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0490" windowHeight="745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 s="1"/>
  <c r="F16" i="1"/>
  <c r="E19" i="1"/>
  <c r="H12" i="1"/>
  <c r="F3" i="1"/>
  <c r="E3" i="1"/>
  <c r="J2" i="1"/>
  <c r="K2" i="1" s="1"/>
  <c r="J3" i="1"/>
  <c r="K3" i="1"/>
  <c r="J4" i="1"/>
  <c r="K4" i="1" s="1"/>
  <c r="J5" i="1"/>
  <c r="K5" i="1" s="1"/>
  <c r="J6" i="1"/>
  <c r="K6" i="1" s="1"/>
  <c r="E18" i="1"/>
  <c r="E16" i="1"/>
  <c r="L3" i="1" l="1"/>
  <c r="M3" i="1" s="1"/>
  <c r="N3" i="1" s="1"/>
  <c r="L5" i="1"/>
  <c r="M5" i="1" s="1"/>
  <c r="N5" i="1" s="1"/>
  <c r="L6" i="1"/>
  <c r="M6" i="1" s="1"/>
  <c r="L4" i="1"/>
  <c r="M4" i="1" s="1"/>
  <c r="L2" i="1"/>
  <c r="O3" i="1" l="1"/>
  <c r="P3" i="1" s="1"/>
  <c r="N4" i="1"/>
  <c r="O4" i="1" s="1"/>
  <c r="N6" i="1"/>
  <c r="O6" i="1" s="1"/>
  <c r="O5" i="1"/>
  <c r="M2" i="1"/>
  <c r="S3" i="1" l="1"/>
  <c r="Q3" i="1"/>
  <c r="R3" i="1" s="1"/>
  <c r="P4" i="1"/>
  <c r="Q4" i="1" s="1"/>
  <c r="P6" i="1"/>
  <c r="P5" i="1"/>
  <c r="Q5" i="1" s="1"/>
  <c r="R5" i="1" s="1"/>
  <c r="N2" i="1"/>
  <c r="R4" i="1" l="1"/>
  <c r="S4" i="1" s="1"/>
  <c r="O2" i="1"/>
  <c r="P2" i="1" s="1"/>
  <c r="Q2" i="1" s="1"/>
  <c r="R2" i="1" s="1"/>
  <c r="Q6" i="1"/>
  <c r="R6" i="1" s="1"/>
  <c r="S6" i="1" s="1"/>
  <c r="S5" i="1"/>
  <c r="S2" i="1" l="1"/>
</calcChain>
</file>

<file path=xl/sharedStrings.xml><?xml version="1.0" encoding="utf-8"?>
<sst xmlns="http://schemas.openxmlformats.org/spreadsheetml/2006/main" count="47" uniqueCount="11">
  <si>
    <t>Дата</t>
  </si>
  <si>
    <t>Номер</t>
  </si>
  <si>
    <t>Статус</t>
  </si>
  <si>
    <t>А111</t>
  </si>
  <si>
    <t>Выдано</t>
  </si>
  <si>
    <t>А222</t>
  </si>
  <si>
    <t>А333</t>
  </si>
  <si>
    <t>А444</t>
  </si>
  <si>
    <t>А555</t>
  </si>
  <si>
    <t>Сдано</t>
  </si>
  <si>
    <t>А111888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</si>
</sst>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Border="1" applyAlignment="1">
      <alignment horizontal="center" wrapText="1"/>
    </xf>
    <xf numFmtId="0" fontId="0" fillId="0" borderId="0" xfId="0" applyBorder="1"/>
    <xf numFmtId="22" fontId="1" fillId="0" borderId="0" xfId="0" applyNumberFormat="1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14" fontId="0" fillId="0" borderId="0" xfId="0" applyNumberFormat="1" applyBorder="1"/>
    <xf numFmtId="0" fontId="0" fillId="0" borderId="0" xfId="0" applyFill="1" applyBorder="1"/>
    <xf numFmtId="164" fontId="0" fillId="0" borderId="0" xfId="0" applyNumberFormat="1" applyBorder="1"/>
    <xf numFmtId="3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S22"/>
  <sheetViews>
    <sheetView tabSelected="1" workbookViewId="0">
      <selection activeCell="J2" sqref="J2"/>
    </sheetView>
  </sheetViews>
  <sheetFormatPr defaultRowHeight="15" x14ac:dyDescent="0.25"/>
  <cols>
    <col min="1" max="1" width="15.42578125" style="2" bestFit="1" customWidth="1"/>
    <col min="2" max="2" width="12.28515625" style="2" customWidth="1"/>
    <col min="3" max="4" width="9.140625" style="2"/>
    <col min="5" max="5" width="9.140625" style="7"/>
    <col min="6" max="9" width="9.140625" style="2"/>
    <col min="10" max="19" width="10.140625" style="2" bestFit="1" customWidth="1"/>
    <col min="20" max="16384" width="9.140625" style="2"/>
  </cols>
  <sheetData>
    <row r="1" spans="1:19" x14ac:dyDescent="0.25">
      <c r="A1" s="1" t="s">
        <v>0</v>
      </c>
      <c r="B1" s="1" t="s">
        <v>1</v>
      </c>
      <c r="C1" s="1" t="s">
        <v>2</v>
      </c>
      <c r="J1" s="5">
        <v>43534</v>
      </c>
      <c r="K1" s="5">
        <v>43535</v>
      </c>
      <c r="L1" s="5">
        <v>43536</v>
      </c>
      <c r="M1" s="5">
        <v>43537</v>
      </c>
      <c r="N1" s="5">
        <v>43538</v>
      </c>
      <c r="O1" s="5">
        <v>43539</v>
      </c>
      <c r="P1" s="5">
        <v>43540</v>
      </c>
      <c r="Q1" s="5">
        <v>43541</v>
      </c>
      <c r="R1" s="5">
        <v>43542</v>
      </c>
      <c r="S1" s="5">
        <v>43543</v>
      </c>
    </row>
    <row r="2" spans="1:19" x14ac:dyDescent="0.25">
      <c r="A2" s="3">
        <v>43536.503900462965</v>
      </c>
      <c r="B2" s="4" t="s">
        <v>10</v>
      </c>
      <c r="C2" s="4" t="s">
        <v>4</v>
      </c>
      <c r="I2" s="4" t="s">
        <v>3</v>
      </c>
      <c r="J2" s="2">
        <f>--TEXT(SUMPRODUCT(($A$2:$A$30&lt;J$1+1)*($B$2:$B$30=$I2)*((J$1+1-$A$2:$A$30)*($C$2:$C$30="Выдано")-(J$1+1-$A$2:$A$30)*($C$2:$C$30="Сдано"))),"[м]")-SUM($I2:I2)</f>
        <v>0</v>
      </c>
      <c r="K2" s="2">
        <f>--TEXT(SUMPRODUCT(($A$2:$A$30&lt;K$1+1)*($B$2:$B$30=$I2)*((K$1+1-$A$2:$A$30)*($C$2:$C$30="Выдано")-(K$1+1-$A$2:$A$30)*($C$2:$C$30="Сдано"))),"[м]")-SUM($I2:J2)</f>
        <v>0</v>
      </c>
      <c r="L2" s="2">
        <f>--TEXT(SUMPRODUCT(($A$2:$A$30&lt;L$1+1)*($B$2:$B$30=$I2)*((L$1+1-$A$2:$A$30)*($C$2:$C$30="Выдано")-(L$1+1-$A$2:$A$30)*($C$2:$C$30="Сдано"))),"[м]")-SUM($I2:K2)</f>
        <v>417</v>
      </c>
      <c r="M2" s="2">
        <f>--TEXT(SUMPRODUCT(($A$2:$A$30&lt;M$1+1)*($B$2:$B$30=$I2)*((M$1+1-$A$2:$A$30)*($C$2:$C$30="Выдано")-(M$1+1-$A$2:$A$30)*($C$2:$C$30="Сдано"))),"[м]")-SUM($I2:L2)</f>
        <v>1440</v>
      </c>
      <c r="N2" s="2">
        <f>--TEXT(SUMPRODUCT(($A$2:$A$30&lt;N$1+1)*($B$2:$B$30=$I2)*((N$1+1-$A$2:$A$30)*($C$2:$C$30="Выдано")-(N$1+1-$A$2:$A$30)*($C$2:$C$30="Сдано"))),"[м]")-SUM($I2:M2)</f>
        <v>976</v>
      </c>
      <c r="O2" s="2">
        <f>--TEXT(SUMPRODUCT(($A$2:$A$30&lt;O$1+1)*($B$2:$B$30=$I2)*((O$1+1-$A$2:$A$30)*($C$2:$C$30="Выдано")-(O$1+1-$A$2:$A$30)*($C$2:$C$30="Сдано"))),"[м]")-SUM($I2:N2)</f>
        <v>463</v>
      </c>
      <c r="P2" s="2">
        <f>--TEXT(SUMPRODUCT(($A$2:$A$30&lt;P$1+1)*($B$2:$B$30=$I2)*((P$1+1-$A$2:$A$30)*($C$2:$C$30="Выдано")-(P$1+1-$A$2:$A$30)*($C$2:$C$30="Сдано"))),"[м]")-SUM($I2:O2)</f>
        <v>977</v>
      </c>
      <c r="Q2" s="2">
        <f>--TEXT(SUMPRODUCT(($A$2:$A$30&lt;Q$1+1)*($B$2:$B$30=$I2)*((Q$1+1-$A$2:$A$30)*($C$2:$C$30="Выдано")-(Q$1+1-$A$2:$A$30)*($C$2:$C$30="Сдано"))),"[м]")-SUM($I2:P2)</f>
        <v>457</v>
      </c>
      <c r="R2" s="2">
        <f>--TEXT(SUMPRODUCT(($A$2:$A$30&lt;R$1+1)*($B$2:$B$30=$I2)*((R$1+1-$A$2:$A$30)*($C$2:$C$30="Выдано")-(R$1+1-$A$2:$A$30)*($C$2:$C$30="Сдано"))),"[м]")-SUM($I2:Q2)</f>
        <v>1440</v>
      </c>
      <c r="S2" s="2">
        <f>--TEXT(SUMPRODUCT(($A$2:$A$30&lt;S$1+1)*($B$2:$B$30=$I2)*((S$1+1-$A$2:$A$30)*($C$2:$C$30="Выдано")-(S$1+1-$A$2:$A$30)*($C$2:$C$30="Сдано"))),"[м]")-SUM($I2:R2)</f>
        <v>1440</v>
      </c>
    </row>
    <row r="3" spans="1:19" x14ac:dyDescent="0.25">
      <c r="A3" s="3">
        <v>43536.504108796296</v>
      </c>
      <c r="B3" s="4" t="s">
        <v>5</v>
      </c>
      <c r="C3" s="4" t="s">
        <v>4</v>
      </c>
      <c r="E3" s="7">
        <f>M1-A3</f>
        <v>0.49589120370364981</v>
      </c>
      <c r="F3" s="8">
        <f>E3*24*60</f>
        <v>714.08333333325572</v>
      </c>
      <c r="I3" s="4" t="s">
        <v>5</v>
      </c>
      <c r="J3" s="2">
        <f>--TEXT(SUMPRODUCT(($A$2:$A$30&lt;J$1+1)*($B$2:$B$30=$I3)*((J$1+1-$A$2:$A$30)*($C$2:$C$30="Выдано")-(J$1+1-$A$2:$A$30)*($C$2:$C$30="Сдано"))),"[м]")-SUM($I3:I3)</f>
        <v>0</v>
      </c>
      <c r="K3" s="2">
        <f>--TEXT(SUMPRODUCT(($A$2:$A$30&lt;K$1+1)*($B$2:$B$30=$I3)*((K$1+1-$A$2:$A$30)*($C$2:$C$30="Выдано")-(K$1+1-$A$2:$A$30)*($C$2:$C$30="Сдано"))),"[м]")-SUM($I3:J3)</f>
        <v>0</v>
      </c>
      <c r="L3" s="2">
        <f>--TEXT(SUMPRODUCT(($A$2:$A$30&lt;L$1+1)*($B$2:$B$30=$I3)*((L$1+1-$A$2:$A$30)*($C$2:$C$30="Выдано")-(L$1+1-$A$2:$A$30)*($C$2:$C$30="Сдано"))),"[м]")-SUM($I3:K3)</f>
        <v>714</v>
      </c>
      <c r="M3" s="2">
        <f>--TEXT(SUMPRODUCT(($A$2:$A$30&lt;M$1+1)*($B$2:$B$30=$I3)*((M$1+1-$A$2:$A$30)*($C$2:$C$30="Выдано")-(M$1+1-$A$2:$A$30)*($C$2:$C$30="Сдано"))),"[м]")-SUM($I3:L3)</f>
        <v>1440</v>
      </c>
      <c r="N3" s="2">
        <f>--TEXT(SUMPRODUCT(($A$2:$A$30&lt;N$1+1)*($B$2:$B$30=$I3)*((N$1+1-$A$2:$A$30)*($C$2:$C$30="Выдано")-(N$1+1-$A$2:$A$30)*($C$2:$C$30="Сдано"))),"[м]")-SUM($I3:M3)</f>
        <v>976</v>
      </c>
      <c r="O3" s="2">
        <f>--TEXT(SUMPRODUCT(($A$2:$A$30&lt;O$1+1)*($B$2:$B$30=$I3)*((O$1+1-$A$2:$A$30)*($C$2:$C$30="Выдано")-(O$1+1-$A$2:$A$30)*($C$2:$C$30="Сдано"))),"[м]")-SUM($I3:N3)</f>
        <v>0</v>
      </c>
      <c r="P3" s="2">
        <f>--TEXT(SUMPRODUCT(($A$2:$A$30&lt;P$1+1)*($B$2:$B$30=$I3)*((P$1+1-$A$2:$A$30)*($C$2:$C$30="Выдано")-(P$1+1-$A$2:$A$30)*($C$2:$C$30="Сдано"))),"[м]")-SUM($I3:O3)</f>
        <v>0</v>
      </c>
      <c r="Q3" s="2">
        <f>--TEXT(SUMPRODUCT(($A$2:$A$30&lt;Q$1+1)*($B$2:$B$30=$I3)*((Q$1+1-$A$2:$A$30)*($C$2:$C$30="Выдано")-(Q$1+1-$A$2:$A$30)*($C$2:$C$30="Сдано"))),"[м]")-SUM($I3:P3)</f>
        <v>0</v>
      </c>
      <c r="R3" s="2">
        <f>--TEXT(SUMPRODUCT(($A$2:$A$30&lt;R$1+1)*($B$2:$B$30=$I3)*((R$1+1-$A$2:$A$30)*($C$2:$C$30="Выдано")-(R$1+1-$A$2:$A$30)*($C$2:$C$30="Сдано"))),"[м]")-SUM($I3:Q3)</f>
        <v>0</v>
      </c>
      <c r="S3" s="2">
        <f>--TEXT(SUMPRODUCT(($A$2:$A$30&lt;S$1+1)*($B$2:$B$30=$I3)*((S$1+1-$A$2:$A$30)*($C$2:$C$30="Выдано")-(S$1+1-$A$2:$A$30)*($C$2:$C$30="Сдано"))),"[м]")-SUM($I3:R3)</f>
        <v>0</v>
      </c>
    </row>
    <row r="4" spans="1:19" x14ac:dyDescent="0.25">
      <c r="A4" s="3">
        <v>43536.519780092596</v>
      </c>
      <c r="B4" s="4" t="s">
        <v>6</v>
      </c>
      <c r="C4" s="4" t="s">
        <v>4</v>
      </c>
      <c r="I4" s="4" t="s">
        <v>6</v>
      </c>
      <c r="J4" s="2">
        <f>--TEXT(SUMPRODUCT(($A$2:$A$30&lt;J$1+1)*($B$2:$B$30=$I4)*((J$1+1-$A$2:$A$30)*($C$2:$C$30="Выдано")-(J$1+1-$A$2:$A$30)*($C$2:$C$30="Сдано"))),"[м]")-SUM($I4:I4)</f>
        <v>0</v>
      </c>
      <c r="K4" s="2">
        <f>--TEXT(SUMPRODUCT(($A$2:$A$30&lt;K$1+1)*($B$2:$B$30=$I4)*((K$1+1-$A$2:$A$30)*($C$2:$C$30="Выдано")-(K$1+1-$A$2:$A$30)*($C$2:$C$30="Сдано"))),"[м]")-SUM($I4:J4)</f>
        <v>0</v>
      </c>
      <c r="L4" s="2">
        <f>--TEXT(SUMPRODUCT(($A$2:$A$30&lt;L$1+1)*($B$2:$B$30=$I4)*((L$1+1-$A$2:$A$30)*($C$2:$C$30="Выдано")-(L$1+1-$A$2:$A$30)*($C$2:$C$30="Сдано"))),"[м]")-SUM($I4:K4)</f>
        <v>691</v>
      </c>
      <c r="M4" s="2">
        <f>--TEXT(SUMPRODUCT(($A$2:$A$30&lt;M$1+1)*($B$2:$B$30=$I4)*((M$1+1-$A$2:$A$30)*($C$2:$C$30="Выдано")-(M$1+1-$A$2:$A$30)*($C$2:$C$30="Сдано"))),"[м]")-SUM($I4:L4)</f>
        <v>1440</v>
      </c>
      <c r="N4" s="2">
        <f>--TEXT(SUMPRODUCT(($A$2:$A$30&lt;N$1+1)*($B$2:$B$30=$I4)*((N$1+1-$A$2:$A$30)*($C$2:$C$30="Выдано")-(N$1+1-$A$2:$A$30)*($C$2:$C$30="Сдано"))),"[м]")-SUM($I4:M4)</f>
        <v>1440</v>
      </c>
      <c r="O4" s="2">
        <f>--TEXT(SUMPRODUCT(($A$2:$A$30&lt;O$1+1)*($B$2:$B$30=$I4)*((O$1+1-$A$2:$A$30)*($C$2:$C$30="Выдано")-(O$1+1-$A$2:$A$30)*($C$2:$C$30="Сдано"))),"[м]")-SUM($I4:N4)</f>
        <v>1440</v>
      </c>
      <c r="P4" s="2">
        <f>--TEXT(SUMPRODUCT(($A$2:$A$30&lt;P$1+1)*($B$2:$B$30=$I4)*((P$1+1-$A$2:$A$30)*($C$2:$C$30="Выдано")-(P$1+1-$A$2:$A$30)*($C$2:$C$30="Сдано"))),"[м]")-SUM($I4:O4)</f>
        <v>979</v>
      </c>
      <c r="Q4" s="2">
        <f>--TEXT(SUMPRODUCT(($A$2:$A$30&lt;Q$1+1)*($B$2:$B$30=$I4)*((Q$1+1-$A$2:$A$30)*($C$2:$C$30="Выдано")-(Q$1+1-$A$2:$A$30)*($C$2:$C$30="Сдано"))),"[м]")-SUM($I4:P4)</f>
        <v>0</v>
      </c>
      <c r="R4" s="2">
        <f>--TEXT(SUMPRODUCT(($A$2:$A$30&lt;R$1+1)*($B$2:$B$30=$I4)*((R$1+1-$A$2:$A$30)*($C$2:$C$30="Выдано")-(R$1+1-$A$2:$A$30)*($C$2:$C$30="Сдано"))),"[м]")-SUM($I4:Q4)</f>
        <v>0</v>
      </c>
      <c r="S4" s="2">
        <f>--TEXT(SUMPRODUCT(($A$2:$A$30&lt;S$1+1)*($B$2:$B$30=$I4)*((S$1+1-$A$2:$A$30)*($C$2:$C$30="Выдано")-(S$1+1-$A$2:$A$30)*($C$2:$C$30="Сдано"))),"[м]")-SUM($I4:R4)</f>
        <v>0</v>
      </c>
    </row>
    <row r="5" spans="1:19" x14ac:dyDescent="0.25">
      <c r="A5" s="3">
        <v>43537.658645833333</v>
      </c>
      <c r="B5" s="4" t="s">
        <v>7</v>
      </c>
      <c r="C5" s="4" t="s">
        <v>4</v>
      </c>
      <c r="I5" s="4" t="s">
        <v>7</v>
      </c>
      <c r="J5" s="2">
        <f>--TEXT(SUMPRODUCT(($A$2:$A$30&lt;J$1+1)*($B$2:$B$30=$I5)*((J$1+1-$A$2:$A$30)*($C$2:$C$30="Выдано")-(J$1+1-$A$2:$A$30)*($C$2:$C$30="Сдано"))),"[м]")-SUM($I5:I5)</f>
        <v>0</v>
      </c>
      <c r="K5" s="2">
        <f>--TEXT(SUMPRODUCT(($A$2:$A$30&lt;K$1+1)*($B$2:$B$30=$I5)*((K$1+1-$A$2:$A$30)*($C$2:$C$30="Выдано")-(K$1+1-$A$2:$A$30)*($C$2:$C$30="Сдано"))),"[м]")-SUM($I5:J5)</f>
        <v>0</v>
      </c>
      <c r="L5" s="2">
        <f>--TEXT(SUMPRODUCT(($A$2:$A$30&lt;L$1+1)*($B$2:$B$30=$I5)*((L$1+1-$A$2:$A$30)*($C$2:$C$30="Выдано")-(L$1+1-$A$2:$A$30)*($C$2:$C$30="Сдано"))),"[м]")-SUM($I5:K5)</f>
        <v>0</v>
      </c>
      <c r="M5" s="2">
        <f>--TEXT(SUMPRODUCT(($A$2:$A$30&lt;M$1+1)*($B$2:$B$30=$I5)*((M$1+1-$A$2:$A$30)*($C$2:$C$30="Выдано")-(M$1+1-$A$2:$A$30)*($C$2:$C$30="Сдано"))),"[м]")-SUM($I5:L5)</f>
        <v>491</v>
      </c>
      <c r="N5" s="2">
        <f>--TEXT(SUMPRODUCT(($A$2:$A$30&lt;N$1+1)*($B$2:$B$30=$I5)*((N$1+1-$A$2:$A$30)*($C$2:$C$30="Выдано")-(N$1+1-$A$2:$A$30)*($C$2:$C$30="Сдано"))),"[м]")-SUM($I5:M5)</f>
        <v>1440</v>
      </c>
      <c r="O5" s="2">
        <f>--TEXT(SUMPRODUCT(($A$2:$A$30&lt;O$1+1)*($B$2:$B$30=$I5)*((O$1+1-$A$2:$A$30)*($C$2:$C$30="Выдано")-(O$1+1-$A$2:$A$30)*($C$2:$C$30="Сдано"))),"[м]")-SUM($I5:N5)</f>
        <v>1440</v>
      </c>
      <c r="P5" s="2">
        <f>--TEXT(SUMPRODUCT(($A$2:$A$30&lt;P$1+1)*($B$2:$B$30=$I5)*((P$1+1-$A$2:$A$30)*($C$2:$C$30="Выдано")-(P$1+1-$A$2:$A$30)*($C$2:$C$30="Сдано"))),"[м]")-SUM($I5:O5)</f>
        <v>982</v>
      </c>
      <c r="Q5" s="2">
        <f>--TEXT(SUMPRODUCT(($A$2:$A$30&lt;Q$1+1)*($B$2:$B$30=$I5)*((Q$1+1-$A$2:$A$30)*($C$2:$C$30="Выдано")-(Q$1+1-$A$2:$A$30)*($C$2:$C$30="Сдано"))),"[м]")-SUM($I5:P5)</f>
        <v>0</v>
      </c>
      <c r="R5" s="2">
        <f>--TEXT(SUMPRODUCT(($A$2:$A$30&lt;R$1+1)*($B$2:$B$30=$I5)*((R$1+1-$A$2:$A$30)*($C$2:$C$30="Выдано")-(R$1+1-$A$2:$A$30)*($C$2:$C$30="Сдано"))),"[м]")-SUM($I5:Q5)</f>
        <v>0</v>
      </c>
      <c r="S5" s="2">
        <f>--TEXT(SUMPRODUCT(($A$2:$A$30&lt;S$1+1)*($B$2:$B$30=$I5)*((S$1+1-$A$2:$A$30)*($C$2:$C$30="Выдано")-(S$1+1-$A$2:$A$30)*($C$2:$C$30="Сдано"))),"[м]")-SUM($I5:R5)</f>
        <v>0</v>
      </c>
    </row>
    <row r="6" spans="1:19" x14ac:dyDescent="0.25">
      <c r="A6" s="3">
        <v>43537.677627314813</v>
      </c>
      <c r="B6" s="4" t="s">
        <v>8</v>
      </c>
      <c r="C6" s="4" t="s">
        <v>4</v>
      </c>
      <c r="I6" s="4" t="s">
        <v>8</v>
      </c>
      <c r="J6" s="2">
        <f>--TEXT(SUMPRODUCT(($A$2:$A$30&lt;J$1+1)*($B$2:$B$30=$I6)*((J$1+1-$A$2:$A$30)*($C$2:$C$30="Выдано")-(J$1+1-$A$2:$A$30)*($C$2:$C$30="Сдано"))),"[м]")-SUM($I6:I6)</f>
        <v>0</v>
      </c>
      <c r="K6" s="2">
        <f>--TEXT(SUMPRODUCT(($A$2:$A$30&lt;K$1+1)*($B$2:$B$30=$I6)*((K$1+1-$A$2:$A$30)*($C$2:$C$30="Выдано")-(K$1+1-$A$2:$A$30)*($C$2:$C$30="Сдано"))),"[м]")-SUM($I6:J6)</f>
        <v>0</v>
      </c>
      <c r="L6" s="2">
        <f>--TEXT(SUMPRODUCT(($A$2:$A$30&lt;L$1+1)*($B$2:$B$30=$I6)*((L$1+1-$A$2:$A$30)*($C$2:$C$30="Выдано")-(L$1+1-$A$2:$A$30)*($C$2:$C$30="Сдано"))),"[м]")-SUM($I6:K6)</f>
        <v>0</v>
      </c>
      <c r="M6" s="2">
        <f>--TEXT(SUMPRODUCT(($A$2:$A$30&lt;M$1+1)*($B$2:$B$30=$I6)*((M$1+1-$A$2:$A$30)*($C$2:$C$30="Выдано")-(M$1+1-$A$2:$A$30)*($C$2:$C$30="Сдано"))),"[м]")-SUM($I6:L6)</f>
        <v>464</v>
      </c>
      <c r="N6" s="2">
        <f>--TEXT(SUMPRODUCT(($A$2:$A$30&lt;N$1+1)*($B$2:$B$30=$I6)*((N$1+1-$A$2:$A$30)*($C$2:$C$30="Выдано")-(N$1+1-$A$2:$A$30)*($C$2:$C$30="Сдано"))),"[м]")-SUM($I6:M6)</f>
        <v>1440</v>
      </c>
      <c r="O6" s="2">
        <f>--TEXT(SUMPRODUCT(($A$2:$A$30&lt;O$1+1)*($B$2:$B$30=$I6)*((O$1+1-$A$2:$A$30)*($C$2:$C$30="Выдано")-(O$1+1-$A$2:$A$30)*($C$2:$C$30="Сдано"))),"[м]")-SUM($I6:N6)</f>
        <v>1440</v>
      </c>
      <c r="P6" s="2">
        <f>--TEXT(SUMPRODUCT(($A$2:$A$30&lt;P$1+1)*($B$2:$B$30=$I6)*((P$1+1-$A$2:$A$30)*($C$2:$C$30="Выдано")-(P$1+1-$A$2:$A$30)*($C$2:$C$30="Сдано"))),"[м]")-SUM($I6:O6)</f>
        <v>983</v>
      </c>
      <c r="Q6" s="2">
        <f>--TEXT(SUMPRODUCT(($A$2:$A$30&lt;Q$1+1)*($B$2:$B$30=$I6)*((Q$1+1-$A$2:$A$30)*($C$2:$C$30="Выдано")-(Q$1+1-$A$2:$A$30)*($C$2:$C$30="Сдано"))),"[м]")-SUM($I6:P6)</f>
        <v>0</v>
      </c>
      <c r="R6" s="2">
        <f>--TEXT(SUMPRODUCT(($A$2:$A$30&lt;R$1+1)*($B$2:$B$30=$I6)*((R$1+1-$A$2:$A$30)*($C$2:$C$30="Выдано")-(R$1+1-$A$2:$A$30)*($C$2:$C$30="Сдано"))),"[м]")-SUM($I6:Q6)</f>
        <v>0</v>
      </c>
      <c r="S6" s="2">
        <f>--TEXT(SUMPRODUCT(($A$2:$A$30&lt;S$1+1)*($B$2:$B$30=$I6)*((S$1+1-$A$2:$A$30)*($C$2:$C$30="Выдано")-(S$1+1-$A$2:$A$30)*($C$2:$C$30="Сдано"))),"[м]")-SUM($I6:R6)</f>
        <v>0</v>
      </c>
    </row>
    <row r="7" spans="1:19" x14ac:dyDescent="0.25">
      <c r="A7" s="3">
        <v>43538.677824074075</v>
      </c>
      <c r="B7" s="4" t="s">
        <v>3</v>
      </c>
      <c r="C7" s="4" t="s">
        <v>9</v>
      </c>
      <c r="E7" s="7">
        <f>A7-N1</f>
        <v>0.67782407407503342</v>
      </c>
      <c r="F7" s="8">
        <f>E7*24*60</f>
        <v>976.06666666804813</v>
      </c>
    </row>
    <row r="8" spans="1:19" x14ac:dyDescent="0.25">
      <c r="A8" s="3">
        <v>43538.678113425929</v>
      </c>
      <c r="B8" s="4" t="s">
        <v>5</v>
      </c>
      <c r="C8" s="4" t="s">
        <v>9</v>
      </c>
    </row>
    <row r="9" spans="1:19" x14ac:dyDescent="0.25">
      <c r="A9" s="3">
        <v>43539.678402777776</v>
      </c>
      <c r="B9" s="4" t="s">
        <v>3</v>
      </c>
      <c r="C9" s="4" t="s">
        <v>4</v>
      </c>
    </row>
    <row r="10" spans="1:19" x14ac:dyDescent="0.25">
      <c r="A10" s="3">
        <v>43540.678622685184</v>
      </c>
      <c r="B10" s="4" t="s">
        <v>3</v>
      </c>
      <c r="C10" s="4" t="s">
        <v>9</v>
      </c>
    </row>
    <row r="11" spans="1:19" x14ac:dyDescent="0.25">
      <c r="A11" s="3">
        <v>43540.6797337963</v>
      </c>
      <c r="B11" s="4" t="s">
        <v>6</v>
      </c>
      <c r="C11" s="4" t="s">
        <v>9</v>
      </c>
      <c r="L11" s="2">
        <v>11</v>
      </c>
      <c r="M11" s="2">
        <v>24</v>
      </c>
      <c r="N11" s="2">
        <v>16</v>
      </c>
      <c r="O11" s="6">
        <v>7</v>
      </c>
      <c r="P11" s="6">
        <v>16</v>
      </c>
      <c r="Q11" s="6">
        <v>16</v>
      </c>
    </row>
    <row r="12" spans="1:19" x14ac:dyDescent="0.25">
      <c r="A12" s="3">
        <v>43540.682141203702</v>
      </c>
      <c r="B12" s="4" t="s">
        <v>7</v>
      </c>
      <c r="C12" s="4" t="s">
        <v>9</v>
      </c>
      <c r="H12" s="2">
        <f>24*60</f>
        <v>1440</v>
      </c>
      <c r="L12" s="2">
        <v>11</v>
      </c>
      <c r="M12" s="2">
        <v>24</v>
      </c>
      <c r="N12" s="2">
        <v>16</v>
      </c>
      <c r="O12" s="6">
        <v>0</v>
      </c>
      <c r="P12" s="6">
        <v>0</v>
      </c>
      <c r="Q12" s="6">
        <v>0</v>
      </c>
    </row>
    <row r="13" spans="1:19" x14ac:dyDescent="0.25">
      <c r="A13" s="3">
        <v>43540.682638888888</v>
      </c>
      <c r="B13" s="4" t="s">
        <v>8</v>
      </c>
      <c r="C13" s="4" t="s">
        <v>9</v>
      </c>
      <c r="L13" s="2">
        <v>11</v>
      </c>
      <c r="M13" s="2">
        <v>24</v>
      </c>
      <c r="N13" s="2">
        <v>24</v>
      </c>
      <c r="O13" s="6">
        <v>24</v>
      </c>
      <c r="P13" s="2">
        <v>16</v>
      </c>
      <c r="Q13" s="6">
        <v>0</v>
      </c>
    </row>
    <row r="14" spans="1:19" x14ac:dyDescent="0.25">
      <c r="A14" s="3">
        <v>43541.682638888888</v>
      </c>
      <c r="B14" s="4" t="s">
        <v>3</v>
      </c>
      <c r="C14" s="4" t="s">
        <v>4</v>
      </c>
      <c r="L14" s="6">
        <v>0</v>
      </c>
      <c r="M14" s="6">
        <v>8</v>
      </c>
      <c r="N14" s="6">
        <v>24</v>
      </c>
      <c r="O14" s="6">
        <v>24</v>
      </c>
      <c r="P14" s="6">
        <v>16</v>
      </c>
      <c r="Q14" s="6">
        <v>0</v>
      </c>
    </row>
    <row r="15" spans="1:19" x14ac:dyDescent="0.25">
      <c r="A15" s="3">
        <v>43536.503900462965</v>
      </c>
      <c r="B15" s="4" t="s">
        <v>3</v>
      </c>
      <c r="C15" s="4" t="s">
        <v>4</v>
      </c>
      <c r="L15" s="6">
        <v>0</v>
      </c>
      <c r="M15" s="6">
        <v>7</v>
      </c>
      <c r="N15" s="6">
        <v>24</v>
      </c>
      <c r="O15" s="6">
        <v>24</v>
      </c>
      <c r="P15" s="6">
        <v>16</v>
      </c>
      <c r="Q15" s="6">
        <v>0</v>
      </c>
    </row>
    <row r="16" spans="1:19" x14ac:dyDescent="0.25">
      <c r="A16" s="3">
        <v>43536.589317129627</v>
      </c>
      <c r="B16" s="4" t="s">
        <v>3</v>
      </c>
      <c r="C16" s="4" t="s">
        <v>9</v>
      </c>
      <c r="E16" s="7">
        <f>A16-A15</f>
        <v>8.5416666661330964E-2</v>
      </c>
      <c r="F16" s="2">
        <f>(E16+E18+E19)*24*60</f>
        <v>417.38333331537433</v>
      </c>
    </row>
    <row r="17" spans="1:5" x14ac:dyDescent="0.25">
      <c r="A17" s="3">
        <v>43536.753900462965</v>
      </c>
      <c r="B17" s="4" t="s">
        <v>3</v>
      </c>
      <c r="C17" s="4" t="s">
        <v>4</v>
      </c>
    </row>
    <row r="18" spans="1:5" x14ac:dyDescent="0.25">
      <c r="A18" s="3">
        <v>43536.794872685183</v>
      </c>
      <c r="B18" s="4" t="s">
        <v>3</v>
      </c>
      <c r="C18" s="4" t="s">
        <v>9</v>
      </c>
      <c r="E18" s="7">
        <f>A18-A17</f>
        <v>4.0972222217533272E-2</v>
      </c>
    </row>
    <row r="19" spans="1:5" x14ac:dyDescent="0.25">
      <c r="A19" s="3">
        <v>43536.836539351854</v>
      </c>
      <c r="B19" s="4" t="s">
        <v>3</v>
      </c>
      <c r="C19" s="4" t="s">
        <v>4</v>
      </c>
      <c r="E19" s="7">
        <f>M1-A19</f>
        <v>0.16346064814570127</v>
      </c>
    </row>
    <row r="20" spans="1:5" x14ac:dyDescent="0.25">
      <c r="A20" s="3">
        <v>43537.589317129627</v>
      </c>
      <c r="B20" s="4"/>
      <c r="C20" s="4" t="s">
        <v>9</v>
      </c>
    </row>
    <row r="21" spans="1:5" x14ac:dyDescent="0.25">
      <c r="A21" s="3">
        <v>43536.753900462965</v>
      </c>
      <c r="B21" s="4"/>
      <c r="C21" s="4" t="s">
        <v>4</v>
      </c>
    </row>
    <row r="22" spans="1:5" x14ac:dyDescent="0.25">
      <c r="A22" s="3">
        <v>43536.794872685183</v>
      </c>
      <c r="B22" s="4"/>
      <c r="C22" s="4" t="s">
        <v>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Boroda</cp:lastModifiedBy>
  <dcterms:created xsi:type="dcterms:W3CDTF">2019-03-16T20:21:15Z</dcterms:created>
  <dcterms:modified xsi:type="dcterms:W3CDTF">2019-03-16T21:18:24Z</dcterms:modified>
</cp:coreProperties>
</file>