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21" r:id="rId1"/>
    <sheet name="табл данные" sheetId="2" r:id="rId2"/>
    <sheet name="Улица 2" sheetId="19" r:id="rId3"/>
    <sheet name="Ул. 2 съезды" sheetId="20" r:id="rId4"/>
  </sheets>
  <definedNames>
    <definedName name="_xlnm._FilterDatabase" localSheetId="0" hidden="1">Лист1!$A$3:$D$4</definedName>
    <definedName name="Группы">'табл данные'!$L$3:$M$10</definedName>
    <definedName name="_xlnm.Print_Titles" localSheetId="3">'Ул. 2 съезды'!$4:$7</definedName>
    <definedName name="_xlnm.Print_Titles" localSheetId="2">'Улица 2'!$4:$6</definedName>
    <definedName name="знаки">'табл данные'!$D$3:$E$285</definedName>
    <definedName name="Название">'табл данные'!$D$3:$E$285</definedName>
    <definedName name="_xlnm.Print_Area" localSheetId="3">'Ул. 2 съезды'!$C:$M</definedName>
    <definedName name="_xlnm.Print_Area" localSheetId="2">'Улица 2'!$C:$M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1" l="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T7" i="19" l="1"/>
  <c r="P7" i="19"/>
  <c r="Q7" i="19"/>
  <c r="R7" i="19"/>
  <c r="S7" i="19"/>
  <c r="O8" i="20" l="1"/>
  <c r="W32" i="20"/>
  <c r="V32" i="20"/>
  <c r="U32" i="20"/>
  <c r="T32" i="20"/>
  <c r="S32" i="20"/>
  <c r="R32" i="20"/>
  <c r="Q32" i="20"/>
  <c r="P32" i="20"/>
  <c r="D32" i="20"/>
  <c r="W31" i="20"/>
  <c r="V31" i="20"/>
  <c r="U31" i="20"/>
  <c r="T31" i="20"/>
  <c r="S31" i="20"/>
  <c r="R31" i="20"/>
  <c r="Q31" i="20"/>
  <c r="P31" i="20"/>
  <c r="D31" i="20"/>
  <c r="W30" i="20"/>
  <c r="V30" i="20"/>
  <c r="U30" i="20"/>
  <c r="T30" i="20"/>
  <c r="S30" i="20"/>
  <c r="R30" i="20"/>
  <c r="Q30" i="20"/>
  <c r="P30" i="20"/>
  <c r="D30" i="20"/>
  <c r="W29" i="20"/>
  <c r="V29" i="20"/>
  <c r="U29" i="20"/>
  <c r="T29" i="20"/>
  <c r="S29" i="20"/>
  <c r="R29" i="20"/>
  <c r="Q29" i="20"/>
  <c r="P29" i="20"/>
  <c r="D29" i="20"/>
  <c r="W28" i="20"/>
  <c r="V28" i="20"/>
  <c r="U28" i="20"/>
  <c r="T28" i="20"/>
  <c r="S28" i="20"/>
  <c r="R28" i="20"/>
  <c r="Q28" i="20"/>
  <c r="P28" i="20"/>
  <c r="D28" i="20"/>
  <c r="W27" i="20"/>
  <c r="V27" i="20"/>
  <c r="U27" i="20"/>
  <c r="T27" i="20"/>
  <c r="S27" i="20"/>
  <c r="R27" i="20"/>
  <c r="Q27" i="20"/>
  <c r="P27" i="20"/>
  <c r="D27" i="20"/>
  <c r="W26" i="20"/>
  <c r="V26" i="20"/>
  <c r="U26" i="20"/>
  <c r="T26" i="20"/>
  <c r="S26" i="20"/>
  <c r="R26" i="20"/>
  <c r="Q26" i="20"/>
  <c r="P26" i="20"/>
  <c r="D26" i="20"/>
  <c r="W25" i="20"/>
  <c r="V25" i="20"/>
  <c r="U25" i="20"/>
  <c r="T25" i="20"/>
  <c r="S25" i="20"/>
  <c r="R25" i="20"/>
  <c r="Q25" i="20"/>
  <c r="P25" i="20"/>
  <c r="D25" i="20"/>
  <c r="W24" i="20"/>
  <c r="V24" i="20"/>
  <c r="U24" i="20"/>
  <c r="T24" i="20"/>
  <c r="S24" i="20"/>
  <c r="R24" i="20"/>
  <c r="Q24" i="20"/>
  <c r="P24" i="20"/>
  <c r="D24" i="20"/>
  <c r="W23" i="20"/>
  <c r="V23" i="20"/>
  <c r="U23" i="20"/>
  <c r="T23" i="20"/>
  <c r="S23" i="20"/>
  <c r="R23" i="20"/>
  <c r="Q23" i="20"/>
  <c r="P23" i="20"/>
  <c r="D23" i="20"/>
  <c r="W22" i="20"/>
  <c r="V22" i="20"/>
  <c r="U22" i="20"/>
  <c r="T22" i="20"/>
  <c r="S22" i="20"/>
  <c r="R22" i="20"/>
  <c r="Q22" i="20"/>
  <c r="P22" i="20"/>
  <c r="D22" i="20"/>
  <c r="W21" i="20"/>
  <c r="V21" i="20"/>
  <c r="U21" i="20"/>
  <c r="T21" i="20"/>
  <c r="S21" i="20"/>
  <c r="R21" i="20"/>
  <c r="Q21" i="20"/>
  <c r="P21" i="20"/>
  <c r="D21" i="20"/>
  <c r="W20" i="20"/>
  <c r="V20" i="20"/>
  <c r="U20" i="20"/>
  <c r="T20" i="20"/>
  <c r="S20" i="20"/>
  <c r="R20" i="20"/>
  <c r="Q20" i="20"/>
  <c r="P20" i="20"/>
  <c r="D20" i="20"/>
  <c r="W19" i="20"/>
  <c r="V19" i="20"/>
  <c r="U19" i="20"/>
  <c r="T19" i="20"/>
  <c r="S19" i="20"/>
  <c r="R19" i="20"/>
  <c r="Q19" i="20"/>
  <c r="P19" i="20"/>
  <c r="D19" i="20"/>
  <c r="W18" i="20"/>
  <c r="V18" i="20"/>
  <c r="U18" i="20"/>
  <c r="T18" i="20"/>
  <c r="S18" i="20"/>
  <c r="R18" i="20"/>
  <c r="Q18" i="20"/>
  <c r="P18" i="20"/>
  <c r="D18" i="20"/>
  <c r="W17" i="20"/>
  <c r="V17" i="20"/>
  <c r="U17" i="20"/>
  <c r="T17" i="20"/>
  <c r="S17" i="20"/>
  <c r="R17" i="20"/>
  <c r="Q17" i="20"/>
  <c r="P17" i="20"/>
  <c r="D17" i="20"/>
  <c r="W16" i="20"/>
  <c r="V16" i="20"/>
  <c r="U16" i="20"/>
  <c r="T16" i="20"/>
  <c r="S16" i="20"/>
  <c r="R16" i="20"/>
  <c r="Q16" i="20"/>
  <c r="P16" i="20"/>
  <c r="D16" i="20"/>
  <c r="W15" i="20"/>
  <c r="V15" i="20"/>
  <c r="U15" i="20"/>
  <c r="T15" i="20"/>
  <c r="S15" i="20"/>
  <c r="R15" i="20"/>
  <c r="Q15" i="20"/>
  <c r="P15" i="20"/>
  <c r="D15" i="20"/>
  <c r="W14" i="20"/>
  <c r="V14" i="20"/>
  <c r="U14" i="20"/>
  <c r="T14" i="20"/>
  <c r="S14" i="20"/>
  <c r="R14" i="20"/>
  <c r="Q14" i="20"/>
  <c r="P14" i="20"/>
  <c r="D14" i="20"/>
  <c r="W13" i="20"/>
  <c r="V13" i="20"/>
  <c r="U13" i="20"/>
  <c r="T13" i="20"/>
  <c r="S13" i="20"/>
  <c r="R13" i="20"/>
  <c r="Q13" i="20"/>
  <c r="P13" i="20"/>
  <c r="D13" i="20"/>
  <c r="W12" i="20"/>
  <c r="V12" i="20"/>
  <c r="U12" i="20"/>
  <c r="T12" i="20"/>
  <c r="S12" i="20"/>
  <c r="R12" i="20"/>
  <c r="Q12" i="20"/>
  <c r="P12" i="20"/>
  <c r="D12" i="20"/>
  <c r="W11" i="20"/>
  <c r="V11" i="20"/>
  <c r="U11" i="20"/>
  <c r="T11" i="20"/>
  <c r="S11" i="20"/>
  <c r="R11" i="20"/>
  <c r="Q11" i="20"/>
  <c r="P11" i="20"/>
  <c r="D11" i="20"/>
  <c r="W10" i="20"/>
  <c r="V10" i="20"/>
  <c r="U10" i="20"/>
  <c r="T10" i="20"/>
  <c r="S10" i="20"/>
  <c r="R10" i="20"/>
  <c r="Q10" i="20"/>
  <c r="P10" i="20"/>
  <c r="D10" i="20"/>
  <c r="W9" i="20"/>
  <c r="V9" i="20"/>
  <c r="U9" i="20"/>
  <c r="T9" i="20"/>
  <c r="S9" i="20"/>
  <c r="R9" i="20"/>
  <c r="Q9" i="20"/>
  <c r="P9" i="20"/>
  <c r="D9" i="20"/>
  <c r="W8" i="20"/>
  <c r="V8" i="20"/>
  <c r="U8" i="20"/>
  <c r="T8" i="20"/>
  <c r="S8" i="20"/>
  <c r="R8" i="20"/>
  <c r="Q8" i="20"/>
  <c r="P8" i="20"/>
  <c r="D8" i="20"/>
  <c r="O9" i="20"/>
  <c r="O10" i="20" s="1"/>
  <c r="O11" i="20" s="1"/>
  <c r="O12" i="20" s="1"/>
  <c r="O13" i="20" s="1"/>
  <c r="O14" i="20" s="1"/>
  <c r="O15" i="20" s="1"/>
  <c r="O16" i="20" s="1"/>
  <c r="O17" i="20" s="1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P39" i="19"/>
  <c r="Q39" i="19"/>
  <c r="R39" i="19"/>
  <c r="S39" i="19"/>
  <c r="T39" i="19"/>
  <c r="U39" i="19"/>
  <c r="V39" i="19"/>
  <c r="W39" i="19"/>
  <c r="P40" i="19"/>
  <c r="Q40" i="19"/>
  <c r="R40" i="19"/>
  <c r="S40" i="19"/>
  <c r="T40" i="19"/>
  <c r="U40" i="19"/>
  <c r="V40" i="19"/>
  <c r="W40" i="19"/>
  <c r="P41" i="19"/>
  <c r="Q41" i="19"/>
  <c r="R41" i="19"/>
  <c r="S41" i="19"/>
  <c r="T41" i="19"/>
  <c r="U41" i="19"/>
  <c r="V41" i="19"/>
  <c r="W41" i="19"/>
  <c r="P42" i="19"/>
  <c r="Q42" i="19"/>
  <c r="R42" i="19"/>
  <c r="S42" i="19"/>
  <c r="T42" i="19"/>
  <c r="U42" i="19"/>
  <c r="V42" i="19"/>
  <c r="W42" i="19"/>
  <c r="P43" i="19"/>
  <c r="Q43" i="19"/>
  <c r="R43" i="19"/>
  <c r="S43" i="19"/>
  <c r="T43" i="19"/>
  <c r="U43" i="19"/>
  <c r="V43" i="19"/>
  <c r="W43" i="19"/>
  <c r="P44" i="19"/>
  <c r="Q44" i="19"/>
  <c r="R44" i="19"/>
  <c r="S44" i="19"/>
  <c r="T44" i="19"/>
  <c r="U44" i="19"/>
  <c r="V44" i="19"/>
  <c r="W44" i="19"/>
  <c r="P45" i="19"/>
  <c r="Q45" i="19"/>
  <c r="R45" i="19"/>
  <c r="S45" i="19"/>
  <c r="T45" i="19"/>
  <c r="U45" i="19"/>
  <c r="V45" i="19"/>
  <c r="W45" i="19"/>
  <c r="P46" i="19"/>
  <c r="Q46" i="19"/>
  <c r="R46" i="19"/>
  <c r="S46" i="19"/>
  <c r="T46" i="19"/>
  <c r="U46" i="19"/>
  <c r="V46" i="19"/>
  <c r="W46" i="19"/>
  <c r="P47" i="19"/>
  <c r="Q47" i="19"/>
  <c r="R47" i="19"/>
  <c r="S47" i="19"/>
  <c r="T47" i="19"/>
  <c r="U47" i="19"/>
  <c r="V47" i="19"/>
  <c r="W47" i="19"/>
  <c r="P48" i="19"/>
  <c r="Q48" i="19"/>
  <c r="R48" i="19"/>
  <c r="S48" i="19"/>
  <c r="T48" i="19"/>
  <c r="U48" i="19"/>
  <c r="V48" i="19"/>
  <c r="W48" i="19"/>
  <c r="P49" i="19"/>
  <c r="Q49" i="19"/>
  <c r="R49" i="19"/>
  <c r="S49" i="19"/>
  <c r="T49" i="19"/>
  <c r="U49" i="19"/>
  <c r="V49" i="19"/>
  <c r="W49" i="19"/>
  <c r="P50" i="19"/>
  <c r="Q50" i="19"/>
  <c r="R50" i="19"/>
  <c r="S50" i="19"/>
  <c r="T50" i="19"/>
  <c r="U50" i="19"/>
  <c r="V50" i="19"/>
  <c r="W50" i="19"/>
  <c r="P51" i="19"/>
  <c r="Q51" i="19"/>
  <c r="R51" i="19"/>
  <c r="S51" i="19"/>
  <c r="T51" i="19"/>
  <c r="U51" i="19"/>
  <c r="V51" i="19"/>
  <c r="W51" i="19"/>
  <c r="P52" i="19"/>
  <c r="Q52" i="19"/>
  <c r="R52" i="19"/>
  <c r="S52" i="19"/>
  <c r="T52" i="19"/>
  <c r="U52" i="19"/>
  <c r="V52" i="19"/>
  <c r="W52" i="19"/>
  <c r="P53" i="19"/>
  <c r="Q53" i="19"/>
  <c r="R53" i="19"/>
  <c r="S53" i="19"/>
  <c r="T53" i="19"/>
  <c r="U53" i="19"/>
  <c r="V53" i="19"/>
  <c r="W53" i="19"/>
  <c r="P54" i="19"/>
  <c r="Q54" i="19"/>
  <c r="R54" i="19"/>
  <c r="S54" i="19"/>
  <c r="T54" i="19"/>
  <c r="U54" i="19"/>
  <c r="V54" i="19"/>
  <c r="W54" i="19"/>
  <c r="P55" i="19"/>
  <c r="Q55" i="19"/>
  <c r="R55" i="19"/>
  <c r="S55" i="19"/>
  <c r="T55" i="19"/>
  <c r="U55" i="19"/>
  <c r="V55" i="19"/>
  <c r="W55" i="19"/>
  <c r="P56" i="19"/>
  <c r="Q56" i="19"/>
  <c r="R56" i="19"/>
  <c r="S56" i="19"/>
  <c r="T56" i="19"/>
  <c r="U56" i="19"/>
  <c r="V56" i="19"/>
  <c r="W56" i="19"/>
  <c r="P57" i="19"/>
  <c r="Q57" i="19"/>
  <c r="R57" i="19"/>
  <c r="S57" i="19"/>
  <c r="T57" i="19"/>
  <c r="U57" i="19"/>
  <c r="V57" i="19"/>
  <c r="W57" i="19"/>
  <c r="P58" i="19"/>
  <c r="Q58" i="19"/>
  <c r="R58" i="19"/>
  <c r="S58" i="19"/>
  <c r="T58" i="19"/>
  <c r="U58" i="19"/>
  <c r="V58" i="19"/>
  <c r="W58" i="19"/>
  <c r="P59" i="19"/>
  <c r="Q59" i="19"/>
  <c r="R59" i="19"/>
  <c r="S59" i="19"/>
  <c r="T59" i="19"/>
  <c r="U59" i="19"/>
  <c r="V59" i="19"/>
  <c r="W59" i="19"/>
  <c r="P60" i="19"/>
  <c r="Q60" i="19"/>
  <c r="R60" i="19"/>
  <c r="S60" i="19"/>
  <c r="T60" i="19"/>
  <c r="U60" i="19"/>
  <c r="V60" i="19"/>
  <c r="W60" i="19"/>
  <c r="P61" i="19"/>
  <c r="Q61" i="19"/>
  <c r="R61" i="19"/>
  <c r="S61" i="19"/>
  <c r="T61" i="19"/>
  <c r="U61" i="19"/>
  <c r="V61" i="19"/>
  <c r="W61" i="19"/>
  <c r="P62" i="19"/>
  <c r="Q62" i="19"/>
  <c r="R62" i="19"/>
  <c r="S62" i="19"/>
  <c r="T62" i="19"/>
  <c r="U62" i="19"/>
  <c r="V62" i="19"/>
  <c r="W62" i="19"/>
  <c r="P63" i="19"/>
  <c r="Q63" i="19"/>
  <c r="R63" i="19"/>
  <c r="S63" i="19"/>
  <c r="T63" i="19"/>
  <c r="U63" i="19"/>
  <c r="V63" i="19"/>
  <c r="W63" i="19"/>
  <c r="P64" i="19"/>
  <c r="Q64" i="19"/>
  <c r="R64" i="19"/>
  <c r="S64" i="19"/>
  <c r="T64" i="19"/>
  <c r="U64" i="19"/>
  <c r="V64" i="19"/>
  <c r="W6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W38" i="19"/>
  <c r="V38" i="19"/>
  <c r="U38" i="19"/>
  <c r="T38" i="19"/>
  <c r="S38" i="19"/>
  <c r="R38" i="19"/>
  <c r="Q38" i="19"/>
  <c r="P38" i="19"/>
  <c r="D38" i="19"/>
  <c r="W37" i="19"/>
  <c r="V37" i="19"/>
  <c r="U37" i="19"/>
  <c r="T37" i="19"/>
  <c r="S37" i="19"/>
  <c r="R37" i="19"/>
  <c r="Q37" i="19"/>
  <c r="P37" i="19"/>
  <c r="D37" i="19"/>
  <c r="W36" i="19"/>
  <c r="V36" i="19"/>
  <c r="U36" i="19"/>
  <c r="T36" i="19"/>
  <c r="S36" i="19"/>
  <c r="R36" i="19"/>
  <c r="Q36" i="19"/>
  <c r="P36" i="19"/>
  <c r="D36" i="19"/>
  <c r="W35" i="19"/>
  <c r="V35" i="19"/>
  <c r="U35" i="19"/>
  <c r="T35" i="19"/>
  <c r="S35" i="19"/>
  <c r="R35" i="19"/>
  <c r="Q35" i="19"/>
  <c r="P35" i="19"/>
  <c r="D35" i="19"/>
  <c r="W34" i="19"/>
  <c r="V34" i="19"/>
  <c r="U34" i="19"/>
  <c r="T34" i="19"/>
  <c r="S34" i="19"/>
  <c r="R34" i="19"/>
  <c r="Q34" i="19"/>
  <c r="P34" i="19"/>
  <c r="D34" i="19"/>
  <c r="W33" i="19"/>
  <c r="V33" i="19"/>
  <c r="U33" i="19"/>
  <c r="T33" i="19"/>
  <c r="S33" i="19"/>
  <c r="R33" i="19"/>
  <c r="Q33" i="19"/>
  <c r="P33" i="19"/>
  <c r="D33" i="19"/>
  <c r="W32" i="19"/>
  <c r="V32" i="19"/>
  <c r="U32" i="19"/>
  <c r="T32" i="19"/>
  <c r="S32" i="19"/>
  <c r="R32" i="19"/>
  <c r="Q32" i="19"/>
  <c r="P32" i="19"/>
  <c r="D32" i="19"/>
  <c r="W31" i="19"/>
  <c r="V31" i="19"/>
  <c r="U31" i="19"/>
  <c r="T31" i="19"/>
  <c r="S31" i="19"/>
  <c r="R31" i="19"/>
  <c r="Q31" i="19"/>
  <c r="P31" i="19"/>
  <c r="D31" i="19"/>
  <c r="W30" i="19"/>
  <c r="V30" i="19"/>
  <c r="U30" i="19"/>
  <c r="T30" i="19"/>
  <c r="S30" i="19"/>
  <c r="R30" i="19"/>
  <c r="Q30" i="19"/>
  <c r="P30" i="19"/>
  <c r="D30" i="19"/>
  <c r="W29" i="19"/>
  <c r="V29" i="19"/>
  <c r="U29" i="19"/>
  <c r="T29" i="19"/>
  <c r="S29" i="19"/>
  <c r="R29" i="19"/>
  <c r="Q29" i="19"/>
  <c r="P29" i="19"/>
  <c r="D29" i="19"/>
  <c r="W28" i="19"/>
  <c r="V28" i="19"/>
  <c r="U28" i="19"/>
  <c r="T28" i="19"/>
  <c r="S28" i="19"/>
  <c r="R28" i="19"/>
  <c r="Q28" i="19"/>
  <c r="P28" i="19"/>
  <c r="D28" i="19"/>
  <c r="W27" i="19"/>
  <c r="V27" i="19"/>
  <c r="U27" i="19"/>
  <c r="T27" i="19"/>
  <c r="S27" i="19"/>
  <c r="R27" i="19"/>
  <c r="Q27" i="19"/>
  <c r="P27" i="19"/>
  <c r="D27" i="19"/>
  <c r="W26" i="19"/>
  <c r="V26" i="19"/>
  <c r="U26" i="19"/>
  <c r="T26" i="19"/>
  <c r="S26" i="19"/>
  <c r="R26" i="19"/>
  <c r="Q26" i="19"/>
  <c r="P26" i="19"/>
  <c r="D26" i="19"/>
  <c r="W25" i="19"/>
  <c r="V25" i="19"/>
  <c r="U25" i="19"/>
  <c r="T25" i="19"/>
  <c r="S25" i="19"/>
  <c r="R25" i="19"/>
  <c r="Q25" i="19"/>
  <c r="P25" i="19"/>
  <c r="D25" i="19"/>
  <c r="W24" i="19"/>
  <c r="V24" i="19"/>
  <c r="U24" i="19"/>
  <c r="T24" i="19"/>
  <c r="S24" i="19"/>
  <c r="R24" i="19"/>
  <c r="Q24" i="19"/>
  <c r="P24" i="19"/>
  <c r="D24" i="19"/>
  <c r="W23" i="19"/>
  <c r="V23" i="19"/>
  <c r="U23" i="19"/>
  <c r="T23" i="19"/>
  <c r="S23" i="19"/>
  <c r="R23" i="19"/>
  <c r="Q23" i="19"/>
  <c r="P23" i="19"/>
  <c r="D23" i="19"/>
  <c r="W22" i="19"/>
  <c r="V22" i="19"/>
  <c r="U22" i="19"/>
  <c r="T22" i="19"/>
  <c r="S22" i="19"/>
  <c r="R22" i="19"/>
  <c r="Q22" i="19"/>
  <c r="P22" i="19"/>
  <c r="D22" i="19"/>
  <c r="W21" i="19"/>
  <c r="V21" i="19"/>
  <c r="U21" i="19"/>
  <c r="T21" i="19"/>
  <c r="S21" i="19"/>
  <c r="R21" i="19"/>
  <c r="Q21" i="19"/>
  <c r="P21" i="19"/>
  <c r="D21" i="19"/>
  <c r="W20" i="19"/>
  <c r="V20" i="19"/>
  <c r="U20" i="19"/>
  <c r="T20" i="19"/>
  <c r="S20" i="19"/>
  <c r="R20" i="19"/>
  <c r="Q20" i="19"/>
  <c r="P20" i="19"/>
  <c r="D20" i="19"/>
  <c r="W19" i="19"/>
  <c r="V19" i="19"/>
  <c r="U19" i="19"/>
  <c r="T19" i="19"/>
  <c r="S19" i="19"/>
  <c r="R19" i="19"/>
  <c r="Q19" i="19"/>
  <c r="P19" i="19"/>
  <c r="D19" i="19"/>
  <c r="W18" i="19"/>
  <c r="V18" i="19"/>
  <c r="U18" i="19"/>
  <c r="T18" i="19"/>
  <c r="S18" i="19"/>
  <c r="R18" i="19"/>
  <c r="Q18" i="19"/>
  <c r="P18" i="19"/>
  <c r="D18" i="19"/>
  <c r="W17" i="19"/>
  <c r="V17" i="19"/>
  <c r="U17" i="19"/>
  <c r="T17" i="19"/>
  <c r="S17" i="19"/>
  <c r="R17" i="19"/>
  <c r="Q17" i="19"/>
  <c r="P17" i="19"/>
  <c r="D17" i="19"/>
  <c r="W16" i="19"/>
  <c r="V16" i="19"/>
  <c r="U16" i="19"/>
  <c r="T16" i="19"/>
  <c r="S16" i="19"/>
  <c r="R16" i="19"/>
  <c r="Q16" i="19"/>
  <c r="P16" i="19"/>
  <c r="D16" i="19"/>
  <c r="W15" i="19"/>
  <c r="V15" i="19"/>
  <c r="U15" i="19"/>
  <c r="T15" i="19"/>
  <c r="S15" i="19"/>
  <c r="R15" i="19"/>
  <c r="Q15" i="19"/>
  <c r="P15" i="19"/>
  <c r="D15" i="19"/>
  <c r="W14" i="19"/>
  <c r="V14" i="19"/>
  <c r="U14" i="19"/>
  <c r="T14" i="19"/>
  <c r="S14" i="19"/>
  <c r="R14" i="19"/>
  <c r="Q14" i="19"/>
  <c r="P14" i="19"/>
  <c r="D14" i="19"/>
  <c r="W13" i="19"/>
  <c r="V13" i="19"/>
  <c r="U13" i="19"/>
  <c r="T13" i="19"/>
  <c r="S13" i="19"/>
  <c r="R13" i="19"/>
  <c r="Q13" i="19"/>
  <c r="P13" i="19"/>
  <c r="D13" i="19"/>
  <c r="W12" i="19"/>
  <c r="V12" i="19"/>
  <c r="U12" i="19"/>
  <c r="T12" i="19"/>
  <c r="S12" i="19"/>
  <c r="R12" i="19"/>
  <c r="Q12" i="19"/>
  <c r="P12" i="19"/>
  <c r="D12" i="19"/>
  <c r="W11" i="19"/>
  <c r="V11" i="19"/>
  <c r="U11" i="19"/>
  <c r="T11" i="19"/>
  <c r="S11" i="19"/>
  <c r="R11" i="19"/>
  <c r="Q11" i="19"/>
  <c r="P11" i="19"/>
  <c r="D11" i="19"/>
  <c r="W10" i="19"/>
  <c r="V10" i="19"/>
  <c r="U10" i="19"/>
  <c r="T10" i="19"/>
  <c r="S10" i="19"/>
  <c r="R10" i="19"/>
  <c r="Q10" i="19"/>
  <c r="P10" i="19"/>
  <c r="D10" i="19"/>
  <c r="W9" i="19"/>
  <c r="V9" i="19"/>
  <c r="U9" i="19"/>
  <c r="T9" i="19"/>
  <c r="S9" i="19"/>
  <c r="R9" i="19"/>
  <c r="Q9" i="19"/>
  <c r="P9" i="19"/>
  <c r="D9" i="19"/>
  <c r="W8" i="19"/>
  <c r="V8" i="19"/>
  <c r="U8" i="19"/>
  <c r="T8" i="19"/>
  <c r="S8" i="19"/>
  <c r="R8" i="19"/>
  <c r="Q8" i="19"/>
  <c r="P8" i="19"/>
  <c r="D8" i="19"/>
  <c r="C8" i="19" s="1"/>
  <c r="W7" i="19"/>
  <c r="V7" i="19"/>
  <c r="U7" i="19"/>
  <c r="O7" i="19"/>
  <c r="O8" i="19" s="1"/>
  <c r="O9" i="19" s="1"/>
  <c r="O10" i="19" s="1"/>
  <c r="O11" i="19" s="1"/>
  <c r="O12" i="19" s="1"/>
  <c r="O13" i="19" s="1"/>
  <c r="O14" i="19" s="1"/>
  <c r="O15" i="19" s="1"/>
  <c r="O16" i="19" s="1"/>
  <c r="O17" i="19" s="1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O37" i="19" s="1"/>
  <c r="O38" i="19" s="1"/>
  <c r="O39" i="19" s="1"/>
  <c r="O40" i="19" s="1"/>
  <c r="O41" i="19" s="1"/>
  <c r="O42" i="19" s="1"/>
  <c r="O43" i="19" s="1"/>
  <c r="O44" i="19" s="1"/>
  <c r="O45" i="19" s="1"/>
  <c r="O46" i="19" s="1"/>
  <c r="O47" i="19" s="1"/>
  <c r="O48" i="19" s="1"/>
  <c r="O49" i="19" s="1"/>
  <c r="O50" i="19" s="1"/>
  <c r="O51" i="19" s="1"/>
  <c r="O52" i="19" s="1"/>
  <c r="O53" i="19" s="1"/>
  <c r="O54" i="19" s="1"/>
  <c r="O55" i="19" s="1"/>
  <c r="O56" i="19" s="1"/>
  <c r="O57" i="19" s="1"/>
  <c r="O58" i="19" s="1"/>
  <c r="O59" i="19" s="1"/>
  <c r="O60" i="19" s="1"/>
  <c r="O61" i="19" s="1"/>
  <c r="O62" i="19" s="1"/>
  <c r="O63" i="19" s="1"/>
  <c r="O64" i="19" s="1"/>
  <c r="D7" i="19"/>
  <c r="R37" i="20" l="1"/>
  <c r="V37" i="20"/>
  <c r="S37" i="20"/>
  <c r="W37" i="20"/>
  <c r="U37" i="20"/>
  <c r="P33" i="20"/>
  <c r="T33" i="20"/>
  <c r="Q33" i="20"/>
  <c r="U33" i="20"/>
  <c r="C9" i="20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Q37" i="20"/>
  <c r="T35" i="20"/>
  <c r="P37" i="20"/>
  <c r="R33" i="20"/>
  <c r="V33" i="20"/>
  <c r="Q35" i="20"/>
  <c r="U35" i="20"/>
  <c r="Q36" i="20"/>
  <c r="U36" i="20"/>
  <c r="T36" i="20"/>
  <c r="S33" i="20"/>
  <c r="W33" i="20"/>
  <c r="R35" i="20"/>
  <c r="V35" i="20"/>
  <c r="R36" i="20"/>
  <c r="V36" i="20"/>
  <c r="P35" i="20"/>
  <c r="P36" i="20"/>
  <c r="T37" i="20"/>
  <c r="S35" i="20"/>
  <c r="W35" i="20"/>
  <c r="S36" i="20"/>
  <c r="W36" i="20"/>
  <c r="C9" i="19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V69" i="19"/>
  <c r="R69" i="19"/>
  <c r="S69" i="19"/>
  <c r="W69" i="19"/>
  <c r="P65" i="19"/>
  <c r="T65" i="19"/>
  <c r="Q65" i="19"/>
  <c r="U69" i="19"/>
  <c r="P69" i="19"/>
  <c r="T67" i="19"/>
  <c r="U65" i="19"/>
  <c r="P67" i="19"/>
  <c r="T68" i="19"/>
  <c r="T69" i="19"/>
  <c r="R65" i="19"/>
  <c r="V65" i="19"/>
  <c r="Q67" i="19"/>
  <c r="U67" i="19"/>
  <c r="Q68" i="19"/>
  <c r="U68" i="19"/>
  <c r="Q69" i="19"/>
  <c r="P68" i="19"/>
  <c r="S65" i="19"/>
  <c r="W65" i="19"/>
  <c r="R67" i="19"/>
  <c r="V67" i="19"/>
  <c r="R68" i="19"/>
  <c r="V68" i="19"/>
  <c r="S67" i="19"/>
  <c r="W67" i="19"/>
  <c r="S68" i="19"/>
  <c r="W68" i="19"/>
  <c r="C44" i="19" l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C62" i="19" s="1"/>
  <c r="C63" i="19" s="1"/>
  <c r="C64" i="19" s="1"/>
  <c r="X33" i="20"/>
  <c r="X65" i="19"/>
</calcChain>
</file>

<file path=xl/sharedStrings.xml><?xml version="1.0" encoding="utf-8"?>
<sst xmlns="http://schemas.openxmlformats.org/spreadsheetml/2006/main" count="1689" uniqueCount="644">
  <si>
    <t>№ п/п</t>
  </si>
  <si>
    <t>Наименование дорожного знака</t>
  </si>
  <si>
    <t>Прямое направление дороги</t>
  </si>
  <si>
    <t>Обратное направление дороги</t>
  </si>
  <si>
    <t>Номер знака по ГОСТу</t>
  </si>
  <si>
    <t>Справа ПК+</t>
  </si>
  <si>
    <t>Слева ПК+</t>
  </si>
  <si>
    <t>Типо- размер</t>
  </si>
  <si>
    <t>Железнодорожный переезд со шлагбаумом</t>
  </si>
  <si>
    <t>Железнодорожный переезд без шлагбаума</t>
  </si>
  <si>
    <t>Однопутная железная дорога</t>
  </si>
  <si>
    <t>Многопутная железная дорога</t>
  </si>
  <si>
    <t>Приближение к железзнодорожному переезду</t>
  </si>
  <si>
    <t>1.3.1</t>
  </si>
  <si>
    <t>1.3.2</t>
  </si>
  <si>
    <t>1.4.1</t>
  </si>
  <si>
    <t>1.4.2</t>
  </si>
  <si>
    <t>1.4.3</t>
  </si>
  <si>
    <t>1.4.4</t>
  </si>
  <si>
    <t>1.4.5</t>
  </si>
  <si>
    <t>1.4.6</t>
  </si>
  <si>
    <t>1.5</t>
  </si>
  <si>
    <t>Пересечение с трамвайной линией</t>
  </si>
  <si>
    <t>Пересечение равнозначных дорог</t>
  </si>
  <si>
    <t>Пересечение с круговым движением</t>
  </si>
  <si>
    <t>Светофорное регулирование</t>
  </si>
  <si>
    <t>Разводной мост</t>
  </si>
  <si>
    <t>1.6</t>
  </si>
  <si>
    <t>1.7</t>
  </si>
  <si>
    <t>1.8</t>
  </si>
  <si>
    <t>1.9</t>
  </si>
  <si>
    <t>1.10</t>
  </si>
  <si>
    <t>1.11.1</t>
  </si>
  <si>
    <t>1.11.2</t>
  </si>
  <si>
    <t>1.12.1</t>
  </si>
  <si>
    <t>1.12.2</t>
  </si>
  <si>
    <t>1.13</t>
  </si>
  <si>
    <t>Выезд на набережную</t>
  </si>
  <si>
    <t>Опасный поворот</t>
  </si>
  <si>
    <t>Опасные повороты</t>
  </si>
  <si>
    <t>Крутой спуск</t>
  </si>
  <si>
    <t>Крутой подъём</t>
  </si>
  <si>
    <t>Скользкая дорога</t>
  </si>
  <si>
    <t>Неровная дорога</t>
  </si>
  <si>
    <t>Искусственная неровность</t>
  </si>
  <si>
    <t>Выброс гравия</t>
  </si>
  <si>
    <t>Опасная обочина</t>
  </si>
  <si>
    <t>Сужение дороги</t>
  </si>
  <si>
    <t>1.14</t>
  </si>
  <si>
    <t>1.15</t>
  </si>
  <si>
    <t>1.16</t>
  </si>
  <si>
    <t>1.17</t>
  </si>
  <si>
    <t>1.18</t>
  </si>
  <si>
    <t>1.19</t>
  </si>
  <si>
    <t>1.20.1</t>
  </si>
  <si>
    <t>1.20.2</t>
  </si>
  <si>
    <t>1.20.3</t>
  </si>
  <si>
    <t>Двустороннее движение</t>
  </si>
  <si>
    <t>Пешеходный переход</t>
  </si>
  <si>
    <t>Дети</t>
  </si>
  <si>
    <t>Пересечение с велосипедной дорожкой</t>
  </si>
  <si>
    <t>Дорожные работы</t>
  </si>
  <si>
    <t>Перегон скота</t>
  </si>
  <si>
    <t>Дикие животные</t>
  </si>
  <si>
    <t>Падение камней</t>
  </si>
  <si>
    <t>Боковой ветер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</si>
  <si>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</si>
  <si>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</si>
  <si>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</si>
  <si>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</si>
  <si>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</si>
  <si>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</si>
  <si>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</si>
  <si>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</si>
  <si>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</si>
  <si>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</si>
  <si>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Низколетящие самолёты</t>
  </si>
  <si>
    <t>Тоннель</t>
  </si>
  <si>
    <t>Затор</t>
  </si>
  <si>
    <t>Прочие опасности</t>
  </si>
  <si>
    <t>Направление поворота</t>
  </si>
  <si>
    <t>1.31</t>
  </si>
  <si>
    <t>1.32</t>
  </si>
  <si>
    <t>1.33</t>
  </si>
  <si>
    <t>1.34.1</t>
  </si>
  <si>
    <t>1.34.2</t>
  </si>
  <si>
    <t>1.34.3</t>
  </si>
  <si>
    <t>Предупреждающие знаки</t>
  </si>
  <si>
    <t>Знаки приоритета</t>
  </si>
  <si>
    <t>2.1</t>
  </si>
  <si>
    <t>Главная дорога</t>
  </si>
  <si>
    <t>Конец главной дороги</t>
  </si>
  <si>
    <t>Пересечение с второстепенной дорогой</t>
  </si>
  <si>
    <t>2.2</t>
  </si>
  <si>
    <t>2.3.1</t>
  </si>
  <si>
    <t>2.3.2</t>
  </si>
  <si>
    <t>2.3.3</t>
  </si>
  <si>
    <t>2.3.4</t>
  </si>
  <si>
    <t>2.3.5</t>
  </si>
  <si>
    <t>Примыкание второстепенной дороги</t>
  </si>
  <si>
    <t>2.3.6</t>
  </si>
  <si>
    <t>2.3.7</t>
  </si>
  <si>
    <t>2.4</t>
  </si>
  <si>
    <t>Уступите дорогу</t>
  </si>
  <si>
    <t>Движение без остановки запрещено</t>
  </si>
  <si>
    <t>Преимущество встречного движения</t>
  </si>
  <si>
    <t>Преимущество перед встречным движением</t>
  </si>
  <si>
    <t>2.5</t>
  </si>
  <si>
    <t>2.6</t>
  </si>
  <si>
    <t>2.7</t>
  </si>
  <si>
    <t>Запрещающие знаки</t>
  </si>
  <si>
    <t>3.1</t>
  </si>
  <si>
    <t>Въезд запрещён</t>
  </si>
  <si>
    <t>Движение запрещено</t>
  </si>
  <si>
    <t>Движение механических транспортных средств запрещено</t>
  </si>
  <si>
    <t>3.2</t>
  </si>
  <si>
    <t>3.3</t>
  </si>
  <si>
    <t>3.4</t>
  </si>
  <si>
    <t>Движение грузовых автомобилей запрещено</t>
  </si>
  <si>
    <t>Движение мотоциклов запрещено</t>
  </si>
  <si>
    <t>Движение тракторов запрещено</t>
  </si>
  <si>
    <t>Движение с прицепом запрещено</t>
  </si>
  <si>
    <t>Движение гужевых повозок запрещено</t>
  </si>
  <si>
    <t>Движение на велосипедах запрещено</t>
  </si>
  <si>
    <t>Движение пешеходов запрещено</t>
  </si>
  <si>
    <t>Ограничение массы</t>
  </si>
  <si>
    <t>Ограничение массы, приходящейся на ось транспортного средства</t>
  </si>
  <si>
    <t>Ограничение высоты</t>
  </si>
  <si>
    <t>Ограничение ширины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</si>
  <si>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</si>
  <si>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</si>
  <si>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</si>
  <si>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</si>
  <si>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</si>
  <si>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</si>
  <si>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</si>
  <si>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</si>
  <si>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</si>
  <si>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</si>
  <si>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</si>
  <si>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Ограничение длины</t>
  </si>
  <si>
    <t>Ограничение минимальной дистанции</t>
  </si>
  <si>
    <t>Таможня</t>
  </si>
  <si>
    <t>Опасность</t>
  </si>
  <si>
    <t>Контроль</t>
  </si>
  <si>
    <t>Поворот направо запрещён</t>
  </si>
  <si>
    <t>Поворот налево запрещён</t>
  </si>
  <si>
    <t>Разворот запрещён</t>
  </si>
  <si>
    <t>Обгон запрещён</t>
  </si>
  <si>
    <t>Конез запрещения обгона</t>
  </si>
  <si>
    <t>3.16</t>
  </si>
  <si>
    <t>3.17.1</t>
  </si>
  <si>
    <t>3.17.2</t>
  </si>
  <si>
    <t>3.17.3</t>
  </si>
  <si>
    <t>3.18.1</t>
  </si>
  <si>
    <t>3.18.2</t>
  </si>
  <si>
    <t>3.19</t>
  </si>
  <si>
    <t>3.20</t>
  </si>
  <si>
    <t>3.21</t>
  </si>
  <si>
    <t>3.22</t>
  </si>
  <si>
    <t>Обгон грузовым автомобилям запрещён</t>
  </si>
  <si>
    <t>Конец запрещения обгона грузовым автомобилям</t>
  </si>
  <si>
    <t>Ограничение максимальной скорости</t>
  </si>
  <si>
    <t>Конец ограничения максимальной скорости</t>
  </si>
  <si>
    <t>Подача звукового сигнала запрещена</t>
  </si>
  <si>
    <t>Остановка запрещена</t>
  </si>
  <si>
    <t>Стоянка запрещена</t>
  </si>
  <si>
    <t>Стоянка запрещена по нечётным числам месяца</t>
  </si>
  <si>
    <t>Стоянка запрещена по чётным числам месяца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</si>
  <si>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</si>
  <si>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</si>
  <si>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</si>
  <si>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</si>
  <si>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</si>
  <si>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</si>
  <si>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</si>
  <si>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</si>
  <si>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</si>
  <si>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</si>
  <si>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</si>
  <si>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Конец всех ограничений</t>
  </si>
  <si>
    <t>Движение транспортных средств с опасными грузаме запрещено</t>
  </si>
  <si>
    <t>Движение транспортных средств с врявчатыми и легковоспламеняющимися грузами запрещено</t>
  </si>
  <si>
    <t>Движение прямо</t>
  </si>
  <si>
    <t>Движение направо</t>
  </si>
  <si>
    <t>Движение налево</t>
  </si>
  <si>
    <t>Движение прямо или направо</t>
  </si>
  <si>
    <t>Движение прямо или налево</t>
  </si>
  <si>
    <t>Движение направо или налево</t>
  </si>
  <si>
    <t>Объезд препятствия справа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</si>
  <si>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</si>
  <si>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</si>
  <si>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</si>
  <si>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</si>
  <si>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</si>
  <si>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</si>
  <si>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</si>
  <si>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</si>
  <si>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Объезд препятствия слева</t>
  </si>
  <si>
    <t>Объезд препятствия справа или слева</t>
  </si>
  <si>
    <t>Круговое движение</t>
  </si>
  <si>
    <t>Велосипедная дорожка или полоса</t>
  </si>
  <si>
    <t>Конец велосипедной дорожки или полосы</t>
  </si>
  <si>
    <t>4.2.3</t>
  </si>
  <si>
    <t>4.3</t>
  </si>
  <si>
    <t>4.4.1</t>
  </si>
  <si>
    <t>4.4.2</t>
  </si>
  <si>
    <t>4.5.1</t>
  </si>
  <si>
    <t>Пешеходная дорожка</t>
  </si>
  <si>
    <t>Пешеходная и велосипедная дорожка</t>
  </si>
  <si>
    <t>Конец велосипедной и пешеходной дорожки</t>
  </si>
  <si>
    <t>4.5.2</t>
  </si>
  <si>
    <t>4.5.3</t>
  </si>
  <si>
    <t>4.5.4</t>
  </si>
  <si>
    <t>4.5.5</t>
  </si>
  <si>
    <t>Пешеходная и велосипедная дорожка с разделением движения</t>
  </si>
  <si>
    <t>Конец пешеходной и велосипедной дорожки с разделением движения</t>
  </si>
  <si>
    <t>4.5.6</t>
  </si>
  <si>
    <t>4.5.7</t>
  </si>
  <si>
    <t>4.5.8</t>
  </si>
  <si>
    <t>4.5.9</t>
  </si>
  <si>
    <t>4.5.10</t>
  </si>
  <si>
    <t>4.5.11</t>
  </si>
  <si>
    <t>Пешеходная и велосипедная дорожка с разделением движения и двухсторонним движением велосипедов</t>
  </si>
  <si>
    <t>Конец пешеходной и велосипедной дорожки с разделением движения и двухсторонним движением велосипедов</t>
  </si>
  <si>
    <t>4.6</t>
  </si>
  <si>
    <t>Ограничение минимальной скорости</t>
  </si>
  <si>
    <t>Конец ограничения минимальной скорости</t>
  </si>
  <si>
    <t>4.7</t>
  </si>
  <si>
    <t>4.8.1</t>
  </si>
  <si>
    <t>4.8.2</t>
  </si>
  <si>
    <t>4.8.3</t>
  </si>
  <si>
    <t>Направление движения транспортных средств с опасными грузами</t>
  </si>
  <si>
    <t>5.1</t>
  </si>
  <si>
    <t>Знаки особых предписаний</t>
  </si>
  <si>
    <t>Предписывающие знаки</t>
  </si>
  <si>
    <t>Автомагистраль</t>
  </si>
  <si>
    <t>Конец автомагистрали</t>
  </si>
  <si>
    <t>Дорога для автомобилей</t>
  </si>
  <si>
    <t>Конец дороги для автомобилей</t>
  </si>
  <si>
    <t>Дорога с односторонним движением</t>
  </si>
  <si>
    <t>Конец дороги с односторонним движением</t>
  </si>
  <si>
    <t>5.2</t>
  </si>
  <si>
    <t>5.3</t>
  </si>
  <si>
    <t>5.4</t>
  </si>
  <si>
    <t>5.5</t>
  </si>
  <si>
    <t>5.6</t>
  </si>
  <si>
    <t>5.7.1</t>
  </si>
  <si>
    <t>Выезд на дорогу с односторонним движением</t>
  </si>
  <si>
    <t>5.7.2</t>
  </si>
  <si>
    <t>5.8</t>
  </si>
  <si>
    <t>Реверсивное движение</t>
  </si>
  <si>
    <t>Конец реверсивного движения</t>
  </si>
  <si>
    <t>Выезд на дорогу с реверсивным движением</t>
  </si>
  <si>
    <t>Дорога с полосой для маршрутных транспортных средств</t>
  </si>
  <si>
    <t>Конец дороги с полосой для маршрутных транспортных средств</t>
  </si>
  <si>
    <t>5.9</t>
  </si>
  <si>
    <t>5.10</t>
  </si>
  <si>
    <t>5.11</t>
  </si>
  <si>
    <t>5.12</t>
  </si>
  <si>
    <t>5.13.1</t>
  </si>
  <si>
    <t>5.13.2</t>
  </si>
  <si>
    <t>Выезд на дорогу с полосой для маршрутных транспортных средств</t>
  </si>
  <si>
    <t>5.14</t>
  </si>
  <si>
    <t>Полоса для маршрутных транспортных средств</t>
  </si>
  <si>
    <t>5.15.1</t>
  </si>
  <si>
    <t>Направление движения по полосам</t>
  </si>
  <si>
    <t>Направление движения по полосе</t>
  </si>
  <si>
    <t>5.15.2</t>
  </si>
  <si>
    <t>5.15.3</t>
  </si>
  <si>
    <t>5.15.4</t>
  </si>
  <si>
    <t>5.15.5</t>
  </si>
  <si>
    <t>5.15.6</t>
  </si>
  <si>
    <t>Начало полосы</t>
  </si>
  <si>
    <t>Конец полосы</t>
  </si>
  <si>
    <t>5.15.7</t>
  </si>
  <si>
    <t>5.15.8</t>
  </si>
  <si>
    <t>Число полос</t>
  </si>
  <si>
    <t>5.16</t>
  </si>
  <si>
    <t>Место остановки автобуса и (или) троллейбуса</t>
  </si>
  <si>
    <t>Место остановки трамвая</t>
  </si>
  <si>
    <t>Место стоянки легковых такси</t>
  </si>
  <si>
    <t>5.17</t>
  </si>
  <si>
    <t>5.18</t>
  </si>
  <si>
    <t>5.19.1</t>
  </si>
  <si>
    <t>5.19.2</t>
  </si>
  <si>
    <t>5.20</t>
  </si>
  <si>
    <t>5.21</t>
  </si>
  <si>
    <t>Жилая зона</t>
  </si>
  <si>
    <t>Конец жилой зоны</t>
  </si>
  <si>
    <t>Начало населенного пункта</t>
  </si>
  <si>
    <t>5.22</t>
  </si>
  <si>
    <t>5.23.1</t>
  </si>
  <si>
    <t>5.23.2</t>
  </si>
  <si>
    <t>Конец населенного пункта</t>
  </si>
  <si>
    <t>Зона с ограничениями стоянки</t>
  </si>
  <si>
    <t>5.25</t>
  </si>
  <si>
    <t>5.26</t>
  </si>
  <si>
    <t>5.27</t>
  </si>
  <si>
    <t>Конец зоны с ограничениями стоянки</t>
  </si>
  <si>
    <t>Зона регулируемой стоянки</t>
  </si>
  <si>
    <t>Конец зоны регулируемой стоянки</t>
  </si>
  <si>
    <t>Зона с ограничением максимальной скорости</t>
  </si>
  <si>
    <t>Конец зоны с ограничением максимальной скорости</t>
  </si>
  <si>
    <t>Пешеходная зона</t>
  </si>
  <si>
    <t>5.28</t>
  </si>
  <si>
    <t>5.29</t>
  </si>
  <si>
    <t>5.30</t>
  </si>
  <si>
    <t>5.31</t>
  </si>
  <si>
    <t>5.32</t>
  </si>
  <si>
    <t>5.33</t>
  </si>
  <si>
    <t>5.34</t>
  </si>
  <si>
    <t>Конец пешеходной зоны</t>
  </si>
  <si>
    <t>Информационные знаки</t>
  </si>
  <si>
    <t>6.1</t>
  </si>
  <si>
    <t>Общие ограничения максимальной скорости</t>
  </si>
  <si>
    <t>Рекомендуемая скорость</t>
  </si>
  <si>
    <t>Место для разворота</t>
  </si>
  <si>
    <t>Зона для разворота</t>
  </si>
  <si>
    <t>Полоса для аварийной остановки</t>
  </si>
  <si>
    <t>Подземный переход</t>
  </si>
  <si>
    <t>6.2</t>
  </si>
  <si>
    <t>6.3.1</t>
  </si>
  <si>
    <t>6.3.2</t>
  </si>
  <si>
    <t>6.4</t>
  </si>
  <si>
    <t>6.5</t>
  </si>
  <si>
    <t>6.6</t>
  </si>
  <si>
    <t>6.7</t>
  </si>
  <si>
    <t>Надземный пешеходный переход</t>
  </si>
  <si>
    <t>6.8.1</t>
  </si>
  <si>
    <t>6.8.2</t>
  </si>
  <si>
    <t>6.8.3</t>
  </si>
  <si>
    <t>Тупик</t>
  </si>
  <si>
    <t>6.9.1</t>
  </si>
  <si>
    <t>Предварительный указатель направлений</t>
  </si>
  <si>
    <t>Схема движения</t>
  </si>
  <si>
    <t>Указатель направлений</t>
  </si>
  <si>
    <t>6.9.2</t>
  </si>
  <si>
    <t>6.9.3</t>
  </si>
  <si>
    <t>6.10.1</t>
  </si>
  <si>
    <t>6.10.2</t>
  </si>
  <si>
    <t>Указатель направления</t>
  </si>
  <si>
    <t>Предварительный указатель направления</t>
  </si>
  <si>
    <t>6.11</t>
  </si>
  <si>
    <t>Наименование объекта</t>
  </si>
  <si>
    <t>Указатель расстояний</t>
  </si>
  <si>
    <t>Километровый знак</t>
  </si>
  <si>
    <t>6.12</t>
  </si>
  <si>
    <t>6.13</t>
  </si>
  <si>
    <t>6.14.1</t>
  </si>
  <si>
    <t>6.14.2</t>
  </si>
  <si>
    <t>Номер маршрута</t>
  </si>
  <si>
    <t>Направление движения для грузовых автомобилей</t>
  </si>
  <si>
    <t>6.15.1</t>
  </si>
  <si>
    <t>6.15.2</t>
  </si>
  <si>
    <t>6.15.3</t>
  </si>
  <si>
    <t>6.16</t>
  </si>
  <si>
    <t>Стоп-линия</t>
  </si>
  <si>
    <t>Схема объезда</t>
  </si>
  <si>
    <t>6.17</t>
  </si>
  <si>
    <t>6.18.1</t>
  </si>
  <si>
    <t>Направление объезда</t>
  </si>
  <si>
    <t>6.18.2</t>
  </si>
  <si>
    <t>6.18.3</t>
  </si>
  <si>
    <t>6.19.1</t>
  </si>
  <si>
    <t>6.19.2</t>
  </si>
  <si>
    <t>Предварительный указатель перестроения на другую проезжую часть</t>
  </si>
  <si>
    <t>6.20.1</t>
  </si>
  <si>
    <t>6.20.2</t>
  </si>
  <si>
    <t>6.21.1</t>
  </si>
  <si>
    <t>6.21.2</t>
  </si>
  <si>
    <t>Аварийный выход</t>
  </si>
  <si>
    <t>Направление движения к аварийному выходу</t>
  </si>
  <si>
    <t>Знаки сервиса</t>
  </si>
  <si>
    <t>7.1</t>
  </si>
  <si>
    <t>Пункт медицинской помощи</t>
  </si>
  <si>
    <t>Больница</t>
  </si>
  <si>
    <t>Автозаправочная станция</t>
  </si>
  <si>
    <t>Техническое обслуживание автомобилей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</si>
  <si>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</si>
  <si>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</si>
  <si>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</si>
  <si>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</si>
  <si>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</si>
  <si>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</si>
  <si>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</si>
  <si>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</si>
  <si>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</si>
  <si>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</si>
  <si>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Мойка автомобилей</t>
  </si>
  <si>
    <t>Телефон</t>
  </si>
  <si>
    <t>Пункт питания</t>
  </si>
  <si>
    <t>Питьевая вода</t>
  </si>
  <si>
    <t>Гостиница или мотель</t>
  </si>
  <si>
    <t>Кемпинг</t>
  </si>
  <si>
    <t>Место отдыха</t>
  </si>
  <si>
    <t>Пост дорожно-патрульной службы</t>
  </si>
  <si>
    <t>Полиция</t>
  </si>
  <si>
    <t>7.12</t>
  </si>
  <si>
    <t>7.13</t>
  </si>
  <si>
    <t>7.14</t>
  </si>
  <si>
    <t>7.15</t>
  </si>
  <si>
    <t>7.16</t>
  </si>
  <si>
    <t>7.17</t>
  </si>
  <si>
    <t>7.18</t>
  </si>
  <si>
    <t>Пункт контроля международных автомобильных перевозок</t>
  </si>
  <si>
    <t>Зона приема радиостанции, передающей информацию о дорожном движении</t>
  </si>
  <si>
    <t>Зона радиосвязи с аварийными службами</t>
  </si>
  <si>
    <t>Бассейн или пляж</t>
  </si>
  <si>
    <t>Туалет</t>
  </si>
  <si>
    <t>Телефон экстренной связи</t>
  </si>
  <si>
    <t>Огнетушитель</t>
  </si>
  <si>
    <t>7.19</t>
  </si>
  <si>
    <t>7.20</t>
  </si>
  <si>
    <t>Знаки дополнительной информации (таблички)</t>
  </si>
  <si>
    <t>8.1.1</t>
  </si>
  <si>
    <t>Расстояние до объекта</t>
  </si>
  <si>
    <t>8.1.2</t>
  </si>
  <si>
    <t>8.1.3</t>
  </si>
  <si>
    <t>8.1.4</t>
  </si>
  <si>
    <t>8.2.1</t>
  </si>
  <si>
    <t>Зона действия</t>
  </si>
  <si>
    <t>8.2.2</t>
  </si>
  <si>
    <t>8.2.3</t>
  </si>
  <si>
    <t>8.2.4</t>
  </si>
  <si>
    <t>8.2.5</t>
  </si>
  <si>
    <t>8.2.6</t>
  </si>
  <si>
    <t>8.3.1</t>
  </si>
  <si>
    <t>Направление действия</t>
  </si>
  <si>
    <t>8.3.2</t>
  </si>
  <si>
    <t>8.3.3</t>
  </si>
  <si>
    <t>8.4.1</t>
  </si>
  <si>
    <t>Вид транспортного средства</t>
  </si>
  <si>
    <t>8.4.2</t>
  </si>
  <si>
    <t>8.4.3</t>
  </si>
  <si>
    <t>8.4.4</t>
  </si>
  <si>
    <t>8.4.5</t>
  </si>
  <si>
    <t>8.4.6</t>
  </si>
  <si>
    <t>8.4.7</t>
  </si>
  <si>
    <t>8.4.8</t>
  </si>
  <si>
    <t>8.5.1</t>
  </si>
  <si>
    <t>Субботние, воскресные и праздничные дни</t>
  </si>
  <si>
    <t>Рабочие дни</t>
  </si>
  <si>
    <t>8.5.2</t>
  </si>
  <si>
    <t>8.5.3</t>
  </si>
  <si>
    <t>Дни недели</t>
  </si>
  <si>
    <t>Время действия</t>
  </si>
  <si>
    <t>8.5.4</t>
  </si>
  <si>
    <t>8.5.5</t>
  </si>
  <si>
    <t>8.5.6</t>
  </si>
  <si>
    <t>8.5.7</t>
  </si>
  <si>
    <t>8.6.1</t>
  </si>
  <si>
    <t>Способ постановки транспортного средства на стоянку</t>
  </si>
  <si>
    <t>8.6.2</t>
  </si>
  <si>
    <t>8.6.3</t>
  </si>
  <si>
    <t>8.6.4</t>
  </si>
  <si>
    <t>8.6.5</t>
  </si>
  <si>
    <t>8.6.6</t>
  </si>
  <si>
    <t>8.6.7</t>
  </si>
  <si>
    <t>8.6.8</t>
  </si>
  <si>
    <t>8.6.9</t>
  </si>
  <si>
    <t>8.7</t>
  </si>
  <si>
    <t>Стоянка с неработающим двигателем</t>
  </si>
  <si>
    <t>Платные услуги</t>
  </si>
  <si>
    <t>Ограничение продолжительности стоянки</t>
  </si>
  <si>
    <t>Место для осмотра автомобилей</t>
  </si>
  <si>
    <t>Ограничение разрешённой максимальной массы</t>
  </si>
  <si>
    <t>8.8</t>
  </si>
  <si>
    <t>8.9</t>
  </si>
  <si>
    <t>8.10</t>
  </si>
  <si>
    <t>8.11</t>
  </si>
  <si>
    <t>8.12</t>
  </si>
  <si>
    <t>8.13</t>
  </si>
  <si>
    <t>Направление главной дороги</t>
  </si>
  <si>
    <t>Полоса движения</t>
  </si>
  <si>
    <t>Слепые пешеходы</t>
  </si>
  <si>
    <t>Влажное покрытие</t>
  </si>
  <si>
    <t>Инвалиды</t>
  </si>
  <si>
    <t>Кроме инвалидов</t>
  </si>
  <si>
    <t>Класс опасного груза</t>
  </si>
  <si>
    <t>8.14</t>
  </si>
  <si>
    <t>8.15</t>
  </si>
  <si>
    <t>8.16</t>
  </si>
  <si>
    <t>8.17</t>
  </si>
  <si>
    <t>8.18</t>
  </si>
  <si>
    <t>8.19</t>
  </si>
  <si>
    <t>8.20.1</t>
  </si>
  <si>
    <t>Тип тележки транспортного средства</t>
  </si>
  <si>
    <t>8.20.2</t>
  </si>
  <si>
    <t>8.21.1</t>
  </si>
  <si>
    <t>Вид маршрутного транспортного средства</t>
  </si>
  <si>
    <t>8.21.2</t>
  </si>
  <si>
    <t>8.21.3</t>
  </si>
  <si>
    <t>8.22.1</t>
  </si>
  <si>
    <t>Препятствие</t>
  </si>
  <si>
    <t>8.22.2</t>
  </si>
  <si>
    <t>8.22.3</t>
  </si>
  <si>
    <t>Название</t>
  </si>
  <si>
    <t>Группы</t>
  </si>
  <si>
    <t>Примечание</t>
  </si>
  <si>
    <t>10</t>
  </si>
  <si>
    <t>11</t>
  </si>
  <si>
    <t>I</t>
  </si>
  <si>
    <t>II</t>
  </si>
  <si>
    <t>III</t>
  </si>
  <si>
    <t>Группы знаков</t>
  </si>
  <si>
    <t>5.24.2</t>
  </si>
  <si>
    <t>5.24.1</t>
  </si>
  <si>
    <t>9</t>
  </si>
  <si>
    <t>Направление к основной дороге</t>
  </si>
  <si>
    <t>Направление от основной дороги</t>
  </si>
  <si>
    <t>Справа</t>
  </si>
  <si>
    <t>Слева</t>
  </si>
  <si>
    <t>Положение съезда</t>
  </si>
  <si>
    <t>ПК+</t>
  </si>
  <si>
    <t>8</t>
  </si>
  <si>
    <t>вправо</t>
  </si>
  <si>
    <t>Место стоянки</t>
  </si>
  <si>
    <t>Примеча- ние</t>
  </si>
  <si>
    <t>Этап</t>
  </si>
  <si>
    <t>0+01.5</t>
  </si>
  <si>
    <t>0+05.5</t>
  </si>
  <si>
    <t>Улица 2. Ведомость дорожных знаков по основной дороге</t>
  </si>
  <si>
    <t>0+48</t>
  </si>
  <si>
    <t>0+88.6</t>
  </si>
  <si>
    <t>1+21.4</t>
  </si>
  <si>
    <t>1+26</t>
  </si>
  <si>
    <t>1+38.6</t>
  </si>
  <si>
    <t>1+42.6</t>
  </si>
  <si>
    <t>1+53.4</t>
  </si>
  <si>
    <t>1+58</t>
  </si>
  <si>
    <t>1+70.5</t>
  </si>
  <si>
    <t>2+33.4</t>
  </si>
  <si>
    <t>2+38</t>
  </si>
  <si>
    <t>2+53.5</t>
  </si>
  <si>
    <t>2+67</t>
  </si>
  <si>
    <t>2+71</t>
  </si>
  <si>
    <t>2+75</t>
  </si>
  <si>
    <t>2+83.4</t>
  </si>
  <si>
    <t>2+88</t>
  </si>
  <si>
    <t>3+59</t>
  </si>
  <si>
    <t>3+63.6</t>
  </si>
  <si>
    <t>3+76.5</t>
  </si>
  <si>
    <t>3+80.5</t>
  </si>
  <si>
    <t>3+82.5</t>
  </si>
  <si>
    <t>3+97</t>
  </si>
  <si>
    <t>4+01.6</t>
  </si>
  <si>
    <t>4+22</t>
  </si>
  <si>
    <t>4+47</t>
  </si>
  <si>
    <t>4+51.6</t>
  </si>
  <si>
    <t>4+67</t>
  </si>
  <si>
    <t>4+81</t>
  </si>
  <si>
    <t>40км/ч</t>
  </si>
  <si>
    <t>5+05.5</t>
  </si>
  <si>
    <t>5.05.5</t>
  </si>
  <si>
    <t>5+09.5</t>
  </si>
  <si>
    <t>1+77</t>
  </si>
  <si>
    <t>2+45.8</t>
  </si>
  <si>
    <t>3+90</t>
  </si>
  <si>
    <t>4+29.4</t>
  </si>
  <si>
    <t>4+47.2</t>
  </si>
  <si>
    <t>400</t>
  </si>
  <si>
    <t>160</t>
  </si>
  <si>
    <t>210</t>
  </si>
  <si>
    <t>направ-
ление</t>
  </si>
  <si>
    <t>Улица 2. Ведомость дорожных знаков на съездах</t>
  </si>
  <si>
    <t>Типоразмер</t>
  </si>
  <si>
    <t>треугольный</t>
  </si>
  <si>
    <t>IV</t>
  </si>
  <si>
    <t>8-уг</t>
  </si>
  <si>
    <t>круглый</t>
  </si>
  <si>
    <t>нет</t>
  </si>
  <si>
    <t>квадрат</t>
  </si>
  <si>
    <t>Не менее 1200</t>
  </si>
  <si>
    <t>квадрат нет типоразмера</t>
  </si>
  <si>
    <t>500х(615. 1160. 2250)</t>
  </si>
  <si>
    <t>500х(865. 1625. 3150)</t>
  </si>
  <si>
    <t>500х(1160. 2250)</t>
  </si>
  <si>
    <t>700х(1325. 3150)</t>
  </si>
  <si>
    <t>прямоуг гориз</t>
  </si>
  <si>
    <t>прямоуг вертик</t>
  </si>
  <si>
    <t>1350х900</t>
  </si>
  <si>
    <t>900х600</t>
  </si>
  <si>
    <t>1050х700</t>
  </si>
  <si>
    <t>2250х1500</t>
  </si>
  <si>
    <t>2000х1500</t>
  </si>
  <si>
    <t>300х600</t>
  </si>
  <si>
    <t>350х700</t>
  </si>
  <si>
    <t>450х900</t>
  </si>
  <si>
    <t>350х1050</t>
  </si>
  <si>
    <t>450х1350</t>
  </si>
  <si>
    <t>350 (350х700)</t>
  </si>
  <si>
    <t xml:space="preserve">квадрат нет типоразмера
или (прямоуг) </t>
  </si>
  <si>
    <t>600х1200</t>
  </si>
  <si>
    <t>700х1400 (930 для 2 полос)</t>
  </si>
  <si>
    <t>900х1800 (1200 для 2 полос)</t>
  </si>
  <si>
    <t>900х1800 (1200 для 2 полос;+600 за полосу более 3)</t>
  </si>
  <si>
    <t>700х1400 (930 для 2 полос; +465 за полосу более 3)</t>
  </si>
  <si>
    <t>200х300(+135 за каждую цифру более 2шт)</t>
  </si>
  <si>
    <t>350х450(+180 за каждую цифру более 2шт)</t>
  </si>
  <si>
    <t>500х1700</t>
  </si>
  <si>
    <t>РАЗМЕР</t>
  </si>
  <si>
    <t>ФОРМА</t>
  </si>
  <si>
    <t>8.24</t>
  </si>
  <si>
    <t>Работает эвакуатор</t>
  </si>
  <si>
    <t>Ведомость проектируемых дорожных знаков</t>
  </si>
  <si>
    <t xml:space="preserve"> </t>
  </si>
  <si>
    <t>№ по ГОСТ</t>
  </si>
  <si>
    <t>Наименование</t>
  </si>
  <si>
    <t>Количество</t>
  </si>
  <si>
    <t>Знак &lt;&lt;Способ постановки транспортного средства на стоянку&gt;&gt;</t>
  </si>
  <si>
    <t>Знак &lt;&lt;Место стоянки&gt;&gt;</t>
  </si>
  <si>
    <t>12</t>
  </si>
  <si>
    <t>Знак &lt;&lt;Инвалиды&gt;&gt;</t>
  </si>
  <si>
    <t>6</t>
  </si>
  <si>
    <t>2</t>
  </si>
  <si>
    <t>Знак &lt;&lt;Уступите дорогу&gt;&gt;</t>
  </si>
  <si>
    <t>18</t>
  </si>
  <si>
    <t>Знак &lt;&lt;Движение направо&gt;&gt;</t>
  </si>
  <si>
    <t>15</t>
  </si>
  <si>
    <t>Знак &lt;&lt;Движение прямо или направо&gt;&gt;</t>
  </si>
  <si>
    <t>4</t>
  </si>
  <si>
    <t>Знак &lt;&lt;Движение прямо&gt;&gt;</t>
  </si>
  <si>
    <t>Знак &lt;&lt;Работает эвакуатор&gt;&gt;</t>
  </si>
  <si>
    <t>13</t>
  </si>
  <si>
    <t>Знак &lt;&lt;Остановка запрещена&gt;&gt;</t>
  </si>
  <si>
    <t>5</t>
  </si>
  <si>
    <t>Знак &lt;&lt;Зона действия&gt;&gt;</t>
  </si>
  <si>
    <t>3</t>
  </si>
  <si>
    <t>1</t>
  </si>
  <si>
    <t>Знак &lt;&lt;Направление движения по полосам&gt;&gt;</t>
  </si>
  <si>
    <t>Знак &lt;&lt;Стоп-линия&gt;&gt;</t>
  </si>
  <si>
    <t>Знак &lt;&lt;Главная дорога&gt;&gt;</t>
  </si>
  <si>
    <t>Знак &lt;&lt;Движение без остановки запрещено&gt;&gt;</t>
  </si>
  <si>
    <t>Знак &lt;&lt;Искусственная неровность&gt;&gt;</t>
  </si>
  <si>
    <t>Знак &lt;&lt;Ограничение максимальной скорости 20 км/ч&gt;&gt;</t>
  </si>
  <si>
    <t>Знак &lt;&lt;Ограничение максимальной скорости 40 км/ч&gt;&gt;</t>
  </si>
  <si>
    <t>Знак &lt;&lt;Пешеходный переход&gt;&gt;</t>
  </si>
  <si>
    <t>Знак &lt;&lt;Объезд препятствия слева&gt;&gt;</t>
  </si>
  <si>
    <t>Знак &lt;&lt;Въезд запрещён&gt;&gt;</t>
  </si>
  <si>
    <t>Знак &lt;&lt;Препятствие&gt;&gt;</t>
  </si>
  <si>
    <t>1.1</t>
  </si>
  <si>
    <t>1.2</t>
  </si>
  <si>
    <t>Знак &lt;&lt;Дети&gt;&gt;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</si>
</sst>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\З\н\а\к\ \&lt;\&lt;@\&gt;\&g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0" fillId="0" borderId="1" xfId="0" applyBorder="1"/>
    <xf numFmtId="0" fontId="0" fillId="2" borderId="0" xfId="0" applyFill="1"/>
    <xf numFmtId="49" fontId="0" fillId="2" borderId="31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49" fontId="0" fillId="0" borderId="15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49" fontId="0" fillId="2" borderId="43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2" borderId="30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49" fontId="0" fillId="0" borderId="29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 wrapText="1"/>
    </xf>
    <xf numFmtId="49" fontId="0" fillId="0" borderId="4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2"/>
  <sheetViews>
    <sheetView tabSelected="1" workbookViewId="0">
      <selection activeCell="F5" sqref="F5"/>
    </sheetView>
  </sheetViews>
  <sheetFormatPr defaultRowHeight="15" x14ac:dyDescent="0.25"/>
  <cols>
    <col min="1" max="1" width="29.85546875" style="3" customWidth="1"/>
    <col min="2" max="2" width="61" style="3" bestFit="1" customWidth="1"/>
    <col min="3" max="3" width="14.85546875" style="3" customWidth="1"/>
    <col min="4" max="4" width="14" style="3" customWidth="1"/>
  </cols>
  <sheetData>
    <row r="1" spans="1:6" x14ac:dyDescent="0.25">
      <c r="A1" s="89" t="s">
        <v>605</v>
      </c>
      <c r="B1" s="89"/>
      <c r="C1" s="89"/>
      <c r="D1" s="89"/>
    </row>
    <row r="2" spans="1:6" ht="25.5" customHeight="1" x14ac:dyDescent="0.25">
      <c r="C2" s="89"/>
      <c r="D2" s="89"/>
    </row>
    <row r="3" spans="1:6" x14ac:dyDescent="0.25">
      <c r="A3" s="89" t="s">
        <v>607</v>
      </c>
      <c r="B3" s="89" t="s">
        <v>608</v>
      </c>
      <c r="C3" s="89" t="s">
        <v>609</v>
      </c>
      <c r="D3" s="89"/>
    </row>
    <row r="4" spans="1:6" x14ac:dyDescent="0.25">
      <c r="A4" s="89"/>
      <c r="B4" s="89"/>
      <c r="C4" s="3" t="s">
        <v>502</v>
      </c>
      <c r="D4" s="3" t="s">
        <v>503</v>
      </c>
    </row>
    <row r="5" spans="1:6" x14ac:dyDescent="0.25">
      <c r="A5" s="3" t="s">
        <v>641</v>
      </c>
      <c r="B5" s="3" t="s">
        <v>634</v>
      </c>
      <c r="C5" s="3" t="s">
        <v>606</v>
      </c>
      <c r="D5" s="3" t="s">
        <v>628</v>
      </c>
      <c r="F5" s="121" t="str">
        <f>VLOOKUP(A5,знаки,2,)</f>
        <v>Железнодорожный переезд со шлагбаумом</v>
      </c>
    </row>
    <row r="6" spans="1:6" x14ac:dyDescent="0.25">
      <c r="A6" s="3" t="s">
        <v>68</v>
      </c>
      <c r="B6" s="3" t="s">
        <v>643</v>
      </c>
      <c r="C6" s="3" t="s">
        <v>606</v>
      </c>
      <c r="D6" s="3" t="s">
        <v>500</v>
      </c>
      <c r="F6" s="121" t="str">
        <f>VLOOKUP(A6,знаки,2,)</f>
        <v>Дети</v>
      </c>
    </row>
    <row r="7" spans="1:6" x14ac:dyDescent="0.25">
      <c r="A7" s="3" t="s">
        <v>89</v>
      </c>
      <c r="B7" s="3" t="s">
        <v>632</v>
      </c>
      <c r="C7" s="3" t="s">
        <v>606</v>
      </c>
      <c r="D7" s="3" t="s">
        <v>615</v>
      </c>
      <c r="F7" s="121" t="str">
        <f>VLOOKUP(A7,знаки,2,)</f>
        <v>Главная дорога</v>
      </c>
    </row>
    <row r="8" spans="1:6" x14ac:dyDescent="0.25">
      <c r="A8" s="3" t="s">
        <v>102</v>
      </c>
      <c r="B8" s="3" t="s">
        <v>616</v>
      </c>
      <c r="C8" s="3" t="s">
        <v>617</v>
      </c>
      <c r="D8" s="3" t="s">
        <v>606</v>
      </c>
      <c r="F8" s="121" t="str">
        <f>VLOOKUP(A8,знаки,2,)</f>
        <v>Уступите дорогу</v>
      </c>
    </row>
    <row r="9" spans="1:6" x14ac:dyDescent="0.25">
      <c r="A9" s="3" t="s">
        <v>107</v>
      </c>
      <c r="B9" s="3" t="s">
        <v>633</v>
      </c>
      <c r="C9" s="3" t="s">
        <v>615</v>
      </c>
      <c r="D9" s="3" t="s">
        <v>606</v>
      </c>
      <c r="F9" s="121" t="str">
        <f>VLOOKUP(A9,знаки,2,)</f>
        <v>Движение без остановки запрещено</v>
      </c>
    </row>
    <row r="10" spans="1:6" x14ac:dyDescent="0.25">
      <c r="A10" s="3" t="s">
        <v>641</v>
      </c>
      <c r="B10" s="3" t="s">
        <v>639</v>
      </c>
      <c r="C10" s="3" t="s">
        <v>606</v>
      </c>
      <c r="D10" s="3" t="s">
        <v>621</v>
      </c>
      <c r="F10" s="121" t="str">
        <f>VLOOKUP(A10,знаки,2,)</f>
        <v>Железнодорожный переезд со шлагбаумом</v>
      </c>
    </row>
    <row r="11" spans="1:6" x14ac:dyDescent="0.25">
      <c r="A11" s="3" t="s">
        <v>170</v>
      </c>
      <c r="B11" s="3" t="s">
        <v>635</v>
      </c>
      <c r="C11" s="3" t="s">
        <v>606</v>
      </c>
      <c r="D11" s="3" t="s">
        <v>621</v>
      </c>
      <c r="F11" s="121" t="str">
        <f>VLOOKUP(A11,знаки,2,)</f>
        <v>Ограничение максимальной скорости</v>
      </c>
    </row>
    <row r="12" spans="1:6" x14ac:dyDescent="0.25">
      <c r="A12" s="3" t="s">
        <v>170</v>
      </c>
      <c r="B12" s="3" t="s">
        <v>636</v>
      </c>
      <c r="C12" s="3" t="s">
        <v>606</v>
      </c>
      <c r="D12" s="3" t="s">
        <v>628</v>
      </c>
      <c r="F12" s="121" t="str">
        <f>VLOOKUP(A12,знаки,2,)</f>
        <v>Ограничение максимальной скорости</v>
      </c>
    </row>
    <row r="13" spans="1:6" x14ac:dyDescent="0.25">
      <c r="A13" s="3" t="s">
        <v>173</v>
      </c>
      <c r="B13" s="3" t="s">
        <v>625</v>
      </c>
      <c r="C13" s="3" t="s">
        <v>606</v>
      </c>
      <c r="D13" s="3" t="s">
        <v>626</v>
      </c>
      <c r="F13" s="121" t="str">
        <f>VLOOKUP(A13,знаки,2,)</f>
        <v>Остановка запрещена</v>
      </c>
    </row>
    <row r="14" spans="1:6" x14ac:dyDescent="0.25">
      <c r="A14" s="3" t="s">
        <v>190</v>
      </c>
      <c r="B14" s="3" t="s">
        <v>622</v>
      </c>
      <c r="C14" s="3" t="s">
        <v>606</v>
      </c>
      <c r="D14" s="3" t="s">
        <v>501</v>
      </c>
      <c r="F14" s="121" t="str">
        <f>VLOOKUP(A14,знаки,2,)</f>
        <v>Движение прямо</v>
      </c>
    </row>
    <row r="15" spans="1:6" x14ac:dyDescent="0.25">
      <c r="A15" s="3" t="s">
        <v>191</v>
      </c>
      <c r="B15" s="3" t="s">
        <v>618</v>
      </c>
      <c r="C15" s="3" t="s">
        <v>619</v>
      </c>
      <c r="D15" s="3" t="s">
        <v>606</v>
      </c>
      <c r="F15" s="121" t="str">
        <f>VLOOKUP(A15,знаки,2,)</f>
        <v>Движение направо</v>
      </c>
    </row>
    <row r="16" spans="1:6" x14ac:dyDescent="0.25">
      <c r="A16" s="3" t="s">
        <v>193</v>
      </c>
      <c r="B16" s="3" t="s">
        <v>620</v>
      </c>
      <c r="C16" s="3" t="s">
        <v>606</v>
      </c>
      <c r="D16" s="3" t="s">
        <v>621</v>
      </c>
      <c r="F16" s="121" t="str">
        <f>VLOOKUP(A16,знаки,2,)</f>
        <v>Движение прямо или направо</v>
      </c>
    </row>
    <row r="17" spans="1:6" x14ac:dyDescent="0.25">
      <c r="A17" s="3" t="s">
        <v>197</v>
      </c>
      <c r="B17" s="3" t="s">
        <v>638</v>
      </c>
      <c r="C17" s="3" t="s">
        <v>606</v>
      </c>
      <c r="D17" s="3" t="s">
        <v>621</v>
      </c>
      <c r="F17" s="121" t="str">
        <f>VLOOKUP(A17,знаки,2,)</f>
        <v>Объезд препятствия слева</v>
      </c>
    </row>
    <row r="18" spans="1:6" x14ac:dyDescent="0.25">
      <c r="A18" s="3" t="s">
        <v>265</v>
      </c>
      <c r="B18" s="3" t="s">
        <v>630</v>
      </c>
      <c r="C18" s="3" t="s">
        <v>606</v>
      </c>
      <c r="D18" s="3" t="s">
        <v>615</v>
      </c>
      <c r="F18" s="121" t="str">
        <f>VLOOKUP(A18,знаки,2,)</f>
        <v>Направление движения по полосам</v>
      </c>
    </row>
    <row r="19" spans="1:6" x14ac:dyDescent="0.25">
      <c r="A19" s="3" t="s">
        <v>284</v>
      </c>
      <c r="B19" s="3" t="s">
        <v>637</v>
      </c>
      <c r="C19" s="3" t="s">
        <v>606</v>
      </c>
      <c r="D19" s="3" t="s">
        <v>621</v>
      </c>
      <c r="F19" s="121" t="str">
        <f>VLOOKUP(A19,знаки,2,)</f>
        <v>Пешеходный переход</v>
      </c>
    </row>
    <row r="20" spans="1:6" x14ac:dyDescent="0.25">
      <c r="A20" s="3" t="s">
        <v>285</v>
      </c>
      <c r="B20" s="3" t="s">
        <v>637</v>
      </c>
      <c r="C20" s="3" t="s">
        <v>606</v>
      </c>
      <c r="D20" s="3" t="s">
        <v>621</v>
      </c>
      <c r="F20" s="121" t="str">
        <f>VLOOKUP(A20,знаки,2,)</f>
        <v>Пешеходный переход</v>
      </c>
    </row>
    <row r="21" spans="1:6" x14ac:dyDescent="0.25">
      <c r="A21" s="3" t="s">
        <v>286</v>
      </c>
      <c r="B21" s="3" t="s">
        <v>634</v>
      </c>
      <c r="C21" s="3" t="s">
        <v>606</v>
      </c>
      <c r="D21" s="3" t="s">
        <v>515</v>
      </c>
      <c r="F21" s="121" t="str">
        <f>VLOOKUP(A21,знаки,2,)</f>
        <v>Искусственная неровность</v>
      </c>
    </row>
    <row r="22" spans="1:6" x14ac:dyDescent="0.25">
      <c r="A22" s="3" t="s">
        <v>356</v>
      </c>
      <c r="B22" s="3" t="s">
        <v>631</v>
      </c>
      <c r="C22" s="3" t="s">
        <v>606</v>
      </c>
      <c r="D22" s="3" t="s">
        <v>615</v>
      </c>
      <c r="F22" s="121" t="str">
        <f>VLOOKUP(A22,знаки,2,)</f>
        <v>Стоп-линия</v>
      </c>
    </row>
    <row r="23" spans="1:6" x14ac:dyDescent="0.25">
      <c r="A23" s="3" t="s">
        <v>324</v>
      </c>
      <c r="B23" s="3" t="s">
        <v>611</v>
      </c>
      <c r="C23" s="3" t="s">
        <v>606</v>
      </c>
      <c r="D23" s="3" t="s">
        <v>612</v>
      </c>
      <c r="F23" s="121" t="str">
        <f>VLOOKUP(A23,знаки,2,)</f>
        <v>Место стоянки</v>
      </c>
    </row>
    <row r="24" spans="1:6" x14ac:dyDescent="0.25">
      <c r="A24" s="3" t="s">
        <v>324</v>
      </c>
      <c r="B24" s="3" t="s">
        <v>611</v>
      </c>
      <c r="C24" s="3" t="s">
        <v>606</v>
      </c>
      <c r="D24" s="3" t="s">
        <v>629</v>
      </c>
      <c r="F24" s="121" t="str">
        <f>VLOOKUP(A24,знаки,2,)</f>
        <v>Место стоянки</v>
      </c>
    </row>
    <row r="25" spans="1:6" x14ac:dyDescent="0.25">
      <c r="A25" s="3" t="s">
        <v>483</v>
      </c>
      <c r="B25" s="3" t="s">
        <v>613</v>
      </c>
      <c r="C25" s="3" t="s">
        <v>606</v>
      </c>
      <c r="D25" s="3" t="s">
        <v>614</v>
      </c>
      <c r="F25" s="121" t="str">
        <f>VLOOKUP(A25,знаки,2,)</f>
        <v>Инвалиды</v>
      </c>
    </row>
    <row r="26" spans="1:6" x14ac:dyDescent="0.25">
      <c r="A26" s="3" t="s">
        <v>420</v>
      </c>
      <c r="B26" s="3" t="s">
        <v>627</v>
      </c>
      <c r="C26" s="3" t="s">
        <v>606</v>
      </c>
      <c r="D26" s="3" t="s">
        <v>621</v>
      </c>
      <c r="F26" s="121" t="str">
        <f>VLOOKUP(A26,знаки,2,)</f>
        <v>Зона действия</v>
      </c>
    </row>
    <row r="27" spans="1:6" x14ac:dyDescent="0.25">
      <c r="A27" s="3" t="s">
        <v>423</v>
      </c>
      <c r="B27" s="3" t="s">
        <v>627</v>
      </c>
      <c r="C27" s="3" t="s">
        <v>606</v>
      </c>
      <c r="D27" s="3" t="s">
        <v>628</v>
      </c>
      <c r="F27" s="121" t="str">
        <f>VLOOKUP(A27,знаки,2,)</f>
        <v>Зона действия</v>
      </c>
    </row>
    <row r="28" spans="1:6" x14ac:dyDescent="0.25">
      <c r="A28" s="3" t="s">
        <v>495</v>
      </c>
      <c r="B28" s="3" t="s">
        <v>640</v>
      </c>
      <c r="C28" s="3" t="s">
        <v>606</v>
      </c>
      <c r="D28" s="3" t="s">
        <v>621</v>
      </c>
      <c r="F28" s="121" t="str">
        <f>VLOOKUP(A28,знаки,2,)</f>
        <v>Препятствие</v>
      </c>
    </row>
    <row r="29" spans="1:6" x14ac:dyDescent="0.25">
      <c r="A29" s="3" t="s">
        <v>603</v>
      </c>
      <c r="B29" s="3" t="s">
        <v>623</v>
      </c>
      <c r="C29" s="3" t="s">
        <v>606</v>
      </c>
      <c r="D29" s="3" t="s">
        <v>624</v>
      </c>
      <c r="F29" s="121" t="str">
        <f>VLOOKUP(A29,знаки,2,)</f>
        <v>Работает эвакуатор</v>
      </c>
    </row>
    <row r="30" spans="1:6" x14ac:dyDescent="0.25">
      <c r="A30" s="3" t="s">
        <v>451</v>
      </c>
      <c r="B30" s="3" t="s">
        <v>610</v>
      </c>
      <c r="C30" s="3" t="s">
        <v>606</v>
      </c>
      <c r="D30" s="3" t="s">
        <v>615</v>
      </c>
      <c r="F30" s="121" t="str">
        <f>VLOOKUP(A30,знаки,2,)</f>
        <v>Способ постановки транспортного средства на стоянку</v>
      </c>
    </row>
    <row r="31" spans="1:6" x14ac:dyDescent="0.25">
      <c r="A31" s="3" t="s">
        <v>451</v>
      </c>
      <c r="B31" s="3" t="s">
        <v>610</v>
      </c>
      <c r="C31" s="3" t="s">
        <v>606</v>
      </c>
      <c r="D31" s="3" t="s">
        <v>621</v>
      </c>
      <c r="F31" s="121" t="str">
        <f>VLOOKUP(A31,знаки,2,)</f>
        <v>Способ постановки транспортного средства на стоянку</v>
      </c>
    </row>
    <row r="32" spans="1:6" x14ac:dyDescent="0.25">
      <c r="A32" s="3" t="s">
        <v>456</v>
      </c>
      <c r="B32" s="3" t="s">
        <v>610</v>
      </c>
      <c r="C32" s="3" t="s">
        <v>606</v>
      </c>
      <c r="D32" s="3" t="s">
        <v>508</v>
      </c>
      <c r="F32" s="121" t="str">
        <f>VLOOKUP(A32,знаки,2,)</f>
        <v>Способ постановки транспортного средства на стоянку</v>
      </c>
    </row>
  </sheetData>
  <autoFilter ref="A3:D4">
    <filterColumn colId="2" showButton="0"/>
    <sortState ref="A6:D32">
      <sortCondition ref="A3:A4"/>
    </sortState>
  </autoFilter>
  <mergeCells count="5">
    <mergeCell ref="C3:D3"/>
    <mergeCell ref="B3:B4"/>
    <mergeCell ref="A3:A4"/>
    <mergeCell ref="A1:D1"/>
    <mergeCell ref="C2:D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'табл данные'!$D$3:$D$285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1:M285"/>
  <sheetViews>
    <sheetView workbookViewId="0">
      <selection activeCell="E15" sqref="E15"/>
    </sheetView>
  </sheetViews>
  <sheetFormatPr defaultRowHeight="15" x14ac:dyDescent="0.25"/>
  <cols>
    <col min="4" max="4" width="10.140625" style="3" bestFit="1" customWidth="1"/>
    <col min="5" max="5" width="49.28515625" customWidth="1"/>
    <col min="6" max="6" width="12.140625" customWidth="1"/>
    <col min="7" max="8" width="11.7109375" customWidth="1"/>
    <col min="9" max="10" width="12.5703125" customWidth="1"/>
    <col min="11" max="11" width="8.7109375" customWidth="1"/>
    <col min="12" max="12" width="9.28515625" customWidth="1"/>
  </cols>
  <sheetData>
    <row r="1" spans="4:13" x14ac:dyDescent="0.25">
      <c r="G1" s="90" t="s">
        <v>566</v>
      </c>
      <c r="H1" s="90"/>
      <c r="I1" s="90"/>
      <c r="J1" s="87"/>
    </row>
    <row r="2" spans="4:13" x14ac:dyDescent="0.25">
      <c r="E2" s="4" t="s">
        <v>497</v>
      </c>
      <c r="F2" s="4"/>
      <c r="G2" s="87" t="s">
        <v>502</v>
      </c>
      <c r="H2" s="87" t="s">
        <v>503</v>
      </c>
      <c r="I2" s="87" t="s">
        <v>504</v>
      </c>
      <c r="J2" s="87" t="s">
        <v>568</v>
      </c>
      <c r="L2" s="4" t="s">
        <v>498</v>
      </c>
    </row>
    <row r="3" spans="4:13" x14ac:dyDescent="0.25">
      <c r="D3" s="3" t="s">
        <v>641</v>
      </c>
      <c r="E3" t="s">
        <v>8</v>
      </c>
      <c r="F3" t="s">
        <v>567</v>
      </c>
      <c r="G3">
        <v>700</v>
      </c>
      <c r="H3">
        <v>900</v>
      </c>
      <c r="I3">
        <v>1200</v>
      </c>
      <c r="L3">
        <v>1</v>
      </c>
      <c r="M3" t="s">
        <v>87</v>
      </c>
    </row>
    <row r="4" spans="4:13" x14ac:dyDescent="0.25">
      <c r="D4" s="3" t="s">
        <v>642</v>
      </c>
      <c r="E4" t="s">
        <v>9</v>
      </c>
      <c r="F4" t="s">
        <v>567</v>
      </c>
      <c r="G4">
        <v>700</v>
      </c>
      <c r="H4">
        <v>900</v>
      </c>
      <c r="I4">
        <v>1200</v>
      </c>
      <c r="L4">
        <v>2</v>
      </c>
      <c r="M4" t="s">
        <v>88</v>
      </c>
    </row>
    <row r="5" spans="4:13" x14ac:dyDescent="0.25">
      <c r="D5" s="3" t="s">
        <v>13</v>
      </c>
      <c r="E5" t="s">
        <v>10</v>
      </c>
      <c r="L5">
        <v>3</v>
      </c>
      <c r="M5" t="s">
        <v>110</v>
      </c>
    </row>
    <row r="6" spans="4:13" x14ac:dyDescent="0.25">
      <c r="D6" s="3" t="s">
        <v>14</v>
      </c>
      <c r="E6" t="s">
        <v>11</v>
      </c>
      <c r="L6">
        <v>4</v>
      </c>
      <c r="M6" t="s">
        <v>235</v>
      </c>
    </row>
    <row r="7" spans="4:13" x14ac:dyDescent="0.25">
      <c r="D7" s="3" t="s">
        <v>15</v>
      </c>
      <c r="E7" t="s">
        <v>12</v>
      </c>
      <c r="F7" t="s">
        <v>579</v>
      </c>
      <c r="G7" t="s">
        <v>586</v>
      </c>
      <c r="H7" t="s">
        <v>587</v>
      </c>
      <c r="I7" t="s">
        <v>588</v>
      </c>
      <c r="L7">
        <v>5</v>
      </c>
      <c r="M7" t="s">
        <v>234</v>
      </c>
    </row>
    <row r="8" spans="4:13" x14ac:dyDescent="0.25">
      <c r="D8" s="3" t="s">
        <v>16</v>
      </c>
      <c r="E8" t="s">
        <v>12</v>
      </c>
      <c r="F8" t="s">
        <v>579</v>
      </c>
      <c r="G8" t="s">
        <v>586</v>
      </c>
      <c r="H8" t="s">
        <v>587</v>
      </c>
      <c r="I8" t="s">
        <v>588</v>
      </c>
      <c r="L8">
        <v>6</v>
      </c>
      <c r="M8" t="s">
        <v>313</v>
      </c>
    </row>
    <row r="9" spans="4:13" x14ac:dyDescent="0.25">
      <c r="D9" s="3" t="s">
        <v>17</v>
      </c>
      <c r="E9" t="s">
        <v>12</v>
      </c>
      <c r="F9" t="s">
        <v>579</v>
      </c>
      <c r="G9" t="s">
        <v>586</v>
      </c>
      <c r="H9" t="s">
        <v>587</v>
      </c>
      <c r="I9" t="s">
        <v>588</v>
      </c>
      <c r="L9">
        <v>7</v>
      </c>
      <c r="M9" t="s">
        <v>373</v>
      </c>
    </row>
    <row r="10" spans="4:13" x14ac:dyDescent="0.25">
      <c r="D10" s="3" t="s">
        <v>18</v>
      </c>
      <c r="E10" t="s">
        <v>12</v>
      </c>
      <c r="F10" t="s">
        <v>579</v>
      </c>
      <c r="G10" t="s">
        <v>586</v>
      </c>
      <c r="H10" t="s">
        <v>587</v>
      </c>
      <c r="I10" t="s">
        <v>588</v>
      </c>
      <c r="L10">
        <v>8</v>
      </c>
      <c r="M10" t="s">
        <v>414</v>
      </c>
    </row>
    <row r="11" spans="4:13" x14ac:dyDescent="0.25">
      <c r="D11" s="3" t="s">
        <v>19</v>
      </c>
      <c r="E11" t="s">
        <v>12</v>
      </c>
      <c r="F11" t="s">
        <v>579</v>
      </c>
      <c r="G11" t="s">
        <v>586</v>
      </c>
      <c r="H11" t="s">
        <v>587</v>
      </c>
      <c r="I11" t="s">
        <v>588</v>
      </c>
    </row>
    <row r="12" spans="4:13" x14ac:dyDescent="0.25">
      <c r="D12" s="3" t="s">
        <v>20</v>
      </c>
      <c r="E12" t="s">
        <v>12</v>
      </c>
      <c r="F12" t="s">
        <v>579</v>
      </c>
      <c r="G12" t="s">
        <v>586</v>
      </c>
      <c r="H12" t="s">
        <v>587</v>
      </c>
      <c r="I12" t="s">
        <v>588</v>
      </c>
    </row>
    <row r="13" spans="4:13" x14ac:dyDescent="0.25">
      <c r="D13" s="3" t="s">
        <v>21</v>
      </c>
      <c r="E13" t="s">
        <v>22</v>
      </c>
      <c r="F13" t="s">
        <v>567</v>
      </c>
      <c r="G13">
        <v>700</v>
      </c>
      <c r="H13">
        <v>900</v>
      </c>
      <c r="I13">
        <v>1200</v>
      </c>
    </row>
    <row r="14" spans="4:13" x14ac:dyDescent="0.25">
      <c r="D14" s="3" t="s">
        <v>27</v>
      </c>
      <c r="E14" t="s">
        <v>23</v>
      </c>
      <c r="F14" t="s">
        <v>567</v>
      </c>
      <c r="G14">
        <v>700</v>
      </c>
      <c r="H14">
        <v>900</v>
      </c>
      <c r="I14">
        <v>1200</v>
      </c>
    </row>
    <row r="15" spans="4:13" x14ac:dyDescent="0.25">
      <c r="D15" s="3" t="s">
        <v>28</v>
      </c>
      <c r="E15" t="s">
        <v>24</v>
      </c>
      <c r="F15" t="s">
        <v>567</v>
      </c>
      <c r="G15">
        <v>700</v>
      </c>
      <c r="H15">
        <v>900</v>
      </c>
      <c r="I15">
        <v>1200</v>
      </c>
    </row>
    <row r="16" spans="4:13" x14ac:dyDescent="0.25">
      <c r="D16" s="3" t="s">
        <v>29</v>
      </c>
      <c r="E16" t="s">
        <v>25</v>
      </c>
      <c r="F16" t="s">
        <v>567</v>
      </c>
      <c r="G16">
        <v>700</v>
      </c>
      <c r="H16">
        <v>900</v>
      </c>
      <c r="I16">
        <v>1200</v>
      </c>
      <c r="J16">
        <v>1500</v>
      </c>
    </row>
    <row r="17" spans="4:10" x14ac:dyDescent="0.25">
      <c r="D17" s="3" t="s">
        <v>30</v>
      </c>
      <c r="E17" t="s">
        <v>26</v>
      </c>
      <c r="F17" t="s">
        <v>567</v>
      </c>
      <c r="G17">
        <v>700</v>
      </c>
      <c r="H17">
        <v>900</v>
      </c>
      <c r="I17">
        <v>1200</v>
      </c>
    </row>
    <row r="18" spans="4:10" x14ac:dyDescent="0.25">
      <c r="D18" s="3" t="s">
        <v>31</v>
      </c>
      <c r="E18" t="s">
        <v>37</v>
      </c>
      <c r="F18" t="s">
        <v>567</v>
      </c>
      <c r="G18">
        <v>700</v>
      </c>
      <c r="H18">
        <v>900</v>
      </c>
      <c r="I18">
        <v>1200</v>
      </c>
    </row>
    <row r="19" spans="4:10" x14ac:dyDescent="0.25">
      <c r="D19" s="3" t="s">
        <v>32</v>
      </c>
      <c r="E19" t="s">
        <v>38</v>
      </c>
      <c r="F19" t="s">
        <v>567</v>
      </c>
      <c r="G19">
        <v>700</v>
      </c>
      <c r="H19">
        <v>900</v>
      </c>
      <c r="I19">
        <v>1200</v>
      </c>
    </row>
    <row r="20" spans="4:10" x14ac:dyDescent="0.25">
      <c r="D20" s="3" t="s">
        <v>33</v>
      </c>
      <c r="E20" t="s">
        <v>38</v>
      </c>
      <c r="F20" t="s">
        <v>567</v>
      </c>
      <c r="G20">
        <v>700</v>
      </c>
      <c r="H20">
        <v>900</v>
      </c>
      <c r="I20">
        <v>1200</v>
      </c>
    </row>
    <row r="21" spans="4:10" x14ac:dyDescent="0.25">
      <c r="D21" s="3" t="s">
        <v>34</v>
      </c>
      <c r="E21" t="s">
        <v>39</v>
      </c>
      <c r="F21" t="s">
        <v>567</v>
      </c>
      <c r="G21">
        <v>700</v>
      </c>
      <c r="H21">
        <v>900</v>
      </c>
      <c r="I21">
        <v>1200</v>
      </c>
    </row>
    <row r="22" spans="4:10" x14ac:dyDescent="0.25">
      <c r="D22" s="3" t="s">
        <v>35</v>
      </c>
      <c r="E22" t="s">
        <v>39</v>
      </c>
      <c r="F22" t="s">
        <v>567</v>
      </c>
      <c r="G22">
        <v>700</v>
      </c>
      <c r="H22">
        <v>900</v>
      </c>
      <c r="I22">
        <v>1200</v>
      </c>
    </row>
    <row r="23" spans="4:10" x14ac:dyDescent="0.25">
      <c r="D23" s="3" t="s">
        <v>36</v>
      </c>
      <c r="E23" t="s">
        <v>40</v>
      </c>
      <c r="F23" t="s">
        <v>567</v>
      </c>
      <c r="G23">
        <v>700</v>
      </c>
      <c r="H23">
        <v>900</v>
      </c>
      <c r="I23">
        <v>1200</v>
      </c>
    </row>
    <row r="24" spans="4:10" x14ac:dyDescent="0.25">
      <c r="D24" s="3" t="s">
        <v>48</v>
      </c>
      <c r="E24" t="s">
        <v>41</v>
      </c>
      <c r="F24" t="s">
        <v>567</v>
      </c>
      <c r="G24">
        <v>700</v>
      </c>
      <c r="H24">
        <v>900</v>
      </c>
      <c r="I24">
        <v>1200</v>
      </c>
    </row>
    <row r="25" spans="4:10" x14ac:dyDescent="0.25">
      <c r="D25" s="3" t="s">
        <v>49</v>
      </c>
      <c r="E25" t="s">
        <v>42</v>
      </c>
      <c r="F25" t="s">
        <v>567</v>
      </c>
      <c r="G25">
        <v>700</v>
      </c>
      <c r="H25">
        <v>900</v>
      </c>
      <c r="I25">
        <v>1200</v>
      </c>
      <c r="J25">
        <v>1500</v>
      </c>
    </row>
    <row r="26" spans="4:10" x14ac:dyDescent="0.25">
      <c r="D26" s="3" t="s">
        <v>50</v>
      </c>
      <c r="E26" t="s">
        <v>43</v>
      </c>
      <c r="F26" t="s">
        <v>567</v>
      </c>
      <c r="G26">
        <v>700</v>
      </c>
      <c r="H26">
        <v>900</v>
      </c>
      <c r="I26">
        <v>1200</v>
      </c>
    </row>
    <row r="27" spans="4:10" x14ac:dyDescent="0.25">
      <c r="D27" s="3" t="s">
        <v>51</v>
      </c>
      <c r="E27" t="s">
        <v>44</v>
      </c>
      <c r="F27" t="s">
        <v>567</v>
      </c>
      <c r="G27">
        <v>700</v>
      </c>
      <c r="H27">
        <v>900</v>
      </c>
      <c r="I27">
        <v>1200</v>
      </c>
    </row>
    <row r="28" spans="4:10" x14ac:dyDescent="0.25">
      <c r="D28" s="3" t="s">
        <v>52</v>
      </c>
      <c r="E28" t="s">
        <v>45</v>
      </c>
      <c r="F28" t="s">
        <v>567</v>
      </c>
      <c r="G28">
        <v>700</v>
      </c>
      <c r="H28">
        <v>900</v>
      </c>
      <c r="I28">
        <v>1200</v>
      </c>
      <c r="J28">
        <v>1500</v>
      </c>
    </row>
    <row r="29" spans="4:10" x14ac:dyDescent="0.25">
      <c r="D29" s="3" t="s">
        <v>53</v>
      </c>
      <c r="E29" t="s">
        <v>46</v>
      </c>
      <c r="F29" t="s">
        <v>567</v>
      </c>
      <c r="G29">
        <v>700</v>
      </c>
      <c r="H29">
        <v>900</v>
      </c>
      <c r="I29">
        <v>1200</v>
      </c>
      <c r="J29">
        <v>1500</v>
      </c>
    </row>
    <row r="30" spans="4:10" x14ac:dyDescent="0.25">
      <c r="D30" s="3" t="s">
        <v>54</v>
      </c>
      <c r="E30" t="s">
        <v>47</v>
      </c>
      <c r="F30" t="s">
        <v>567</v>
      </c>
      <c r="G30">
        <v>700</v>
      </c>
      <c r="H30">
        <v>900</v>
      </c>
      <c r="I30">
        <v>1200</v>
      </c>
      <c r="J30">
        <v>1500</v>
      </c>
    </row>
    <row r="31" spans="4:10" x14ac:dyDescent="0.25">
      <c r="D31" s="3" t="s">
        <v>55</v>
      </c>
      <c r="E31" t="s">
        <v>47</v>
      </c>
      <c r="F31" t="s">
        <v>567</v>
      </c>
      <c r="G31">
        <v>700</v>
      </c>
      <c r="H31">
        <v>900</v>
      </c>
      <c r="I31">
        <v>1200</v>
      </c>
      <c r="J31">
        <v>1500</v>
      </c>
    </row>
    <row r="32" spans="4:10" x14ac:dyDescent="0.25">
      <c r="D32" s="3" t="s">
        <v>56</v>
      </c>
      <c r="E32" t="s">
        <v>47</v>
      </c>
      <c r="F32" t="s">
        <v>567</v>
      </c>
      <c r="G32">
        <v>700</v>
      </c>
      <c r="H32">
        <v>900</v>
      </c>
      <c r="I32">
        <v>1200</v>
      </c>
      <c r="J32">
        <v>1500</v>
      </c>
    </row>
    <row r="33" spans="4:10" x14ac:dyDescent="0.25">
      <c r="D33" s="3" t="s">
        <v>66</v>
      </c>
      <c r="E33" t="s">
        <v>57</v>
      </c>
      <c r="F33" t="s">
        <v>567</v>
      </c>
      <c r="G33">
        <v>700</v>
      </c>
      <c r="H33">
        <v>900</v>
      </c>
      <c r="I33">
        <v>1200</v>
      </c>
      <c r="J33">
        <v>1500</v>
      </c>
    </row>
    <row r="34" spans="4:10" x14ac:dyDescent="0.25">
      <c r="D34" s="3" t="s">
        <v>67</v>
      </c>
      <c r="E34" t="s">
        <v>58</v>
      </c>
      <c r="F34" t="s">
        <v>567</v>
      </c>
      <c r="G34">
        <v>700</v>
      </c>
      <c r="H34">
        <v>900</v>
      </c>
      <c r="I34">
        <v>1200</v>
      </c>
    </row>
    <row r="35" spans="4:10" x14ac:dyDescent="0.25">
      <c r="D35" s="3" t="s">
        <v>68</v>
      </c>
      <c r="E35" t="s">
        <v>59</v>
      </c>
      <c r="F35" t="s">
        <v>567</v>
      </c>
      <c r="G35">
        <v>700</v>
      </c>
      <c r="H35">
        <v>900</v>
      </c>
      <c r="I35">
        <v>1200</v>
      </c>
    </row>
    <row r="36" spans="4:10" x14ac:dyDescent="0.25">
      <c r="D36" s="3" t="s">
        <v>69</v>
      </c>
      <c r="E36" t="s">
        <v>60</v>
      </c>
      <c r="F36" t="s">
        <v>567</v>
      </c>
      <c r="G36">
        <v>700</v>
      </c>
      <c r="H36">
        <v>900</v>
      </c>
      <c r="I36">
        <v>1200</v>
      </c>
    </row>
    <row r="37" spans="4:10" x14ac:dyDescent="0.25">
      <c r="D37" s="3" t="s">
        <v>70</v>
      </c>
      <c r="E37" t="s">
        <v>61</v>
      </c>
      <c r="F37" t="s">
        <v>567</v>
      </c>
      <c r="G37">
        <v>700</v>
      </c>
      <c r="H37">
        <v>900</v>
      </c>
      <c r="I37">
        <v>1200</v>
      </c>
      <c r="J37">
        <v>1500</v>
      </c>
    </row>
    <row r="38" spans="4:10" x14ac:dyDescent="0.25">
      <c r="D38" s="3" t="s">
        <v>71</v>
      </c>
      <c r="E38" t="s">
        <v>62</v>
      </c>
      <c r="F38" t="s">
        <v>567</v>
      </c>
      <c r="G38">
        <v>700</v>
      </c>
      <c r="H38">
        <v>900</v>
      </c>
      <c r="I38">
        <v>1200</v>
      </c>
    </row>
    <row r="39" spans="4:10" x14ac:dyDescent="0.25">
      <c r="D39" s="3" t="s">
        <v>72</v>
      </c>
      <c r="E39" t="s">
        <v>63</v>
      </c>
      <c r="F39" t="s">
        <v>567</v>
      </c>
      <c r="G39">
        <v>700</v>
      </c>
      <c r="H39">
        <v>900</v>
      </c>
      <c r="I39">
        <v>1200</v>
      </c>
    </row>
    <row r="40" spans="4:10" x14ac:dyDescent="0.25">
      <c r="D40" s="3" t="s">
        <v>73</v>
      </c>
      <c r="E40" t="s">
        <v>64</v>
      </c>
      <c r="F40" t="s">
        <v>567</v>
      </c>
      <c r="G40">
        <v>700</v>
      </c>
      <c r="H40">
        <v>900</v>
      </c>
      <c r="I40">
        <v>1200</v>
      </c>
    </row>
    <row r="41" spans="4:10" x14ac:dyDescent="0.25">
      <c r="D41" s="3" t="s">
        <v>74</v>
      </c>
      <c r="E41" t="s">
        <v>65</v>
      </c>
      <c r="F41" t="s">
        <v>567</v>
      </c>
      <c r="G41">
        <v>700</v>
      </c>
      <c r="H41">
        <v>900</v>
      </c>
      <c r="I41">
        <v>1200</v>
      </c>
    </row>
    <row r="42" spans="4:10" x14ac:dyDescent="0.25">
      <c r="D42" s="3" t="s">
        <v>75</v>
      </c>
      <c r="E42" t="s">
        <v>76</v>
      </c>
      <c r="F42" t="s">
        <v>567</v>
      </c>
      <c r="G42">
        <v>700</v>
      </c>
      <c r="H42">
        <v>900</v>
      </c>
      <c r="I42">
        <v>1200</v>
      </c>
    </row>
    <row r="43" spans="4:10" x14ac:dyDescent="0.25">
      <c r="D43" s="3" t="s">
        <v>81</v>
      </c>
      <c r="E43" t="s">
        <v>77</v>
      </c>
      <c r="F43" t="s">
        <v>567</v>
      </c>
      <c r="G43">
        <v>700</v>
      </c>
      <c r="H43">
        <v>900</v>
      </c>
      <c r="I43">
        <v>1200</v>
      </c>
    </row>
    <row r="44" spans="4:10" x14ac:dyDescent="0.25">
      <c r="D44" s="3" t="s">
        <v>82</v>
      </c>
      <c r="E44" t="s">
        <v>78</v>
      </c>
      <c r="F44" t="s">
        <v>567</v>
      </c>
      <c r="G44">
        <v>700</v>
      </c>
      <c r="H44">
        <v>900</v>
      </c>
      <c r="I44">
        <v>1200</v>
      </c>
    </row>
    <row r="45" spans="4:10" x14ac:dyDescent="0.25">
      <c r="D45" s="3" t="s">
        <v>83</v>
      </c>
      <c r="E45" t="s">
        <v>79</v>
      </c>
      <c r="F45" t="s">
        <v>567</v>
      </c>
      <c r="G45">
        <v>700</v>
      </c>
      <c r="H45">
        <v>900</v>
      </c>
      <c r="I45">
        <v>1200</v>
      </c>
    </row>
    <row r="46" spans="4:10" x14ac:dyDescent="0.25">
      <c r="D46" s="3" t="s">
        <v>84</v>
      </c>
      <c r="E46" t="s">
        <v>80</v>
      </c>
      <c r="F46" t="s">
        <v>579</v>
      </c>
      <c r="G46" t="s">
        <v>571</v>
      </c>
      <c r="H46" t="s">
        <v>575</v>
      </c>
      <c r="I46" t="s">
        <v>576</v>
      </c>
    </row>
    <row r="47" spans="4:10" x14ac:dyDescent="0.25">
      <c r="D47" s="3" t="s">
        <v>85</v>
      </c>
      <c r="E47" t="s">
        <v>80</v>
      </c>
      <c r="F47" t="s">
        <v>579</v>
      </c>
      <c r="G47" t="s">
        <v>571</v>
      </c>
      <c r="H47" t="s">
        <v>575</v>
      </c>
      <c r="I47" t="s">
        <v>576</v>
      </c>
    </row>
    <row r="48" spans="4:10" x14ac:dyDescent="0.25">
      <c r="D48" s="3" t="s">
        <v>86</v>
      </c>
      <c r="E48" t="s">
        <v>80</v>
      </c>
      <c r="F48" t="s">
        <v>579</v>
      </c>
      <c r="G48" t="s">
        <v>571</v>
      </c>
      <c r="H48" t="s">
        <v>577</v>
      </c>
      <c r="I48" t="s">
        <v>578</v>
      </c>
    </row>
    <row r="49" spans="4:12" x14ac:dyDescent="0.25">
      <c r="D49" s="3" t="s">
        <v>89</v>
      </c>
      <c r="E49" t="s">
        <v>90</v>
      </c>
      <c r="F49" t="s">
        <v>572</v>
      </c>
      <c r="G49">
        <v>600</v>
      </c>
      <c r="H49">
        <v>700</v>
      </c>
      <c r="I49">
        <v>900</v>
      </c>
    </row>
    <row r="50" spans="4:12" x14ac:dyDescent="0.25">
      <c r="D50" s="3" t="s">
        <v>93</v>
      </c>
      <c r="E50" t="s">
        <v>91</v>
      </c>
      <c r="F50" t="s">
        <v>572</v>
      </c>
      <c r="G50">
        <v>600</v>
      </c>
      <c r="H50">
        <v>700</v>
      </c>
      <c r="I50">
        <v>900</v>
      </c>
    </row>
    <row r="51" spans="4:12" x14ac:dyDescent="0.25">
      <c r="D51" s="3" t="s">
        <v>94</v>
      </c>
      <c r="E51" t="s">
        <v>92</v>
      </c>
      <c r="F51" t="s">
        <v>567</v>
      </c>
      <c r="G51">
        <v>700</v>
      </c>
      <c r="H51">
        <v>900</v>
      </c>
      <c r="I51">
        <v>1200</v>
      </c>
      <c r="L51" s="3"/>
    </row>
    <row r="52" spans="4:12" x14ac:dyDescent="0.25">
      <c r="D52" s="3" t="s">
        <v>95</v>
      </c>
      <c r="E52" t="s">
        <v>99</v>
      </c>
      <c r="F52" t="s">
        <v>567</v>
      </c>
      <c r="G52">
        <v>700</v>
      </c>
      <c r="H52">
        <v>900</v>
      </c>
      <c r="I52">
        <v>1200</v>
      </c>
    </row>
    <row r="53" spans="4:12" x14ac:dyDescent="0.25">
      <c r="D53" s="3" t="s">
        <v>96</v>
      </c>
      <c r="E53" t="s">
        <v>99</v>
      </c>
      <c r="F53" t="s">
        <v>567</v>
      </c>
      <c r="G53">
        <v>700</v>
      </c>
      <c r="H53">
        <v>900</v>
      </c>
      <c r="I53">
        <v>1200</v>
      </c>
    </row>
    <row r="54" spans="4:12" x14ac:dyDescent="0.25">
      <c r="D54" s="3" t="s">
        <v>97</v>
      </c>
      <c r="E54" t="s">
        <v>99</v>
      </c>
      <c r="F54" t="s">
        <v>567</v>
      </c>
      <c r="G54">
        <v>700</v>
      </c>
      <c r="H54">
        <v>900</v>
      </c>
      <c r="I54">
        <v>1200</v>
      </c>
    </row>
    <row r="55" spans="4:12" x14ac:dyDescent="0.25">
      <c r="D55" s="3" t="s">
        <v>98</v>
      </c>
      <c r="E55" t="s">
        <v>99</v>
      </c>
      <c r="F55" t="s">
        <v>567</v>
      </c>
      <c r="G55">
        <v>700</v>
      </c>
      <c r="H55">
        <v>900</v>
      </c>
      <c r="I55">
        <v>1200</v>
      </c>
    </row>
    <row r="56" spans="4:12" x14ac:dyDescent="0.25">
      <c r="D56" s="3" t="s">
        <v>100</v>
      </c>
      <c r="E56" t="s">
        <v>99</v>
      </c>
      <c r="F56" t="s">
        <v>567</v>
      </c>
      <c r="G56">
        <v>700</v>
      </c>
      <c r="H56">
        <v>900</v>
      </c>
      <c r="I56">
        <v>1200</v>
      </c>
    </row>
    <row r="57" spans="4:12" x14ac:dyDescent="0.25">
      <c r="D57" s="3" t="s">
        <v>101</v>
      </c>
      <c r="E57" t="s">
        <v>99</v>
      </c>
      <c r="F57" t="s">
        <v>567</v>
      </c>
      <c r="G57">
        <v>700</v>
      </c>
      <c r="H57">
        <v>900</v>
      </c>
      <c r="I57">
        <v>1200</v>
      </c>
    </row>
    <row r="58" spans="4:12" x14ac:dyDescent="0.25">
      <c r="D58" s="3" t="s">
        <v>102</v>
      </c>
      <c r="E58" t="s">
        <v>103</v>
      </c>
      <c r="F58" t="s">
        <v>567</v>
      </c>
      <c r="G58">
        <v>700</v>
      </c>
      <c r="H58">
        <v>900</v>
      </c>
      <c r="I58">
        <v>1200</v>
      </c>
    </row>
    <row r="59" spans="4:12" x14ac:dyDescent="0.25">
      <c r="D59" s="3" t="s">
        <v>107</v>
      </c>
      <c r="E59" t="s">
        <v>104</v>
      </c>
      <c r="F59" t="s">
        <v>569</v>
      </c>
      <c r="G59">
        <v>700</v>
      </c>
      <c r="H59">
        <v>900</v>
      </c>
      <c r="I59">
        <v>1200</v>
      </c>
    </row>
    <row r="60" spans="4:12" x14ac:dyDescent="0.25">
      <c r="D60" s="3" t="s">
        <v>108</v>
      </c>
      <c r="E60" t="s">
        <v>105</v>
      </c>
      <c r="F60" t="s">
        <v>570</v>
      </c>
      <c r="G60">
        <v>600</v>
      </c>
      <c r="H60">
        <v>700</v>
      </c>
      <c r="I60">
        <v>900</v>
      </c>
    </row>
    <row r="61" spans="4:12" x14ac:dyDescent="0.25">
      <c r="D61" s="3" t="s">
        <v>109</v>
      </c>
      <c r="E61" t="s">
        <v>106</v>
      </c>
      <c r="F61" t="s">
        <v>572</v>
      </c>
      <c r="G61">
        <v>600</v>
      </c>
      <c r="H61">
        <v>700</v>
      </c>
      <c r="I61">
        <v>900</v>
      </c>
    </row>
    <row r="62" spans="4:12" x14ac:dyDescent="0.25">
      <c r="D62" s="3" t="s">
        <v>111</v>
      </c>
      <c r="E62" t="s">
        <v>112</v>
      </c>
      <c r="F62" t="s">
        <v>570</v>
      </c>
      <c r="G62">
        <v>600</v>
      </c>
      <c r="H62">
        <v>700</v>
      </c>
      <c r="I62">
        <v>900</v>
      </c>
    </row>
    <row r="63" spans="4:12" x14ac:dyDescent="0.25">
      <c r="D63" s="3" t="s">
        <v>115</v>
      </c>
      <c r="E63" t="s">
        <v>113</v>
      </c>
      <c r="F63" t="s">
        <v>570</v>
      </c>
      <c r="G63">
        <v>600</v>
      </c>
      <c r="H63">
        <v>700</v>
      </c>
      <c r="I63">
        <v>900</v>
      </c>
    </row>
    <row r="64" spans="4:12" x14ac:dyDescent="0.25">
      <c r="D64" s="3" t="s">
        <v>116</v>
      </c>
      <c r="E64" t="s">
        <v>114</v>
      </c>
      <c r="F64" t="s">
        <v>570</v>
      </c>
      <c r="G64">
        <v>600</v>
      </c>
      <c r="H64">
        <v>700</v>
      </c>
      <c r="I64">
        <v>900</v>
      </c>
    </row>
    <row r="65" spans="4:9" x14ac:dyDescent="0.25">
      <c r="D65" s="3" t="s">
        <v>117</v>
      </c>
      <c r="E65" t="s">
        <v>118</v>
      </c>
      <c r="F65" t="s">
        <v>570</v>
      </c>
      <c r="G65">
        <v>600</v>
      </c>
      <c r="H65">
        <v>700</v>
      </c>
      <c r="I65">
        <v>900</v>
      </c>
    </row>
    <row r="66" spans="4:9" x14ac:dyDescent="0.25">
      <c r="D66" s="3" t="s">
        <v>129</v>
      </c>
      <c r="E66" t="s">
        <v>119</v>
      </c>
      <c r="F66" t="s">
        <v>570</v>
      </c>
      <c r="G66">
        <v>600</v>
      </c>
      <c r="H66">
        <v>700</v>
      </c>
      <c r="I66">
        <v>900</v>
      </c>
    </row>
    <row r="67" spans="4:9" x14ac:dyDescent="0.25">
      <c r="D67" s="3" t="s">
        <v>130</v>
      </c>
      <c r="E67" t="s">
        <v>120</v>
      </c>
      <c r="F67" t="s">
        <v>570</v>
      </c>
      <c r="G67">
        <v>600</v>
      </c>
      <c r="H67">
        <v>700</v>
      </c>
      <c r="I67">
        <v>900</v>
      </c>
    </row>
    <row r="68" spans="4:9" x14ac:dyDescent="0.25">
      <c r="D68" s="3" t="s">
        <v>131</v>
      </c>
      <c r="E68" t="s">
        <v>121</v>
      </c>
      <c r="F68" t="s">
        <v>570</v>
      </c>
      <c r="G68">
        <v>600</v>
      </c>
      <c r="H68">
        <v>700</v>
      </c>
      <c r="I68">
        <v>900</v>
      </c>
    </row>
    <row r="69" spans="4:9" x14ac:dyDescent="0.25">
      <c r="D69" s="3" t="s">
        <v>132</v>
      </c>
      <c r="E69" t="s">
        <v>122</v>
      </c>
      <c r="F69" t="s">
        <v>570</v>
      </c>
      <c r="G69">
        <v>600</v>
      </c>
      <c r="H69">
        <v>700</v>
      </c>
      <c r="I69">
        <v>900</v>
      </c>
    </row>
    <row r="70" spans="4:9" x14ac:dyDescent="0.25">
      <c r="D70" s="3" t="s">
        <v>133</v>
      </c>
      <c r="E70" t="s">
        <v>123</v>
      </c>
      <c r="F70" t="s">
        <v>570</v>
      </c>
      <c r="G70">
        <v>600</v>
      </c>
      <c r="H70">
        <v>700</v>
      </c>
      <c r="I70">
        <v>900</v>
      </c>
    </row>
    <row r="71" spans="4:9" x14ac:dyDescent="0.25">
      <c r="D71" s="3" t="s">
        <v>134</v>
      </c>
      <c r="E71" t="s">
        <v>124</v>
      </c>
      <c r="F71" t="s">
        <v>570</v>
      </c>
      <c r="G71" t="s">
        <v>571</v>
      </c>
      <c r="H71">
        <v>700</v>
      </c>
      <c r="I71" t="s">
        <v>571</v>
      </c>
    </row>
    <row r="72" spans="4:9" x14ac:dyDescent="0.25">
      <c r="D72" s="3" t="s">
        <v>135</v>
      </c>
      <c r="E72" t="s">
        <v>125</v>
      </c>
      <c r="F72" t="s">
        <v>570</v>
      </c>
      <c r="G72">
        <v>600</v>
      </c>
      <c r="H72">
        <v>700</v>
      </c>
      <c r="I72">
        <v>900</v>
      </c>
    </row>
    <row r="73" spans="4:9" x14ac:dyDescent="0.25">
      <c r="D73" s="3" t="s">
        <v>136</v>
      </c>
      <c r="E73" t="s">
        <v>126</v>
      </c>
      <c r="F73" t="s">
        <v>570</v>
      </c>
      <c r="G73">
        <v>600</v>
      </c>
      <c r="H73">
        <v>700</v>
      </c>
      <c r="I73">
        <v>900</v>
      </c>
    </row>
    <row r="74" spans="4:9" x14ac:dyDescent="0.25">
      <c r="D74" s="3" t="s">
        <v>137</v>
      </c>
      <c r="E74" t="s">
        <v>127</v>
      </c>
      <c r="F74" t="s">
        <v>570</v>
      </c>
      <c r="G74">
        <v>600</v>
      </c>
      <c r="H74">
        <v>700</v>
      </c>
      <c r="I74">
        <v>900</v>
      </c>
    </row>
    <row r="75" spans="4:9" x14ac:dyDescent="0.25">
      <c r="D75" s="3" t="s">
        <v>138</v>
      </c>
      <c r="E75" t="s">
        <v>128</v>
      </c>
      <c r="F75" t="s">
        <v>570</v>
      </c>
      <c r="G75">
        <v>600</v>
      </c>
      <c r="H75">
        <v>700</v>
      </c>
      <c r="I75">
        <v>900</v>
      </c>
    </row>
    <row r="76" spans="4:9" x14ac:dyDescent="0.25">
      <c r="D76" s="3" t="s">
        <v>139</v>
      </c>
      <c r="E76" t="s">
        <v>140</v>
      </c>
      <c r="F76" t="s">
        <v>570</v>
      </c>
      <c r="G76">
        <v>600</v>
      </c>
      <c r="H76">
        <v>700</v>
      </c>
      <c r="I76">
        <v>900</v>
      </c>
    </row>
    <row r="77" spans="4:9" x14ac:dyDescent="0.25">
      <c r="D77" s="3" t="s">
        <v>150</v>
      </c>
      <c r="E77" t="s">
        <v>141</v>
      </c>
      <c r="F77" t="s">
        <v>570</v>
      </c>
      <c r="G77">
        <v>600</v>
      </c>
      <c r="H77">
        <v>700</v>
      </c>
      <c r="I77">
        <v>900</v>
      </c>
    </row>
    <row r="78" spans="4:9" x14ac:dyDescent="0.25">
      <c r="D78" s="3" t="s">
        <v>151</v>
      </c>
      <c r="E78" t="s">
        <v>142</v>
      </c>
      <c r="F78" t="s">
        <v>570</v>
      </c>
      <c r="G78" t="s">
        <v>571</v>
      </c>
      <c r="H78">
        <v>700</v>
      </c>
      <c r="I78">
        <v>900</v>
      </c>
    </row>
    <row r="79" spans="4:9" x14ac:dyDescent="0.25">
      <c r="D79" s="3" t="s">
        <v>152</v>
      </c>
      <c r="E79" t="s">
        <v>143</v>
      </c>
      <c r="F79" t="s">
        <v>570</v>
      </c>
      <c r="G79" t="s">
        <v>571</v>
      </c>
      <c r="H79">
        <v>700</v>
      </c>
      <c r="I79">
        <v>900</v>
      </c>
    </row>
    <row r="80" spans="4:9" x14ac:dyDescent="0.25">
      <c r="D80" s="3" t="s">
        <v>153</v>
      </c>
      <c r="E80" t="s">
        <v>144</v>
      </c>
      <c r="F80" t="s">
        <v>570</v>
      </c>
      <c r="G80" t="s">
        <v>571</v>
      </c>
      <c r="H80">
        <v>700</v>
      </c>
      <c r="I80">
        <v>900</v>
      </c>
    </row>
    <row r="81" spans="4:10" x14ac:dyDescent="0.25">
      <c r="D81" s="3" t="s">
        <v>154</v>
      </c>
      <c r="E81" t="s">
        <v>145</v>
      </c>
      <c r="F81" t="s">
        <v>570</v>
      </c>
      <c r="G81">
        <v>600</v>
      </c>
      <c r="H81">
        <v>700</v>
      </c>
      <c r="I81">
        <v>900</v>
      </c>
    </row>
    <row r="82" spans="4:10" x14ac:dyDescent="0.25">
      <c r="D82" s="3" t="s">
        <v>155</v>
      </c>
      <c r="E82" t="s">
        <v>146</v>
      </c>
      <c r="F82" t="s">
        <v>570</v>
      </c>
      <c r="G82">
        <v>600</v>
      </c>
      <c r="H82">
        <v>700</v>
      </c>
      <c r="I82">
        <v>900</v>
      </c>
    </row>
    <row r="83" spans="4:10" x14ac:dyDescent="0.25">
      <c r="D83" s="3" t="s">
        <v>156</v>
      </c>
      <c r="E83" t="s">
        <v>147</v>
      </c>
      <c r="F83" t="s">
        <v>570</v>
      </c>
      <c r="G83">
        <v>600</v>
      </c>
      <c r="H83">
        <v>700</v>
      </c>
      <c r="I83">
        <v>900</v>
      </c>
    </row>
    <row r="84" spans="4:10" x14ac:dyDescent="0.25">
      <c r="D84" s="3" t="s">
        <v>157</v>
      </c>
      <c r="E84" t="s">
        <v>148</v>
      </c>
      <c r="F84" t="s">
        <v>570</v>
      </c>
      <c r="G84">
        <v>600</v>
      </c>
      <c r="H84">
        <v>700</v>
      </c>
      <c r="I84">
        <v>900</v>
      </c>
      <c r="J84">
        <v>1200</v>
      </c>
    </row>
    <row r="85" spans="4:10" x14ac:dyDescent="0.25">
      <c r="D85" s="3" t="s">
        <v>158</v>
      </c>
      <c r="E85" t="s">
        <v>149</v>
      </c>
      <c r="F85" t="s">
        <v>570</v>
      </c>
      <c r="G85">
        <v>600</v>
      </c>
      <c r="H85">
        <v>700</v>
      </c>
      <c r="I85">
        <v>900</v>
      </c>
    </row>
    <row r="86" spans="4:10" x14ac:dyDescent="0.25">
      <c r="D86" s="3" t="s">
        <v>159</v>
      </c>
      <c r="E86" t="s">
        <v>160</v>
      </c>
      <c r="F86" t="s">
        <v>570</v>
      </c>
      <c r="G86">
        <v>600</v>
      </c>
      <c r="H86">
        <v>700</v>
      </c>
      <c r="I86">
        <v>900</v>
      </c>
    </row>
    <row r="87" spans="4:10" x14ac:dyDescent="0.25">
      <c r="D87" s="3" t="s">
        <v>169</v>
      </c>
      <c r="E87" t="s">
        <v>161</v>
      </c>
      <c r="F87" t="s">
        <v>570</v>
      </c>
      <c r="G87">
        <v>600</v>
      </c>
      <c r="H87">
        <v>700</v>
      </c>
      <c r="I87">
        <v>900</v>
      </c>
    </row>
    <row r="88" spans="4:10" x14ac:dyDescent="0.25">
      <c r="D88" s="3" t="s">
        <v>170</v>
      </c>
      <c r="E88" t="s">
        <v>162</v>
      </c>
      <c r="F88" t="s">
        <v>570</v>
      </c>
      <c r="G88">
        <v>600</v>
      </c>
      <c r="H88">
        <v>700</v>
      </c>
      <c r="I88">
        <v>900</v>
      </c>
      <c r="J88">
        <v>1200</v>
      </c>
    </row>
    <row r="89" spans="4:10" x14ac:dyDescent="0.25">
      <c r="D89" s="3" t="s">
        <v>171</v>
      </c>
      <c r="E89" t="s">
        <v>163</v>
      </c>
      <c r="F89" t="s">
        <v>570</v>
      </c>
      <c r="G89">
        <v>600</v>
      </c>
      <c r="H89">
        <v>700</v>
      </c>
      <c r="I89">
        <v>900</v>
      </c>
    </row>
    <row r="90" spans="4:10" x14ac:dyDescent="0.25">
      <c r="D90" s="3" t="s">
        <v>172</v>
      </c>
      <c r="E90" t="s">
        <v>164</v>
      </c>
      <c r="F90" t="s">
        <v>570</v>
      </c>
      <c r="G90">
        <v>600</v>
      </c>
      <c r="H90">
        <v>700</v>
      </c>
      <c r="I90">
        <v>900</v>
      </c>
    </row>
    <row r="91" spans="4:10" x14ac:dyDescent="0.25">
      <c r="D91" s="3" t="s">
        <v>173</v>
      </c>
      <c r="E91" t="s">
        <v>165</v>
      </c>
      <c r="F91" t="s">
        <v>570</v>
      </c>
      <c r="G91">
        <v>600</v>
      </c>
      <c r="H91">
        <v>700</v>
      </c>
      <c r="I91">
        <v>900</v>
      </c>
    </row>
    <row r="92" spans="4:10" x14ac:dyDescent="0.25">
      <c r="D92" s="3" t="s">
        <v>174</v>
      </c>
      <c r="E92" t="s">
        <v>166</v>
      </c>
      <c r="F92" t="s">
        <v>570</v>
      </c>
      <c r="G92">
        <v>600</v>
      </c>
      <c r="H92">
        <v>700</v>
      </c>
      <c r="I92">
        <v>900</v>
      </c>
    </row>
    <row r="93" spans="4:10" x14ac:dyDescent="0.25">
      <c r="D93" s="3" t="s">
        <v>175</v>
      </c>
      <c r="E93" t="s">
        <v>167</v>
      </c>
      <c r="F93" t="s">
        <v>570</v>
      </c>
      <c r="G93">
        <v>600</v>
      </c>
      <c r="H93">
        <v>700</v>
      </c>
      <c r="I93">
        <v>900</v>
      </c>
    </row>
    <row r="94" spans="4:10" x14ac:dyDescent="0.25">
      <c r="D94" s="3" t="s">
        <v>176</v>
      </c>
      <c r="E94" t="s">
        <v>168</v>
      </c>
      <c r="F94" t="s">
        <v>570</v>
      </c>
      <c r="G94">
        <v>600</v>
      </c>
      <c r="H94">
        <v>700</v>
      </c>
      <c r="I94">
        <v>900</v>
      </c>
    </row>
    <row r="95" spans="4:10" x14ac:dyDescent="0.25">
      <c r="D95" s="3" t="s">
        <v>177</v>
      </c>
      <c r="E95" t="s">
        <v>180</v>
      </c>
      <c r="F95" t="s">
        <v>570</v>
      </c>
      <c r="G95">
        <v>600</v>
      </c>
      <c r="H95">
        <v>700</v>
      </c>
      <c r="I95">
        <v>900</v>
      </c>
    </row>
    <row r="96" spans="4:10" x14ac:dyDescent="0.25">
      <c r="D96" s="3" t="s">
        <v>178</v>
      </c>
      <c r="E96" t="s">
        <v>181</v>
      </c>
      <c r="F96" t="s">
        <v>570</v>
      </c>
      <c r="G96">
        <v>600</v>
      </c>
      <c r="H96">
        <v>700</v>
      </c>
      <c r="I96">
        <v>900</v>
      </c>
    </row>
    <row r="97" spans="4:9" x14ac:dyDescent="0.25">
      <c r="D97" s="3" t="s">
        <v>179</v>
      </c>
      <c r="E97" t="s">
        <v>182</v>
      </c>
      <c r="F97" t="s">
        <v>570</v>
      </c>
      <c r="G97">
        <v>600</v>
      </c>
      <c r="H97">
        <v>700</v>
      </c>
      <c r="I97">
        <v>900</v>
      </c>
    </row>
    <row r="98" spans="4:9" x14ac:dyDescent="0.25">
      <c r="D98" s="3" t="s">
        <v>190</v>
      </c>
      <c r="E98" t="s">
        <v>183</v>
      </c>
      <c r="F98" t="s">
        <v>570</v>
      </c>
      <c r="G98">
        <v>600</v>
      </c>
      <c r="H98">
        <v>700</v>
      </c>
      <c r="I98">
        <v>900</v>
      </c>
    </row>
    <row r="99" spans="4:9" x14ac:dyDescent="0.25">
      <c r="D99" s="3" t="s">
        <v>191</v>
      </c>
      <c r="E99" t="s">
        <v>184</v>
      </c>
      <c r="F99" t="s">
        <v>570</v>
      </c>
      <c r="G99">
        <v>600</v>
      </c>
      <c r="H99">
        <v>700</v>
      </c>
      <c r="I99">
        <v>900</v>
      </c>
    </row>
    <row r="100" spans="4:9" x14ac:dyDescent="0.25">
      <c r="D100" s="3" t="s">
        <v>192</v>
      </c>
      <c r="E100" t="s">
        <v>185</v>
      </c>
      <c r="F100" t="s">
        <v>570</v>
      </c>
      <c r="G100">
        <v>600</v>
      </c>
      <c r="H100">
        <v>700</v>
      </c>
      <c r="I100">
        <v>900</v>
      </c>
    </row>
    <row r="101" spans="4:9" x14ac:dyDescent="0.25">
      <c r="D101" s="3" t="s">
        <v>193</v>
      </c>
      <c r="E101" t="s">
        <v>186</v>
      </c>
      <c r="F101" t="s">
        <v>570</v>
      </c>
      <c r="G101">
        <v>600</v>
      </c>
      <c r="H101">
        <v>700</v>
      </c>
      <c r="I101">
        <v>900</v>
      </c>
    </row>
    <row r="102" spans="4:9" x14ac:dyDescent="0.25">
      <c r="D102" s="3" t="s">
        <v>194</v>
      </c>
      <c r="E102" t="s">
        <v>187</v>
      </c>
      <c r="F102" t="s">
        <v>570</v>
      </c>
      <c r="G102">
        <v>600</v>
      </c>
      <c r="H102">
        <v>700</v>
      </c>
      <c r="I102">
        <v>900</v>
      </c>
    </row>
    <row r="103" spans="4:9" x14ac:dyDescent="0.25">
      <c r="D103" s="3" t="s">
        <v>195</v>
      </c>
      <c r="E103" t="s">
        <v>188</v>
      </c>
      <c r="F103" t="s">
        <v>570</v>
      </c>
      <c r="G103">
        <v>600</v>
      </c>
      <c r="H103">
        <v>700</v>
      </c>
      <c r="I103">
        <v>900</v>
      </c>
    </row>
    <row r="104" spans="4:9" x14ac:dyDescent="0.25">
      <c r="D104" s="3" t="s">
        <v>196</v>
      </c>
      <c r="E104" t="s">
        <v>189</v>
      </c>
      <c r="F104" t="s">
        <v>570</v>
      </c>
      <c r="G104">
        <v>600</v>
      </c>
      <c r="H104">
        <v>700</v>
      </c>
      <c r="I104">
        <v>900</v>
      </c>
    </row>
    <row r="105" spans="4:9" x14ac:dyDescent="0.25">
      <c r="D105" s="3" t="s">
        <v>197</v>
      </c>
      <c r="E105" t="s">
        <v>198</v>
      </c>
      <c r="F105" t="s">
        <v>570</v>
      </c>
      <c r="G105">
        <v>600</v>
      </c>
      <c r="H105">
        <v>700</v>
      </c>
      <c r="I105">
        <v>900</v>
      </c>
    </row>
    <row r="106" spans="4:9" x14ac:dyDescent="0.25">
      <c r="D106" s="3" t="s">
        <v>203</v>
      </c>
      <c r="E106" t="s">
        <v>199</v>
      </c>
      <c r="F106" t="s">
        <v>570</v>
      </c>
      <c r="G106">
        <v>600</v>
      </c>
      <c r="H106">
        <v>700</v>
      </c>
      <c r="I106">
        <v>900</v>
      </c>
    </row>
    <row r="107" spans="4:9" x14ac:dyDescent="0.25">
      <c r="D107" s="3" t="s">
        <v>204</v>
      </c>
      <c r="E107" t="s">
        <v>200</v>
      </c>
      <c r="F107" t="s">
        <v>570</v>
      </c>
      <c r="G107">
        <v>600</v>
      </c>
      <c r="H107">
        <v>700</v>
      </c>
      <c r="I107">
        <v>900</v>
      </c>
    </row>
    <row r="108" spans="4:9" x14ac:dyDescent="0.25">
      <c r="D108" s="3" t="s">
        <v>205</v>
      </c>
      <c r="E108" t="s">
        <v>201</v>
      </c>
      <c r="F108" t="s">
        <v>570</v>
      </c>
      <c r="G108" t="s">
        <v>571</v>
      </c>
      <c r="H108">
        <v>700</v>
      </c>
      <c r="I108" t="s">
        <v>571</v>
      </c>
    </row>
    <row r="109" spans="4:9" x14ac:dyDescent="0.25">
      <c r="D109" s="3" t="s">
        <v>206</v>
      </c>
      <c r="E109" t="s">
        <v>202</v>
      </c>
      <c r="F109" t="s">
        <v>570</v>
      </c>
      <c r="G109" t="s">
        <v>571</v>
      </c>
      <c r="H109">
        <v>700</v>
      </c>
      <c r="I109" t="s">
        <v>571</v>
      </c>
    </row>
    <row r="110" spans="4:9" x14ac:dyDescent="0.25">
      <c r="D110" s="3" t="s">
        <v>207</v>
      </c>
      <c r="E110" t="s">
        <v>208</v>
      </c>
      <c r="F110" t="s">
        <v>570</v>
      </c>
      <c r="G110" t="s">
        <v>571</v>
      </c>
      <c r="H110">
        <v>700</v>
      </c>
      <c r="I110" t="s">
        <v>571</v>
      </c>
    </row>
    <row r="111" spans="4:9" x14ac:dyDescent="0.25">
      <c r="D111" s="3" t="s">
        <v>211</v>
      </c>
      <c r="E111" t="s">
        <v>209</v>
      </c>
      <c r="F111" t="s">
        <v>570</v>
      </c>
      <c r="G111" t="s">
        <v>571</v>
      </c>
      <c r="H111">
        <v>700</v>
      </c>
      <c r="I111" t="s">
        <v>571</v>
      </c>
    </row>
    <row r="112" spans="4:9" x14ac:dyDescent="0.25">
      <c r="D112" s="3" t="s">
        <v>212</v>
      </c>
      <c r="E112" t="s">
        <v>210</v>
      </c>
      <c r="F112" t="s">
        <v>570</v>
      </c>
      <c r="G112" t="s">
        <v>571</v>
      </c>
      <c r="H112">
        <v>700</v>
      </c>
      <c r="I112" t="s">
        <v>571</v>
      </c>
    </row>
    <row r="113" spans="4:9" x14ac:dyDescent="0.25">
      <c r="D113" s="3" t="s">
        <v>213</v>
      </c>
      <c r="E113" t="s">
        <v>215</v>
      </c>
      <c r="F113" t="s">
        <v>570</v>
      </c>
      <c r="G113" t="s">
        <v>571</v>
      </c>
      <c r="H113">
        <v>700</v>
      </c>
      <c r="I113" t="s">
        <v>571</v>
      </c>
    </row>
    <row r="114" spans="4:9" x14ac:dyDescent="0.25">
      <c r="D114" s="3" t="s">
        <v>214</v>
      </c>
      <c r="E114" t="s">
        <v>215</v>
      </c>
      <c r="F114" t="s">
        <v>570</v>
      </c>
      <c r="G114" t="s">
        <v>571</v>
      </c>
      <c r="H114">
        <v>700</v>
      </c>
      <c r="I114" t="s">
        <v>571</v>
      </c>
    </row>
    <row r="115" spans="4:9" x14ac:dyDescent="0.25">
      <c r="D115" s="3" t="s">
        <v>217</v>
      </c>
      <c r="E115" t="s">
        <v>216</v>
      </c>
      <c r="F115" t="s">
        <v>570</v>
      </c>
      <c r="G115" t="s">
        <v>571</v>
      </c>
      <c r="H115">
        <v>700</v>
      </c>
      <c r="I115" t="s">
        <v>571</v>
      </c>
    </row>
    <row r="116" spans="4:9" x14ac:dyDescent="0.25">
      <c r="D116" s="3" t="s">
        <v>218</v>
      </c>
      <c r="E116" t="s">
        <v>216</v>
      </c>
      <c r="F116" t="s">
        <v>570</v>
      </c>
      <c r="G116" t="s">
        <v>571</v>
      </c>
      <c r="H116">
        <v>700</v>
      </c>
      <c r="I116" t="s">
        <v>571</v>
      </c>
    </row>
    <row r="117" spans="4:9" x14ac:dyDescent="0.25">
      <c r="D117" s="3" t="s">
        <v>219</v>
      </c>
      <c r="E117" t="s">
        <v>223</v>
      </c>
      <c r="F117" t="s">
        <v>570</v>
      </c>
      <c r="G117" t="s">
        <v>571</v>
      </c>
      <c r="H117">
        <v>700</v>
      </c>
      <c r="I117" t="s">
        <v>571</v>
      </c>
    </row>
    <row r="118" spans="4:9" x14ac:dyDescent="0.25">
      <c r="D118" s="3" t="s">
        <v>220</v>
      </c>
      <c r="E118" t="s">
        <v>223</v>
      </c>
      <c r="F118" t="s">
        <v>570</v>
      </c>
      <c r="G118" t="s">
        <v>571</v>
      </c>
      <c r="H118">
        <v>700</v>
      </c>
      <c r="I118" t="s">
        <v>571</v>
      </c>
    </row>
    <row r="119" spans="4:9" x14ac:dyDescent="0.25">
      <c r="D119" s="3" t="s">
        <v>221</v>
      </c>
      <c r="E119" t="s">
        <v>224</v>
      </c>
      <c r="F119" t="s">
        <v>570</v>
      </c>
      <c r="G119" t="s">
        <v>571</v>
      </c>
      <c r="H119">
        <v>700</v>
      </c>
      <c r="I119" t="s">
        <v>571</v>
      </c>
    </row>
    <row r="120" spans="4:9" x14ac:dyDescent="0.25">
      <c r="D120" s="3" t="s">
        <v>222</v>
      </c>
      <c r="E120" t="s">
        <v>224</v>
      </c>
      <c r="F120" t="s">
        <v>570</v>
      </c>
      <c r="G120" t="s">
        <v>571</v>
      </c>
      <c r="H120">
        <v>700</v>
      </c>
      <c r="I120" t="s">
        <v>571</v>
      </c>
    </row>
    <row r="121" spans="4:9" x14ac:dyDescent="0.25">
      <c r="D121" s="3" t="s">
        <v>225</v>
      </c>
      <c r="E121" t="s">
        <v>226</v>
      </c>
      <c r="F121" t="s">
        <v>570</v>
      </c>
      <c r="G121" t="s">
        <v>571</v>
      </c>
      <c r="H121">
        <v>700</v>
      </c>
      <c r="I121">
        <v>900</v>
      </c>
    </row>
    <row r="122" spans="4:9" x14ac:dyDescent="0.25">
      <c r="D122" s="3" t="s">
        <v>228</v>
      </c>
      <c r="E122" t="s">
        <v>227</v>
      </c>
      <c r="F122" t="s">
        <v>570</v>
      </c>
      <c r="G122" t="s">
        <v>571</v>
      </c>
      <c r="H122">
        <v>700</v>
      </c>
      <c r="I122">
        <v>900</v>
      </c>
    </row>
    <row r="123" spans="4:9" x14ac:dyDescent="0.25">
      <c r="D123" s="3" t="s">
        <v>229</v>
      </c>
      <c r="E123" t="s">
        <v>232</v>
      </c>
      <c r="F123" t="s">
        <v>580</v>
      </c>
      <c r="G123" t="s">
        <v>582</v>
      </c>
      <c r="H123" t="s">
        <v>571</v>
      </c>
      <c r="I123" t="s">
        <v>571</v>
      </c>
    </row>
    <row r="124" spans="4:9" x14ac:dyDescent="0.25">
      <c r="D124" s="3" t="s">
        <v>230</v>
      </c>
      <c r="E124" t="s">
        <v>232</v>
      </c>
      <c r="F124" t="s">
        <v>580</v>
      </c>
      <c r="G124" t="s">
        <v>582</v>
      </c>
      <c r="H124" t="s">
        <v>571</v>
      </c>
      <c r="I124" t="s">
        <v>571</v>
      </c>
    </row>
    <row r="125" spans="4:9" x14ac:dyDescent="0.25">
      <c r="D125" s="3" t="s">
        <v>231</v>
      </c>
      <c r="E125" t="s">
        <v>232</v>
      </c>
      <c r="F125" t="s">
        <v>580</v>
      </c>
      <c r="G125" t="s">
        <v>582</v>
      </c>
      <c r="H125" t="s">
        <v>571</v>
      </c>
      <c r="I125" t="s">
        <v>571</v>
      </c>
    </row>
    <row r="126" spans="4:9" x14ac:dyDescent="0.25">
      <c r="D126" s="3" t="s">
        <v>233</v>
      </c>
      <c r="E126" t="s">
        <v>236</v>
      </c>
      <c r="F126" t="s">
        <v>580</v>
      </c>
      <c r="G126" t="s">
        <v>571</v>
      </c>
      <c r="H126" t="s">
        <v>571</v>
      </c>
      <c r="I126" t="s">
        <v>581</v>
      </c>
    </row>
    <row r="127" spans="4:9" x14ac:dyDescent="0.25">
      <c r="D127" s="3" t="s">
        <v>242</v>
      </c>
      <c r="E127" t="s">
        <v>237</v>
      </c>
      <c r="F127" t="s">
        <v>580</v>
      </c>
      <c r="G127" t="s">
        <v>571</v>
      </c>
      <c r="H127" t="s">
        <v>571</v>
      </c>
      <c r="I127" t="s">
        <v>581</v>
      </c>
    </row>
    <row r="128" spans="4:9" x14ac:dyDescent="0.25">
      <c r="D128" s="3" t="s">
        <v>243</v>
      </c>
      <c r="E128" t="s">
        <v>238</v>
      </c>
      <c r="F128" t="s">
        <v>580</v>
      </c>
      <c r="G128" t="s">
        <v>571</v>
      </c>
      <c r="H128" t="s">
        <v>571</v>
      </c>
      <c r="I128" t="s">
        <v>581</v>
      </c>
    </row>
    <row r="129" spans="4:9" x14ac:dyDescent="0.25">
      <c r="D129" s="3" t="s">
        <v>244</v>
      </c>
      <c r="E129" t="s">
        <v>239</v>
      </c>
      <c r="F129" t="s">
        <v>580</v>
      </c>
      <c r="G129" t="s">
        <v>571</v>
      </c>
      <c r="H129" t="s">
        <v>571</v>
      </c>
      <c r="I129" t="s">
        <v>581</v>
      </c>
    </row>
    <row r="130" spans="4:9" x14ac:dyDescent="0.25">
      <c r="D130" s="3" t="s">
        <v>245</v>
      </c>
      <c r="E130" t="s">
        <v>240</v>
      </c>
      <c r="F130" t="s">
        <v>572</v>
      </c>
      <c r="G130">
        <v>600</v>
      </c>
      <c r="H130">
        <v>700</v>
      </c>
      <c r="I130">
        <v>900</v>
      </c>
    </row>
    <row r="131" spans="4:9" x14ac:dyDescent="0.25">
      <c r="D131" s="3" t="s">
        <v>246</v>
      </c>
      <c r="E131" t="s">
        <v>241</v>
      </c>
      <c r="F131" t="s">
        <v>572</v>
      </c>
      <c r="G131">
        <v>600</v>
      </c>
      <c r="H131">
        <v>700</v>
      </c>
      <c r="I131">
        <v>900</v>
      </c>
    </row>
    <row r="132" spans="4:9" x14ac:dyDescent="0.25">
      <c r="D132" s="3" t="s">
        <v>247</v>
      </c>
      <c r="E132" t="s">
        <v>248</v>
      </c>
      <c r="F132" t="s">
        <v>579</v>
      </c>
      <c r="G132" t="s">
        <v>571</v>
      </c>
      <c r="H132" t="s">
        <v>589</v>
      </c>
      <c r="I132" t="s">
        <v>590</v>
      </c>
    </row>
    <row r="133" spans="4:9" x14ac:dyDescent="0.25">
      <c r="D133" s="3" t="s">
        <v>249</v>
      </c>
      <c r="E133" t="s">
        <v>248</v>
      </c>
      <c r="F133" t="s">
        <v>579</v>
      </c>
      <c r="G133" t="s">
        <v>571</v>
      </c>
      <c r="H133" t="s">
        <v>589</v>
      </c>
      <c r="I133" t="s">
        <v>590</v>
      </c>
    </row>
    <row r="134" spans="4:9" x14ac:dyDescent="0.25">
      <c r="D134" s="3" t="s">
        <v>250</v>
      </c>
      <c r="E134" t="s">
        <v>251</v>
      </c>
      <c r="F134" t="s">
        <v>572</v>
      </c>
      <c r="G134" t="s">
        <v>571</v>
      </c>
      <c r="H134">
        <v>700</v>
      </c>
      <c r="I134">
        <v>900</v>
      </c>
    </row>
    <row r="135" spans="4:9" x14ac:dyDescent="0.25">
      <c r="D135" s="3" t="s">
        <v>256</v>
      </c>
      <c r="E135" t="s">
        <v>252</v>
      </c>
      <c r="F135" t="s">
        <v>572</v>
      </c>
      <c r="G135" t="s">
        <v>571</v>
      </c>
      <c r="H135">
        <v>700</v>
      </c>
      <c r="I135">
        <v>900</v>
      </c>
    </row>
    <row r="136" spans="4:9" x14ac:dyDescent="0.25">
      <c r="D136" s="3" t="s">
        <v>257</v>
      </c>
      <c r="E136" t="s">
        <v>253</v>
      </c>
      <c r="F136" t="s">
        <v>572</v>
      </c>
      <c r="G136" t="s">
        <v>571</v>
      </c>
      <c r="H136">
        <v>700</v>
      </c>
      <c r="I136">
        <v>900</v>
      </c>
    </row>
    <row r="137" spans="4:9" x14ac:dyDescent="0.25">
      <c r="D137" s="3" t="s">
        <v>258</v>
      </c>
      <c r="E137" t="s">
        <v>254</v>
      </c>
      <c r="F137" t="s">
        <v>572</v>
      </c>
      <c r="G137" t="s">
        <v>571</v>
      </c>
      <c r="H137">
        <v>700</v>
      </c>
      <c r="I137">
        <v>900</v>
      </c>
    </row>
    <row r="138" spans="4:9" x14ac:dyDescent="0.25">
      <c r="D138" s="3" t="s">
        <v>259</v>
      </c>
      <c r="E138" t="s">
        <v>255</v>
      </c>
      <c r="F138" t="s">
        <v>572</v>
      </c>
      <c r="G138" t="s">
        <v>571</v>
      </c>
      <c r="H138">
        <v>700</v>
      </c>
      <c r="I138">
        <v>900</v>
      </c>
    </row>
    <row r="139" spans="4:9" x14ac:dyDescent="0.25">
      <c r="D139" s="3" t="s">
        <v>260</v>
      </c>
      <c r="E139" t="s">
        <v>262</v>
      </c>
      <c r="F139" t="s">
        <v>572</v>
      </c>
      <c r="G139" t="s">
        <v>571</v>
      </c>
      <c r="H139">
        <v>700</v>
      </c>
      <c r="I139">
        <v>900</v>
      </c>
    </row>
    <row r="140" spans="4:9" x14ac:dyDescent="0.25">
      <c r="D140" s="3" t="s">
        <v>261</v>
      </c>
      <c r="E140" t="s">
        <v>262</v>
      </c>
      <c r="F140" t="s">
        <v>572</v>
      </c>
      <c r="G140" t="s">
        <v>571</v>
      </c>
      <c r="H140">
        <v>700</v>
      </c>
      <c r="I140">
        <v>900</v>
      </c>
    </row>
    <row r="141" spans="4:9" x14ac:dyDescent="0.25">
      <c r="D141" s="3" t="s">
        <v>263</v>
      </c>
      <c r="E141" t="s">
        <v>264</v>
      </c>
      <c r="F141" t="s">
        <v>572</v>
      </c>
      <c r="G141" t="s">
        <v>571</v>
      </c>
      <c r="H141">
        <v>700</v>
      </c>
      <c r="I141">
        <v>900</v>
      </c>
    </row>
    <row r="142" spans="4:9" x14ac:dyDescent="0.25">
      <c r="D142" s="3" t="s">
        <v>265</v>
      </c>
      <c r="E142" t="s">
        <v>266</v>
      </c>
      <c r="F142" t="s">
        <v>579</v>
      </c>
      <c r="G142" t="s">
        <v>571</v>
      </c>
      <c r="H142" t="s">
        <v>594</v>
      </c>
      <c r="I142" t="s">
        <v>595</v>
      </c>
    </row>
    <row r="143" spans="4:9" x14ac:dyDescent="0.25">
      <c r="D143" s="3" t="s">
        <v>268</v>
      </c>
      <c r="E143" t="s">
        <v>267</v>
      </c>
      <c r="F143" t="s">
        <v>572</v>
      </c>
      <c r="G143" t="s">
        <v>571</v>
      </c>
      <c r="H143">
        <v>700</v>
      </c>
      <c r="I143">
        <v>900</v>
      </c>
    </row>
    <row r="144" spans="4:9" x14ac:dyDescent="0.25">
      <c r="D144" s="3" t="s">
        <v>269</v>
      </c>
      <c r="E144" t="s">
        <v>273</v>
      </c>
      <c r="F144" t="s">
        <v>572</v>
      </c>
      <c r="G144" t="s">
        <v>571</v>
      </c>
      <c r="H144">
        <v>700</v>
      </c>
      <c r="I144">
        <v>900</v>
      </c>
    </row>
    <row r="145" spans="4:9" x14ac:dyDescent="0.25">
      <c r="D145" s="3" t="s">
        <v>270</v>
      </c>
      <c r="E145" t="s">
        <v>273</v>
      </c>
      <c r="F145" t="s">
        <v>572</v>
      </c>
      <c r="G145" t="s">
        <v>571</v>
      </c>
      <c r="H145">
        <v>700</v>
      </c>
      <c r="I145">
        <v>900</v>
      </c>
    </row>
    <row r="146" spans="4:9" x14ac:dyDescent="0.25">
      <c r="D146" s="3" t="s">
        <v>271</v>
      </c>
      <c r="E146" t="s">
        <v>274</v>
      </c>
      <c r="F146" t="s">
        <v>572</v>
      </c>
      <c r="G146" t="s">
        <v>571</v>
      </c>
      <c r="H146">
        <v>700</v>
      </c>
      <c r="I146">
        <v>900</v>
      </c>
    </row>
    <row r="147" spans="4:9" x14ac:dyDescent="0.25">
      <c r="D147" s="3" t="s">
        <v>272</v>
      </c>
      <c r="E147" t="s">
        <v>274</v>
      </c>
      <c r="F147" t="s">
        <v>572</v>
      </c>
      <c r="G147" t="s">
        <v>571</v>
      </c>
      <c r="H147">
        <v>700</v>
      </c>
      <c r="I147">
        <v>900</v>
      </c>
    </row>
    <row r="148" spans="4:9" x14ac:dyDescent="0.25">
      <c r="D148" s="3" t="s">
        <v>275</v>
      </c>
      <c r="E148" t="s">
        <v>266</v>
      </c>
      <c r="F148" t="s">
        <v>579</v>
      </c>
      <c r="G148" t="s">
        <v>571</v>
      </c>
      <c r="H148" t="s">
        <v>597</v>
      </c>
      <c r="I148" t="s">
        <v>596</v>
      </c>
    </row>
    <row r="149" spans="4:9" x14ac:dyDescent="0.25">
      <c r="D149" s="3" t="s">
        <v>276</v>
      </c>
      <c r="E149" t="s">
        <v>277</v>
      </c>
      <c r="F149" t="s">
        <v>579</v>
      </c>
      <c r="G149" t="s">
        <v>571</v>
      </c>
      <c r="H149" t="s">
        <v>597</v>
      </c>
      <c r="I149" t="s">
        <v>596</v>
      </c>
    </row>
    <row r="150" spans="4:9" x14ac:dyDescent="0.25">
      <c r="D150" s="3" t="s">
        <v>278</v>
      </c>
      <c r="E150" t="s">
        <v>279</v>
      </c>
      <c r="F150" t="s">
        <v>580</v>
      </c>
      <c r="G150" t="s">
        <v>582</v>
      </c>
      <c r="H150" t="s">
        <v>571</v>
      </c>
      <c r="I150" t="s">
        <v>571</v>
      </c>
    </row>
    <row r="151" spans="4:9" x14ac:dyDescent="0.25">
      <c r="D151" s="3" t="s">
        <v>282</v>
      </c>
      <c r="E151" t="s">
        <v>280</v>
      </c>
      <c r="F151" t="s">
        <v>580</v>
      </c>
      <c r="G151" t="s">
        <v>582</v>
      </c>
      <c r="H151" t="s">
        <v>571</v>
      </c>
      <c r="I151" t="s">
        <v>571</v>
      </c>
    </row>
    <row r="152" spans="4:9" x14ac:dyDescent="0.25">
      <c r="D152" s="3" t="s">
        <v>283</v>
      </c>
      <c r="E152" t="s">
        <v>281</v>
      </c>
      <c r="F152" t="s">
        <v>580</v>
      </c>
      <c r="G152" t="s">
        <v>582</v>
      </c>
      <c r="H152" t="s">
        <v>571</v>
      </c>
      <c r="I152" t="s">
        <v>571</v>
      </c>
    </row>
    <row r="153" spans="4:9" x14ac:dyDescent="0.25">
      <c r="D153" s="3" t="s">
        <v>284</v>
      </c>
      <c r="E153" t="s">
        <v>58</v>
      </c>
      <c r="F153" t="s">
        <v>572</v>
      </c>
      <c r="G153">
        <v>600</v>
      </c>
      <c r="H153">
        <v>700</v>
      </c>
      <c r="I153">
        <v>900</v>
      </c>
    </row>
    <row r="154" spans="4:9" x14ac:dyDescent="0.25">
      <c r="D154" s="3" t="s">
        <v>285</v>
      </c>
      <c r="E154" t="s">
        <v>58</v>
      </c>
      <c r="F154" t="s">
        <v>572</v>
      </c>
      <c r="G154">
        <v>600</v>
      </c>
      <c r="H154">
        <v>700</v>
      </c>
      <c r="I154">
        <v>900</v>
      </c>
    </row>
    <row r="155" spans="4:9" x14ac:dyDescent="0.25">
      <c r="D155" s="3" t="s">
        <v>286</v>
      </c>
      <c r="E155" t="s">
        <v>44</v>
      </c>
      <c r="F155" t="s">
        <v>572</v>
      </c>
      <c r="G155">
        <v>600</v>
      </c>
      <c r="H155">
        <v>700</v>
      </c>
      <c r="I155">
        <v>900</v>
      </c>
    </row>
    <row r="156" spans="4:9" x14ac:dyDescent="0.25">
      <c r="D156" s="3" t="s">
        <v>287</v>
      </c>
      <c r="E156" t="s">
        <v>288</v>
      </c>
      <c r="F156" t="s">
        <v>580</v>
      </c>
      <c r="G156" t="s">
        <v>582</v>
      </c>
      <c r="H156" t="s">
        <v>571</v>
      </c>
      <c r="I156" t="s">
        <v>571</v>
      </c>
    </row>
    <row r="157" spans="4:9" x14ac:dyDescent="0.25">
      <c r="D157" s="3" t="s">
        <v>291</v>
      </c>
      <c r="E157" t="s">
        <v>289</v>
      </c>
      <c r="F157" t="s">
        <v>580</v>
      </c>
      <c r="G157" t="s">
        <v>582</v>
      </c>
      <c r="H157" t="s">
        <v>571</v>
      </c>
      <c r="I157" t="s">
        <v>571</v>
      </c>
    </row>
    <row r="158" spans="4:9" x14ac:dyDescent="0.25">
      <c r="D158" s="3" t="s">
        <v>292</v>
      </c>
      <c r="E158" t="s">
        <v>290</v>
      </c>
    </row>
    <row r="159" spans="4:9" x14ac:dyDescent="0.25">
      <c r="D159" s="3" t="s">
        <v>293</v>
      </c>
      <c r="E159" t="s">
        <v>290</v>
      </c>
      <c r="F159" t="s">
        <v>579</v>
      </c>
      <c r="G159" t="s">
        <v>571</v>
      </c>
      <c r="H159" t="s">
        <v>589</v>
      </c>
      <c r="I159" t="s">
        <v>590</v>
      </c>
    </row>
    <row r="160" spans="4:9" x14ac:dyDescent="0.25">
      <c r="D160" s="3" t="s">
        <v>507</v>
      </c>
      <c r="E160" t="s">
        <v>294</v>
      </c>
    </row>
    <row r="161" spans="4:10" x14ac:dyDescent="0.25">
      <c r="D161" s="3" t="s">
        <v>506</v>
      </c>
      <c r="E161" t="s">
        <v>294</v>
      </c>
      <c r="F161" t="s">
        <v>579</v>
      </c>
      <c r="G161" t="s">
        <v>571</v>
      </c>
      <c r="H161" t="s">
        <v>589</v>
      </c>
      <c r="I161" t="s">
        <v>590</v>
      </c>
    </row>
    <row r="162" spans="4:10" x14ac:dyDescent="0.25">
      <c r="D162" s="3" t="s">
        <v>296</v>
      </c>
      <c r="E162" t="s">
        <v>290</v>
      </c>
    </row>
    <row r="163" spans="4:10" x14ac:dyDescent="0.25">
      <c r="D163" s="3" t="s">
        <v>297</v>
      </c>
      <c r="E163" t="s">
        <v>294</v>
      </c>
    </row>
    <row r="164" spans="4:10" x14ac:dyDescent="0.25">
      <c r="D164" s="3" t="s">
        <v>298</v>
      </c>
      <c r="E164" t="s">
        <v>295</v>
      </c>
      <c r="F164" t="s">
        <v>580</v>
      </c>
      <c r="G164" t="s">
        <v>582</v>
      </c>
      <c r="H164" t="s">
        <v>571</v>
      </c>
      <c r="I164" t="s">
        <v>571</v>
      </c>
    </row>
    <row r="165" spans="4:10" x14ac:dyDescent="0.25">
      <c r="D165" s="3" t="s">
        <v>305</v>
      </c>
      <c r="E165" t="s">
        <v>299</v>
      </c>
      <c r="F165" t="s">
        <v>580</v>
      </c>
      <c r="G165" t="s">
        <v>582</v>
      </c>
      <c r="H165" t="s">
        <v>571</v>
      </c>
      <c r="I165" t="s">
        <v>571</v>
      </c>
    </row>
    <row r="166" spans="4:10" x14ac:dyDescent="0.25">
      <c r="D166" s="3" t="s">
        <v>306</v>
      </c>
      <c r="E166" t="s">
        <v>300</v>
      </c>
      <c r="F166" t="s">
        <v>580</v>
      </c>
      <c r="G166" t="s">
        <v>582</v>
      </c>
      <c r="H166" t="s">
        <v>571</v>
      </c>
      <c r="I166" t="s">
        <v>571</v>
      </c>
    </row>
    <row r="167" spans="4:10" x14ac:dyDescent="0.25">
      <c r="D167" s="3" t="s">
        <v>307</v>
      </c>
      <c r="E167" t="s">
        <v>301</v>
      </c>
      <c r="F167" t="s">
        <v>580</v>
      </c>
      <c r="G167" t="s">
        <v>582</v>
      </c>
      <c r="H167" t="s">
        <v>571</v>
      </c>
      <c r="I167" t="s">
        <v>571</v>
      </c>
    </row>
    <row r="168" spans="4:10" x14ac:dyDescent="0.25">
      <c r="D168" s="3" t="s">
        <v>308</v>
      </c>
      <c r="E168" t="s">
        <v>302</v>
      </c>
      <c r="F168" t="s">
        <v>580</v>
      </c>
      <c r="G168" t="s">
        <v>582</v>
      </c>
      <c r="H168" t="s">
        <v>571</v>
      </c>
      <c r="I168" t="s">
        <v>571</v>
      </c>
    </row>
    <row r="169" spans="4:10" x14ac:dyDescent="0.25">
      <c r="D169" s="3" t="s">
        <v>309</v>
      </c>
      <c r="E169" t="s">
        <v>303</v>
      </c>
      <c r="F169" t="s">
        <v>580</v>
      </c>
      <c r="G169" t="s">
        <v>582</v>
      </c>
      <c r="H169" t="s">
        <v>571</v>
      </c>
      <c r="I169" t="s">
        <v>571</v>
      </c>
    </row>
    <row r="170" spans="4:10" x14ac:dyDescent="0.25">
      <c r="D170" s="3" t="s">
        <v>310</v>
      </c>
      <c r="E170" t="s">
        <v>304</v>
      </c>
      <c r="F170" t="s">
        <v>580</v>
      </c>
      <c r="G170" t="s">
        <v>582</v>
      </c>
      <c r="H170" t="s">
        <v>571</v>
      </c>
      <c r="I170" t="s">
        <v>571</v>
      </c>
    </row>
    <row r="171" spans="4:10" x14ac:dyDescent="0.25">
      <c r="D171" s="3" t="s">
        <v>311</v>
      </c>
      <c r="E171" t="s">
        <v>312</v>
      </c>
      <c r="F171" t="s">
        <v>580</v>
      </c>
      <c r="G171" t="s">
        <v>582</v>
      </c>
      <c r="H171" t="s">
        <v>571</v>
      </c>
      <c r="I171" t="s">
        <v>571</v>
      </c>
    </row>
    <row r="172" spans="4:10" x14ac:dyDescent="0.25">
      <c r="D172" s="3" t="s">
        <v>314</v>
      </c>
      <c r="E172" t="s">
        <v>315</v>
      </c>
      <c r="F172" t="s">
        <v>580</v>
      </c>
      <c r="G172" t="s">
        <v>571</v>
      </c>
      <c r="H172" t="s">
        <v>571</v>
      </c>
      <c r="I172" t="s">
        <v>571</v>
      </c>
      <c r="J172" t="s">
        <v>584</v>
      </c>
    </row>
    <row r="173" spans="4:10" x14ac:dyDescent="0.25">
      <c r="D173" s="3" t="s">
        <v>321</v>
      </c>
      <c r="E173" t="s">
        <v>316</v>
      </c>
      <c r="F173" t="s">
        <v>572</v>
      </c>
      <c r="G173">
        <v>600</v>
      </c>
      <c r="H173">
        <v>700</v>
      </c>
      <c r="I173">
        <v>900</v>
      </c>
    </row>
    <row r="174" spans="4:10" x14ac:dyDescent="0.25">
      <c r="D174" s="3" t="s">
        <v>322</v>
      </c>
      <c r="E174" t="s">
        <v>317</v>
      </c>
      <c r="F174" t="s">
        <v>572</v>
      </c>
      <c r="G174" t="s">
        <v>571</v>
      </c>
      <c r="H174">
        <v>700</v>
      </c>
      <c r="I174">
        <v>900</v>
      </c>
    </row>
    <row r="175" spans="4:10" x14ac:dyDescent="0.25">
      <c r="D175" s="3" t="s">
        <v>323</v>
      </c>
      <c r="E175" t="s">
        <v>318</v>
      </c>
      <c r="F175" t="s">
        <v>572</v>
      </c>
      <c r="G175" t="s">
        <v>571</v>
      </c>
      <c r="H175">
        <v>700</v>
      </c>
      <c r="I175">
        <v>900</v>
      </c>
    </row>
    <row r="176" spans="4:10" x14ac:dyDescent="0.25">
      <c r="D176" s="3" t="s">
        <v>324</v>
      </c>
      <c r="E176" t="s">
        <v>517</v>
      </c>
      <c r="F176" t="s">
        <v>572</v>
      </c>
      <c r="G176">
        <v>600</v>
      </c>
      <c r="H176">
        <v>700</v>
      </c>
      <c r="I176">
        <v>900</v>
      </c>
    </row>
    <row r="177" spans="4:10" x14ac:dyDescent="0.25">
      <c r="D177" s="3" t="s">
        <v>325</v>
      </c>
      <c r="E177" t="s">
        <v>319</v>
      </c>
      <c r="F177" t="s">
        <v>572</v>
      </c>
      <c r="G177">
        <v>600</v>
      </c>
      <c r="H177">
        <v>700</v>
      </c>
      <c r="I177" t="s">
        <v>571</v>
      </c>
    </row>
    <row r="178" spans="4:10" x14ac:dyDescent="0.25">
      <c r="D178" s="3" t="s">
        <v>326</v>
      </c>
      <c r="E178" t="s">
        <v>320</v>
      </c>
      <c r="F178" t="s">
        <v>572</v>
      </c>
      <c r="G178">
        <v>600</v>
      </c>
      <c r="H178">
        <v>700</v>
      </c>
      <c r="I178" t="s">
        <v>571</v>
      </c>
    </row>
    <row r="179" spans="4:10" x14ac:dyDescent="0.25">
      <c r="D179" s="3" t="s">
        <v>327</v>
      </c>
      <c r="E179" t="s">
        <v>328</v>
      </c>
      <c r="F179" t="s">
        <v>572</v>
      </c>
      <c r="G179">
        <v>600</v>
      </c>
      <c r="H179">
        <v>700</v>
      </c>
      <c r="I179" t="s">
        <v>571</v>
      </c>
    </row>
    <row r="180" spans="4:10" x14ac:dyDescent="0.25">
      <c r="D180" s="3" t="s">
        <v>329</v>
      </c>
      <c r="E180" t="s">
        <v>332</v>
      </c>
      <c r="F180" t="s">
        <v>572</v>
      </c>
      <c r="G180">
        <v>600</v>
      </c>
      <c r="H180">
        <v>700</v>
      </c>
      <c r="I180">
        <v>900</v>
      </c>
    </row>
    <row r="181" spans="4:10" x14ac:dyDescent="0.25">
      <c r="D181" s="3" t="s">
        <v>330</v>
      </c>
      <c r="E181" t="s">
        <v>332</v>
      </c>
      <c r="F181" t="s">
        <v>572</v>
      </c>
      <c r="G181">
        <v>600</v>
      </c>
      <c r="H181">
        <v>700</v>
      </c>
      <c r="I181">
        <v>900</v>
      </c>
    </row>
    <row r="182" spans="4:10" x14ac:dyDescent="0.25">
      <c r="D182" s="3" t="s">
        <v>331</v>
      </c>
      <c r="E182" t="s">
        <v>332</v>
      </c>
      <c r="F182" t="s">
        <v>572</v>
      </c>
      <c r="G182">
        <v>600</v>
      </c>
      <c r="H182">
        <v>700</v>
      </c>
      <c r="I182">
        <v>900</v>
      </c>
    </row>
    <row r="183" spans="4:10" x14ac:dyDescent="0.25">
      <c r="D183" s="3" t="s">
        <v>333</v>
      </c>
      <c r="E183" t="s">
        <v>334</v>
      </c>
    </row>
    <row r="184" spans="4:10" x14ac:dyDescent="0.25">
      <c r="D184" s="3" t="s">
        <v>337</v>
      </c>
      <c r="E184" t="s">
        <v>342</v>
      </c>
    </row>
    <row r="185" spans="4:10" x14ac:dyDescent="0.25">
      <c r="D185" s="3" t="s">
        <v>338</v>
      </c>
      <c r="E185" t="s">
        <v>335</v>
      </c>
      <c r="F185" t="s">
        <v>574</v>
      </c>
      <c r="G185" t="s">
        <v>573</v>
      </c>
      <c r="H185" t="s">
        <v>573</v>
      </c>
      <c r="I185" t="s">
        <v>573</v>
      </c>
      <c r="J185" t="s">
        <v>573</v>
      </c>
    </row>
    <row r="186" spans="4:10" x14ac:dyDescent="0.25">
      <c r="D186" s="3" t="s">
        <v>339</v>
      </c>
      <c r="E186" t="s">
        <v>336</v>
      </c>
    </row>
    <row r="187" spans="4:10" x14ac:dyDescent="0.25">
      <c r="D187" s="3" t="s">
        <v>340</v>
      </c>
      <c r="E187" t="s">
        <v>341</v>
      </c>
    </row>
    <row r="188" spans="4:10" x14ac:dyDescent="0.25">
      <c r="D188" s="3" t="s">
        <v>343</v>
      </c>
      <c r="E188" t="s">
        <v>344</v>
      </c>
    </row>
    <row r="189" spans="4:10" x14ac:dyDescent="0.25">
      <c r="D189" s="3" t="s">
        <v>347</v>
      </c>
      <c r="E189" t="s">
        <v>345</v>
      </c>
    </row>
    <row r="190" spans="4:10" x14ac:dyDescent="0.25">
      <c r="D190" s="3" t="s">
        <v>348</v>
      </c>
      <c r="E190" t="s">
        <v>346</v>
      </c>
      <c r="F190" t="s">
        <v>579</v>
      </c>
      <c r="G190" t="s">
        <v>571</v>
      </c>
      <c r="H190" t="s">
        <v>598</v>
      </c>
      <c r="I190" t="s">
        <v>599</v>
      </c>
    </row>
    <row r="191" spans="4:10" ht="75" x14ac:dyDescent="0.25">
      <c r="D191" s="3" t="s">
        <v>349</v>
      </c>
      <c r="E191" t="s">
        <v>351</v>
      </c>
      <c r="F191" s="88" t="s">
        <v>592</v>
      </c>
      <c r="G191" t="s">
        <v>591</v>
      </c>
      <c r="H191" t="s">
        <v>591</v>
      </c>
      <c r="I191" t="s">
        <v>591</v>
      </c>
      <c r="J191" t="s">
        <v>591</v>
      </c>
    </row>
    <row r="192" spans="4:10" x14ac:dyDescent="0.25">
      <c r="D192" s="3" t="s">
        <v>350</v>
      </c>
      <c r="E192" t="s">
        <v>351</v>
      </c>
      <c r="F192" t="s">
        <v>579</v>
      </c>
      <c r="G192" t="s">
        <v>571</v>
      </c>
      <c r="H192" t="s">
        <v>589</v>
      </c>
      <c r="I192" t="s">
        <v>590</v>
      </c>
    </row>
    <row r="193" spans="4:10" x14ac:dyDescent="0.25">
      <c r="D193" s="3" t="s">
        <v>353</v>
      </c>
      <c r="E193" t="s">
        <v>352</v>
      </c>
      <c r="F193" t="s">
        <v>579</v>
      </c>
      <c r="G193" t="s">
        <v>571</v>
      </c>
      <c r="H193" t="s">
        <v>589</v>
      </c>
      <c r="I193" t="s">
        <v>590</v>
      </c>
    </row>
    <row r="194" spans="4:10" x14ac:dyDescent="0.25">
      <c r="D194" s="3" t="s">
        <v>354</v>
      </c>
      <c r="E194" t="s">
        <v>352</v>
      </c>
      <c r="F194" t="s">
        <v>579</v>
      </c>
      <c r="G194" t="s">
        <v>571</v>
      </c>
      <c r="H194" t="s">
        <v>589</v>
      </c>
      <c r="I194" t="s">
        <v>590</v>
      </c>
    </row>
    <row r="195" spans="4:10" x14ac:dyDescent="0.25">
      <c r="D195" s="3" t="s">
        <v>355</v>
      </c>
      <c r="E195" t="s">
        <v>352</v>
      </c>
      <c r="F195" t="s">
        <v>579</v>
      </c>
      <c r="G195" t="s">
        <v>571</v>
      </c>
      <c r="H195" t="s">
        <v>589</v>
      </c>
      <c r="I195" t="s">
        <v>590</v>
      </c>
    </row>
    <row r="196" spans="4:10" x14ac:dyDescent="0.25">
      <c r="D196" s="3" t="s">
        <v>356</v>
      </c>
      <c r="E196" t="s">
        <v>357</v>
      </c>
      <c r="F196" t="s">
        <v>579</v>
      </c>
      <c r="G196" t="s">
        <v>571</v>
      </c>
      <c r="H196" t="s">
        <v>589</v>
      </c>
      <c r="I196" t="s">
        <v>590</v>
      </c>
    </row>
    <row r="197" spans="4:10" x14ac:dyDescent="0.25">
      <c r="D197" s="3" t="s">
        <v>359</v>
      </c>
      <c r="E197" t="s">
        <v>358</v>
      </c>
    </row>
    <row r="198" spans="4:10" x14ac:dyDescent="0.25">
      <c r="D198" s="3" t="s">
        <v>360</v>
      </c>
      <c r="E198" t="s">
        <v>361</v>
      </c>
      <c r="F198" t="s">
        <v>579</v>
      </c>
      <c r="G198" t="s">
        <v>571</v>
      </c>
      <c r="H198" t="s">
        <v>589</v>
      </c>
      <c r="I198" t="s">
        <v>590</v>
      </c>
    </row>
    <row r="199" spans="4:10" x14ac:dyDescent="0.25">
      <c r="D199" s="3" t="s">
        <v>362</v>
      </c>
      <c r="E199" t="s">
        <v>361</v>
      </c>
      <c r="F199" t="s">
        <v>579</v>
      </c>
      <c r="G199" t="s">
        <v>571</v>
      </c>
      <c r="H199" t="s">
        <v>589</v>
      </c>
      <c r="I199" t="s">
        <v>590</v>
      </c>
    </row>
    <row r="200" spans="4:10" x14ac:dyDescent="0.25">
      <c r="D200" s="3" t="s">
        <v>363</v>
      </c>
      <c r="E200" t="s">
        <v>361</v>
      </c>
      <c r="F200" t="s">
        <v>579</v>
      </c>
      <c r="G200" t="s">
        <v>571</v>
      </c>
      <c r="H200" t="s">
        <v>589</v>
      </c>
      <c r="I200" t="s">
        <v>590</v>
      </c>
    </row>
    <row r="201" spans="4:10" x14ac:dyDescent="0.25">
      <c r="D201" s="3" t="s">
        <v>364</v>
      </c>
      <c r="E201" t="s">
        <v>366</v>
      </c>
      <c r="F201" t="s">
        <v>580</v>
      </c>
      <c r="G201" t="s">
        <v>571</v>
      </c>
      <c r="H201" t="s">
        <v>571</v>
      </c>
      <c r="I201" t="s">
        <v>571</v>
      </c>
      <c r="J201" t="s">
        <v>585</v>
      </c>
    </row>
    <row r="202" spans="4:10" x14ac:dyDescent="0.25">
      <c r="D202" s="3" t="s">
        <v>365</v>
      </c>
      <c r="E202" t="s">
        <v>366</v>
      </c>
      <c r="F202" t="s">
        <v>580</v>
      </c>
      <c r="G202" t="s">
        <v>571</v>
      </c>
      <c r="H202" t="s">
        <v>571</v>
      </c>
      <c r="I202" t="s">
        <v>571</v>
      </c>
      <c r="J202" t="s">
        <v>585</v>
      </c>
    </row>
    <row r="203" spans="4:10" x14ac:dyDescent="0.25">
      <c r="D203" s="3" t="s">
        <v>367</v>
      </c>
      <c r="E203" t="s">
        <v>371</v>
      </c>
      <c r="F203" t="s">
        <v>572</v>
      </c>
      <c r="G203">
        <v>600</v>
      </c>
      <c r="H203">
        <v>700</v>
      </c>
      <c r="I203" t="s">
        <v>571</v>
      </c>
    </row>
    <row r="204" spans="4:10" x14ac:dyDescent="0.25">
      <c r="D204" s="3" t="s">
        <v>368</v>
      </c>
      <c r="E204" t="s">
        <v>371</v>
      </c>
      <c r="F204" t="s">
        <v>572</v>
      </c>
      <c r="G204">
        <v>600</v>
      </c>
      <c r="H204">
        <v>700</v>
      </c>
      <c r="I204" t="s">
        <v>571</v>
      </c>
    </row>
    <row r="205" spans="4:10" x14ac:dyDescent="0.25">
      <c r="D205" s="3" t="s">
        <v>369</v>
      </c>
      <c r="E205" t="s">
        <v>372</v>
      </c>
      <c r="F205" t="s">
        <v>579</v>
      </c>
      <c r="G205" t="s">
        <v>571</v>
      </c>
      <c r="H205" t="s">
        <v>589</v>
      </c>
      <c r="I205" t="s">
        <v>571</v>
      </c>
    </row>
    <row r="206" spans="4:10" x14ac:dyDescent="0.25">
      <c r="D206" s="3" t="s">
        <v>370</v>
      </c>
      <c r="E206" t="s">
        <v>372</v>
      </c>
      <c r="F206" t="s">
        <v>579</v>
      </c>
      <c r="G206" t="s">
        <v>571</v>
      </c>
      <c r="H206" t="s">
        <v>589</v>
      </c>
      <c r="I206" t="s">
        <v>571</v>
      </c>
    </row>
    <row r="207" spans="4:10" x14ac:dyDescent="0.25">
      <c r="D207" s="3" t="s">
        <v>374</v>
      </c>
      <c r="E207" t="s">
        <v>375</v>
      </c>
      <c r="F207" t="s">
        <v>580</v>
      </c>
      <c r="G207" t="s">
        <v>571</v>
      </c>
      <c r="H207" t="s">
        <v>583</v>
      </c>
      <c r="I207" t="s">
        <v>581</v>
      </c>
    </row>
    <row r="208" spans="4:10" x14ac:dyDescent="0.25">
      <c r="D208" s="3" t="s">
        <v>379</v>
      </c>
      <c r="E208" t="s">
        <v>376</v>
      </c>
      <c r="F208" t="s">
        <v>580</v>
      </c>
      <c r="G208" t="s">
        <v>571</v>
      </c>
      <c r="H208" t="s">
        <v>583</v>
      </c>
      <c r="I208" t="s">
        <v>581</v>
      </c>
    </row>
    <row r="209" spans="4:9" x14ac:dyDescent="0.25">
      <c r="D209" s="3" t="s">
        <v>380</v>
      </c>
      <c r="E209" t="s">
        <v>377</v>
      </c>
      <c r="F209" t="s">
        <v>580</v>
      </c>
      <c r="G209" t="s">
        <v>571</v>
      </c>
      <c r="H209" t="s">
        <v>583</v>
      </c>
      <c r="I209" t="s">
        <v>581</v>
      </c>
    </row>
    <row r="210" spans="4:9" x14ac:dyDescent="0.25">
      <c r="D210" s="3" t="s">
        <v>381</v>
      </c>
      <c r="E210" t="s">
        <v>378</v>
      </c>
      <c r="F210" t="s">
        <v>580</v>
      </c>
      <c r="G210" t="s">
        <v>571</v>
      </c>
      <c r="H210" t="s">
        <v>583</v>
      </c>
      <c r="I210" t="s">
        <v>581</v>
      </c>
    </row>
    <row r="211" spans="4:9" x14ac:dyDescent="0.25">
      <c r="D211" s="3" t="s">
        <v>382</v>
      </c>
      <c r="E211" t="s">
        <v>389</v>
      </c>
      <c r="F211" t="s">
        <v>580</v>
      </c>
      <c r="G211" t="s">
        <v>571</v>
      </c>
      <c r="H211" t="s">
        <v>583</v>
      </c>
      <c r="I211" t="s">
        <v>581</v>
      </c>
    </row>
    <row r="212" spans="4:9" x14ac:dyDescent="0.25">
      <c r="D212" s="3" t="s">
        <v>383</v>
      </c>
      <c r="E212" t="s">
        <v>390</v>
      </c>
      <c r="F212" t="s">
        <v>580</v>
      </c>
      <c r="G212" t="s">
        <v>571</v>
      </c>
      <c r="H212" t="s">
        <v>583</v>
      </c>
      <c r="I212" t="s">
        <v>581</v>
      </c>
    </row>
    <row r="213" spans="4:9" x14ac:dyDescent="0.25">
      <c r="D213" s="3" t="s">
        <v>384</v>
      </c>
      <c r="E213" t="s">
        <v>391</v>
      </c>
      <c r="F213" t="s">
        <v>580</v>
      </c>
      <c r="G213" t="s">
        <v>571</v>
      </c>
      <c r="H213" t="s">
        <v>583</v>
      </c>
      <c r="I213" t="s">
        <v>581</v>
      </c>
    </row>
    <row r="214" spans="4:9" x14ac:dyDescent="0.25">
      <c r="D214" s="3" t="s">
        <v>385</v>
      </c>
      <c r="E214" t="s">
        <v>392</v>
      </c>
      <c r="F214" t="s">
        <v>580</v>
      </c>
      <c r="G214" t="s">
        <v>571</v>
      </c>
      <c r="H214" t="s">
        <v>583</v>
      </c>
      <c r="I214" t="s">
        <v>581</v>
      </c>
    </row>
    <row r="215" spans="4:9" x14ac:dyDescent="0.25">
      <c r="D215" s="3" t="s">
        <v>386</v>
      </c>
      <c r="E215" t="s">
        <v>393</v>
      </c>
      <c r="F215" t="s">
        <v>580</v>
      </c>
      <c r="G215" t="s">
        <v>571</v>
      </c>
      <c r="H215" t="s">
        <v>583</v>
      </c>
      <c r="I215" t="s">
        <v>581</v>
      </c>
    </row>
    <row r="216" spans="4:9" x14ac:dyDescent="0.25">
      <c r="D216" s="3" t="s">
        <v>387</v>
      </c>
      <c r="E216" t="s">
        <v>394</v>
      </c>
      <c r="F216" t="s">
        <v>580</v>
      </c>
      <c r="G216" t="s">
        <v>571</v>
      </c>
      <c r="H216" t="s">
        <v>583</v>
      </c>
      <c r="I216" t="s">
        <v>581</v>
      </c>
    </row>
    <row r="217" spans="4:9" x14ac:dyDescent="0.25">
      <c r="D217" s="3" t="s">
        <v>388</v>
      </c>
      <c r="E217" t="s">
        <v>395</v>
      </c>
      <c r="F217" t="s">
        <v>580</v>
      </c>
      <c r="G217" t="s">
        <v>571</v>
      </c>
      <c r="H217" t="s">
        <v>583</v>
      </c>
      <c r="I217" t="s">
        <v>581</v>
      </c>
    </row>
    <row r="218" spans="4:9" x14ac:dyDescent="0.25">
      <c r="D218" s="3" t="s">
        <v>398</v>
      </c>
      <c r="E218" t="s">
        <v>396</v>
      </c>
      <c r="F218" t="s">
        <v>580</v>
      </c>
      <c r="G218" t="s">
        <v>571</v>
      </c>
      <c r="H218" t="s">
        <v>583</v>
      </c>
      <c r="I218" t="s">
        <v>581</v>
      </c>
    </row>
    <row r="219" spans="4:9" x14ac:dyDescent="0.25">
      <c r="D219" s="3" t="s">
        <v>399</v>
      </c>
      <c r="E219" t="s">
        <v>397</v>
      </c>
      <c r="F219" t="s">
        <v>580</v>
      </c>
      <c r="G219" t="s">
        <v>571</v>
      </c>
      <c r="H219" t="s">
        <v>583</v>
      </c>
      <c r="I219" t="s">
        <v>581</v>
      </c>
    </row>
    <row r="220" spans="4:9" x14ac:dyDescent="0.25">
      <c r="D220" s="3" t="s">
        <v>400</v>
      </c>
      <c r="E220" t="s">
        <v>405</v>
      </c>
      <c r="F220" t="s">
        <v>580</v>
      </c>
      <c r="G220" t="s">
        <v>571</v>
      </c>
      <c r="H220" t="s">
        <v>583</v>
      </c>
      <c r="I220" t="s">
        <v>581</v>
      </c>
    </row>
    <row r="221" spans="4:9" x14ac:dyDescent="0.25">
      <c r="D221" s="3" t="s">
        <v>401</v>
      </c>
      <c r="E221" t="s">
        <v>406</v>
      </c>
      <c r="F221" t="s">
        <v>580</v>
      </c>
      <c r="G221" t="s">
        <v>571</v>
      </c>
      <c r="H221" t="s">
        <v>583</v>
      </c>
      <c r="I221" t="s">
        <v>581</v>
      </c>
    </row>
    <row r="222" spans="4:9" x14ac:dyDescent="0.25">
      <c r="D222" s="3" t="s">
        <v>402</v>
      </c>
      <c r="E222" t="s">
        <v>407</v>
      </c>
      <c r="F222" t="s">
        <v>580</v>
      </c>
      <c r="G222" t="s">
        <v>571</v>
      </c>
      <c r="H222" t="s">
        <v>583</v>
      </c>
      <c r="I222" t="s">
        <v>581</v>
      </c>
    </row>
    <row r="223" spans="4:9" x14ac:dyDescent="0.25">
      <c r="D223" s="3" t="s">
        <v>403</v>
      </c>
      <c r="E223" t="s">
        <v>408</v>
      </c>
      <c r="F223" t="s">
        <v>580</v>
      </c>
      <c r="G223" t="s">
        <v>571</v>
      </c>
      <c r="H223" t="s">
        <v>583</v>
      </c>
      <c r="I223" t="s">
        <v>581</v>
      </c>
    </row>
    <row r="224" spans="4:9" x14ac:dyDescent="0.25">
      <c r="D224" s="3" t="s">
        <v>404</v>
      </c>
      <c r="E224" t="s">
        <v>409</v>
      </c>
      <c r="F224" t="s">
        <v>580</v>
      </c>
      <c r="G224" t="s">
        <v>571</v>
      </c>
      <c r="H224" t="s">
        <v>583</v>
      </c>
      <c r="I224" t="s">
        <v>581</v>
      </c>
    </row>
    <row r="225" spans="4:10" x14ac:dyDescent="0.25">
      <c r="D225" s="3" t="s">
        <v>412</v>
      </c>
      <c r="E225" t="s">
        <v>410</v>
      </c>
      <c r="F225" t="s">
        <v>580</v>
      </c>
      <c r="G225" t="s">
        <v>571</v>
      </c>
      <c r="H225" t="s">
        <v>583</v>
      </c>
      <c r="I225" t="s">
        <v>581</v>
      </c>
    </row>
    <row r="226" spans="4:10" x14ac:dyDescent="0.25">
      <c r="D226" s="3" t="s">
        <v>413</v>
      </c>
      <c r="E226" t="s">
        <v>411</v>
      </c>
      <c r="F226" t="s">
        <v>580</v>
      </c>
      <c r="G226" t="s">
        <v>571</v>
      </c>
      <c r="H226" t="s">
        <v>583</v>
      </c>
      <c r="I226" t="s">
        <v>581</v>
      </c>
    </row>
    <row r="227" spans="4:10" x14ac:dyDescent="0.25">
      <c r="D227" s="3" t="s">
        <v>415</v>
      </c>
      <c r="E227" t="s">
        <v>416</v>
      </c>
      <c r="F227" t="s">
        <v>579</v>
      </c>
      <c r="G227" t="s">
        <v>586</v>
      </c>
      <c r="H227" t="s">
        <v>587</v>
      </c>
      <c r="I227" t="s">
        <v>588</v>
      </c>
      <c r="J227" t="s">
        <v>593</v>
      </c>
    </row>
    <row r="228" spans="4:10" x14ac:dyDescent="0.25">
      <c r="D228" s="3" t="s">
        <v>417</v>
      </c>
      <c r="E228" t="s">
        <v>416</v>
      </c>
      <c r="F228" t="s">
        <v>572</v>
      </c>
      <c r="G228" t="s">
        <v>571</v>
      </c>
      <c r="H228">
        <v>700</v>
      </c>
      <c r="I228">
        <v>900</v>
      </c>
    </row>
    <row r="229" spans="4:10" x14ac:dyDescent="0.25">
      <c r="D229" s="3" t="s">
        <v>418</v>
      </c>
      <c r="E229" t="s">
        <v>416</v>
      </c>
      <c r="F229" t="s">
        <v>579</v>
      </c>
      <c r="G229" t="s">
        <v>586</v>
      </c>
      <c r="H229" t="s">
        <v>587</v>
      </c>
      <c r="I229" t="s">
        <v>588</v>
      </c>
    </row>
    <row r="230" spans="4:10" x14ac:dyDescent="0.25">
      <c r="D230" s="3" t="s">
        <v>419</v>
      </c>
      <c r="E230" t="s">
        <v>416</v>
      </c>
      <c r="F230" t="s">
        <v>579</v>
      </c>
      <c r="G230" t="s">
        <v>586</v>
      </c>
      <c r="H230" t="s">
        <v>587</v>
      </c>
      <c r="I230" t="s">
        <v>588</v>
      </c>
    </row>
    <row r="231" spans="4:10" x14ac:dyDescent="0.25">
      <c r="D231" s="3" t="s">
        <v>420</v>
      </c>
      <c r="E231" t="s">
        <v>421</v>
      </c>
      <c r="F231" t="s">
        <v>579</v>
      </c>
      <c r="G231" t="s">
        <v>586</v>
      </c>
      <c r="H231" t="s">
        <v>587</v>
      </c>
      <c r="I231" t="s">
        <v>588</v>
      </c>
      <c r="J231" t="s">
        <v>593</v>
      </c>
    </row>
    <row r="232" spans="4:10" x14ac:dyDescent="0.25">
      <c r="D232" s="3" t="s">
        <v>422</v>
      </c>
      <c r="E232" t="s">
        <v>421</v>
      </c>
      <c r="F232" t="s">
        <v>579</v>
      </c>
      <c r="G232" t="s">
        <v>586</v>
      </c>
      <c r="H232" t="s">
        <v>587</v>
      </c>
      <c r="I232" t="s">
        <v>588</v>
      </c>
    </row>
    <row r="233" spans="4:10" x14ac:dyDescent="0.25">
      <c r="D233" s="3" t="s">
        <v>423</v>
      </c>
      <c r="E233" t="s">
        <v>421</v>
      </c>
      <c r="F233" t="s">
        <v>579</v>
      </c>
      <c r="G233" t="s">
        <v>586</v>
      </c>
      <c r="H233" t="s">
        <v>587</v>
      </c>
      <c r="I233" t="s">
        <v>588</v>
      </c>
    </row>
    <row r="234" spans="4:10" x14ac:dyDescent="0.25">
      <c r="D234" s="3" t="s">
        <v>424</v>
      </c>
      <c r="E234" t="s">
        <v>421</v>
      </c>
      <c r="F234" t="s">
        <v>579</v>
      </c>
      <c r="G234" t="s">
        <v>586</v>
      </c>
      <c r="H234" t="s">
        <v>587</v>
      </c>
      <c r="I234" t="s">
        <v>588</v>
      </c>
    </row>
    <row r="235" spans="4:10" x14ac:dyDescent="0.25">
      <c r="D235" s="3" t="s">
        <v>425</v>
      </c>
      <c r="E235" t="s">
        <v>421</v>
      </c>
      <c r="F235" t="s">
        <v>579</v>
      </c>
      <c r="G235" t="s">
        <v>586</v>
      </c>
      <c r="H235" t="s">
        <v>587</v>
      </c>
      <c r="I235" t="s">
        <v>588</v>
      </c>
    </row>
    <row r="236" spans="4:10" x14ac:dyDescent="0.25">
      <c r="D236" s="3" t="s">
        <v>426</v>
      </c>
      <c r="E236" t="s">
        <v>421</v>
      </c>
      <c r="F236" t="s">
        <v>579</v>
      </c>
      <c r="G236" t="s">
        <v>586</v>
      </c>
      <c r="H236" t="s">
        <v>587</v>
      </c>
      <c r="I236" t="s">
        <v>588</v>
      </c>
    </row>
    <row r="237" spans="4:10" x14ac:dyDescent="0.25">
      <c r="D237" s="3" t="s">
        <v>427</v>
      </c>
      <c r="E237" t="s">
        <v>428</v>
      </c>
      <c r="F237" t="s">
        <v>579</v>
      </c>
      <c r="G237" t="s">
        <v>586</v>
      </c>
      <c r="H237" t="s">
        <v>587</v>
      </c>
      <c r="I237" t="s">
        <v>588</v>
      </c>
    </row>
    <row r="238" spans="4:10" x14ac:dyDescent="0.25">
      <c r="D238" s="3" t="s">
        <v>429</v>
      </c>
      <c r="E238" t="s">
        <v>428</v>
      </c>
      <c r="F238" t="s">
        <v>579</v>
      </c>
      <c r="G238" t="s">
        <v>586</v>
      </c>
      <c r="H238" t="s">
        <v>587</v>
      </c>
      <c r="I238" t="s">
        <v>588</v>
      </c>
    </row>
    <row r="239" spans="4:10" x14ac:dyDescent="0.25">
      <c r="D239" s="3" t="s">
        <v>430</v>
      </c>
      <c r="E239" t="s">
        <v>428</v>
      </c>
      <c r="F239" t="s">
        <v>579</v>
      </c>
      <c r="G239" t="s">
        <v>586</v>
      </c>
      <c r="H239" t="s">
        <v>587</v>
      </c>
      <c r="I239" t="s">
        <v>588</v>
      </c>
    </row>
    <row r="240" spans="4:10" x14ac:dyDescent="0.25">
      <c r="D240" s="3" t="s">
        <v>431</v>
      </c>
      <c r="E240" t="s">
        <v>432</v>
      </c>
      <c r="F240" t="s">
        <v>579</v>
      </c>
      <c r="G240" t="s">
        <v>586</v>
      </c>
      <c r="H240" t="s">
        <v>587</v>
      </c>
      <c r="I240" t="s">
        <v>588</v>
      </c>
    </row>
    <row r="241" spans="4:9" x14ac:dyDescent="0.25">
      <c r="D241" s="3" t="s">
        <v>433</v>
      </c>
      <c r="E241" t="s">
        <v>432</v>
      </c>
      <c r="F241" t="s">
        <v>579</v>
      </c>
      <c r="G241" t="s">
        <v>586</v>
      </c>
      <c r="H241" t="s">
        <v>587</v>
      </c>
      <c r="I241" t="s">
        <v>588</v>
      </c>
    </row>
    <row r="242" spans="4:9" x14ac:dyDescent="0.25">
      <c r="D242" s="3" t="s">
        <v>434</v>
      </c>
      <c r="E242" t="s">
        <v>432</v>
      </c>
      <c r="F242" t="s">
        <v>579</v>
      </c>
      <c r="G242" t="s">
        <v>586</v>
      </c>
      <c r="H242" t="s">
        <v>587</v>
      </c>
      <c r="I242" t="s">
        <v>588</v>
      </c>
    </row>
    <row r="243" spans="4:9" x14ac:dyDescent="0.25">
      <c r="D243" s="3" t="s">
        <v>435</v>
      </c>
      <c r="E243" t="s">
        <v>432</v>
      </c>
      <c r="F243" t="s">
        <v>579</v>
      </c>
      <c r="G243" t="s">
        <v>586</v>
      </c>
      <c r="H243" t="s">
        <v>587</v>
      </c>
      <c r="I243" t="s">
        <v>588</v>
      </c>
    </row>
    <row r="244" spans="4:9" x14ac:dyDescent="0.25">
      <c r="D244" s="3" t="s">
        <v>436</v>
      </c>
      <c r="E244" t="s">
        <v>432</v>
      </c>
      <c r="F244" t="s">
        <v>579</v>
      </c>
      <c r="G244" t="s">
        <v>586</v>
      </c>
      <c r="H244" t="s">
        <v>587</v>
      </c>
      <c r="I244" t="s">
        <v>588</v>
      </c>
    </row>
    <row r="245" spans="4:9" x14ac:dyDescent="0.25">
      <c r="D245" s="3" t="s">
        <v>437</v>
      </c>
      <c r="E245" t="s">
        <v>432</v>
      </c>
      <c r="F245" t="s">
        <v>579</v>
      </c>
      <c r="G245" t="s">
        <v>586</v>
      </c>
      <c r="H245" t="s">
        <v>587</v>
      </c>
      <c r="I245" t="s">
        <v>588</v>
      </c>
    </row>
    <row r="246" spans="4:9" x14ac:dyDescent="0.25">
      <c r="D246" s="3" t="s">
        <v>438</v>
      </c>
      <c r="E246" t="s">
        <v>432</v>
      </c>
      <c r="F246" t="s">
        <v>579</v>
      </c>
      <c r="G246" t="s">
        <v>586</v>
      </c>
      <c r="H246" t="s">
        <v>587</v>
      </c>
      <c r="I246" t="s">
        <v>588</v>
      </c>
    </row>
    <row r="247" spans="4:9" x14ac:dyDescent="0.25">
      <c r="D247" s="3" t="s">
        <v>439</v>
      </c>
      <c r="E247" t="s">
        <v>432</v>
      </c>
      <c r="F247" t="s">
        <v>579</v>
      </c>
      <c r="G247" t="s">
        <v>586</v>
      </c>
      <c r="H247" t="s">
        <v>587</v>
      </c>
      <c r="I247" t="s">
        <v>588</v>
      </c>
    </row>
    <row r="248" spans="4:9" x14ac:dyDescent="0.25">
      <c r="D248" s="3" t="s">
        <v>440</v>
      </c>
      <c r="E248" t="s">
        <v>441</v>
      </c>
      <c r="F248" t="s">
        <v>579</v>
      </c>
      <c r="G248" t="s">
        <v>586</v>
      </c>
      <c r="H248" t="s">
        <v>587</v>
      </c>
      <c r="I248" t="s">
        <v>588</v>
      </c>
    </row>
    <row r="249" spans="4:9" x14ac:dyDescent="0.25">
      <c r="D249" s="3" t="s">
        <v>443</v>
      </c>
      <c r="E249" t="s">
        <v>442</v>
      </c>
      <c r="F249" t="s">
        <v>579</v>
      </c>
      <c r="G249" t="s">
        <v>586</v>
      </c>
      <c r="H249" t="s">
        <v>587</v>
      </c>
      <c r="I249" t="s">
        <v>588</v>
      </c>
    </row>
    <row r="250" spans="4:9" x14ac:dyDescent="0.25">
      <c r="D250" s="3" t="s">
        <v>444</v>
      </c>
      <c r="E250" t="s">
        <v>445</v>
      </c>
      <c r="F250" t="s">
        <v>579</v>
      </c>
      <c r="G250" t="s">
        <v>586</v>
      </c>
      <c r="H250" t="s">
        <v>587</v>
      </c>
      <c r="I250" t="s">
        <v>588</v>
      </c>
    </row>
    <row r="251" spans="4:9" x14ac:dyDescent="0.25">
      <c r="D251" s="3" t="s">
        <v>447</v>
      </c>
      <c r="E251" t="s">
        <v>446</v>
      </c>
      <c r="F251" t="s">
        <v>579</v>
      </c>
      <c r="G251" t="s">
        <v>586</v>
      </c>
      <c r="H251" t="s">
        <v>587</v>
      </c>
      <c r="I251" t="s">
        <v>588</v>
      </c>
    </row>
    <row r="252" spans="4:9" x14ac:dyDescent="0.25">
      <c r="D252" s="3" t="s">
        <v>448</v>
      </c>
      <c r="E252" t="s">
        <v>446</v>
      </c>
      <c r="F252" t="s">
        <v>579</v>
      </c>
      <c r="G252" t="s">
        <v>586</v>
      </c>
      <c r="H252" t="s">
        <v>587</v>
      </c>
      <c r="I252" t="s">
        <v>588</v>
      </c>
    </row>
    <row r="253" spans="4:9" x14ac:dyDescent="0.25">
      <c r="D253" s="3" t="s">
        <v>449</v>
      </c>
      <c r="E253" t="s">
        <v>446</v>
      </c>
      <c r="F253" t="s">
        <v>579</v>
      </c>
      <c r="G253" t="s">
        <v>586</v>
      </c>
      <c r="H253" t="s">
        <v>587</v>
      </c>
      <c r="I253" t="s">
        <v>588</v>
      </c>
    </row>
    <row r="254" spans="4:9" x14ac:dyDescent="0.25">
      <c r="D254" s="3" t="s">
        <v>450</v>
      </c>
      <c r="E254" t="s">
        <v>446</v>
      </c>
      <c r="F254" t="s">
        <v>579</v>
      </c>
      <c r="G254" t="s">
        <v>586</v>
      </c>
      <c r="H254" t="s">
        <v>587</v>
      </c>
      <c r="I254" t="s">
        <v>588</v>
      </c>
    </row>
    <row r="255" spans="4:9" x14ac:dyDescent="0.25">
      <c r="D255" s="3" t="s">
        <v>451</v>
      </c>
      <c r="E255" t="s">
        <v>452</v>
      </c>
      <c r="F255" t="s">
        <v>579</v>
      </c>
      <c r="G255" t="s">
        <v>586</v>
      </c>
      <c r="H255" t="s">
        <v>587</v>
      </c>
      <c r="I255" t="s">
        <v>588</v>
      </c>
    </row>
    <row r="256" spans="4:9" x14ac:dyDescent="0.25">
      <c r="D256" s="3" t="s">
        <v>453</v>
      </c>
      <c r="E256" t="s">
        <v>452</v>
      </c>
      <c r="F256" t="s">
        <v>579</v>
      </c>
      <c r="G256" t="s">
        <v>586</v>
      </c>
      <c r="H256" t="s">
        <v>587</v>
      </c>
      <c r="I256" t="s">
        <v>588</v>
      </c>
    </row>
    <row r="257" spans="4:10" x14ac:dyDescent="0.25">
      <c r="D257" s="3" t="s">
        <v>454</v>
      </c>
      <c r="E257" t="s">
        <v>452</v>
      </c>
      <c r="F257" t="s">
        <v>579</v>
      </c>
      <c r="G257" t="s">
        <v>586</v>
      </c>
      <c r="H257" t="s">
        <v>587</v>
      </c>
      <c r="I257" t="s">
        <v>588</v>
      </c>
    </row>
    <row r="258" spans="4:10" x14ac:dyDescent="0.25">
      <c r="D258" s="3" t="s">
        <v>455</v>
      </c>
      <c r="E258" t="s">
        <v>452</v>
      </c>
      <c r="F258" t="s">
        <v>579</v>
      </c>
      <c r="G258" t="s">
        <v>586</v>
      </c>
      <c r="H258" t="s">
        <v>587</v>
      </c>
      <c r="I258" t="s">
        <v>588</v>
      </c>
    </row>
    <row r="259" spans="4:10" x14ac:dyDescent="0.25">
      <c r="D259" s="3" t="s">
        <v>456</v>
      </c>
      <c r="E259" t="s">
        <v>452</v>
      </c>
      <c r="F259" t="s">
        <v>579</v>
      </c>
      <c r="G259" t="s">
        <v>586</v>
      </c>
      <c r="H259" t="s">
        <v>587</v>
      </c>
      <c r="I259" t="s">
        <v>588</v>
      </c>
    </row>
    <row r="260" spans="4:10" x14ac:dyDescent="0.25">
      <c r="D260" s="3" t="s">
        <v>457</v>
      </c>
      <c r="E260" t="s">
        <v>452</v>
      </c>
      <c r="F260" t="s">
        <v>579</v>
      </c>
      <c r="G260" t="s">
        <v>586</v>
      </c>
      <c r="H260" t="s">
        <v>587</v>
      </c>
      <c r="I260" t="s">
        <v>588</v>
      </c>
    </row>
    <row r="261" spans="4:10" x14ac:dyDescent="0.25">
      <c r="D261" s="3" t="s">
        <v>458</v>
      </c>
      <c r="E261" t="s">
        <v>452</v>
      </c>
      <c r="F261" t="s">
        <v>579</v>
      </c>
      <c r="G261" t="s">
        <v>586</v>
      </c>
      <c r="H261" t="s">
        <v>587</v>
      </c>
      <c r="I261" t="s">
        <v>588</v>
      </c>
    </row>
    <row r="262" spans="4:10" x14ac:dyDescent="0.25">
      <c r="D262" s="3" t="s">
        <v>459</v>
      </c>
      <c r="E262" t="s">
        <v>452</v>
      </c>
      <c r="F262" t="s">
        <v>579</v>
      </c>
      <c r="G262" t="s">
        <v>586</v>
      </c>
      <c r="H262" t="s">
        <v>587</v>
      </c>
      <c r="I262" t="s">
        <v>588</v>
      </c>
    </row>
    <row r="263" spans="4:10" x14ac:dyDescent="0.25">
      <c r="D263" s="3" t="s">
        <v>460</v>
      </c>
      <c r="E263" t="s">
        <v>452</v>
      </c>
      <c r="F263" t="s">
        <v>579</v>
      </c>
      <c r="G263" t="s">
        <v>586</v>
      </c>
      <c r="H263" t="s">
        <v>587</v>
      </c>
      <c r="I263" t="s">
        <v>588</v>
      </c>
    </row>
    <row r="264" spans="4:10" x14ac:dyDescent="0.25">
      <c r="D264" s="3" t="s">
        <v>461</v>
      </c>
      <c r="E264" t="s">
        <v>462</v>
      </c>
      <c r="F264" t="s">
        <v>579</v>
      </c>
      <c r="G264" t="s">
        <v>586</v>
      </c>
      <c r="H264" t="s">
        <v>587</v>
      </c>
      <c r="I264" t="s">
        <v>588</v>
      </c>
    </row>
    <row r="265" spans="4:10" x14ac:dyDescent="0.25">
      <c r="D265" s="3" t="s">
        <v>467</v>
      </c>
      <c r="E265" t="s">
        <v>463</v>
      </c>
      <c r="F265" t="s">
        <v>579</v>
      </c>
      <c r="G265" t="s">
        <v>586</v>
      </c>
      <c r="H265" t="s">
        <v>587</v>
      </c>
      <c r="I265" t="s">
        <v>588</v>
      </c>
    </row>
    <row r="266" spans="4:10" x14ac:dyDescent="0.25">
      <c r="D266" s="3" t="s">
        <v>468</v>
      </c>
      <c r="E266" t="s">
        <v>464</v>
      </c>
      <c r="F266" t="s">
        <v>579</v>
      </c>
      <c r="G266" t="s">
        <v>586</v>
      </c>
      <c r="H266" t="s">
        <v>587</v>
      </c>
      <c r="I266" t="s">
        <v>588</v>
      </c>
    </row>
    <row r="267" spans="4:10" x14ac:dyDescent="0.25">
      <c r="D267" s="3" t="s">
        <v>469</v>
      </c>
      <c r="E267" t="s">
        <v>465</v>
      </c>
      <c r="F267" t="s">
        <v>579</v>
      </c>
      <c r="G267" t="s">
        <v>586</v>
      </c>
      <c r="H267" t="s">
        <v>587</v>
      </c>
      <c r="I267" t="s">
        <v>588</v>
      </c>
    </row>
    <row r="268" spans="4:10" x14ac:dyDescent="0.25">
      <c r="D268" s="3" t="s">
        <v>470</v>
      </c>
      <c r="E268" t="s">
        <v>466</v>
      </c>
      <c r="F268" t="s">
        <v>579</v>
      </c>
      <c r="G268" t="s">
        <v>586</v>
      </c>
      <c r="H268" t="s">
        <v>587</v>
      </c>
      <c r="I268" t="s">
        <v>588</v>
      </c>
    </row>
    <row r="269" spans="4:10" x14ac:dyDescent="0.25">
      <c r="D269" s="3" t="s">
        <v>471</v>
      </c>
      <c r="E269" t="s">
        <v>46</v>
      </c>
      <c r="F269" t="s">
        <v>579</v>
      </c>
      <c r="G269" t="s">
        <v>586</v>
      </c>
      <c r="H269" t="s">
        <v>587</v>
      </c>
      <c r="I269" t="s">
        <v>588</v>
      </c>
      <c r="J269" t="s">
        <v>593</v>
      </c>
    </row>
    <row r="270" spans="4:10" x14ac:dyDescent="0.25">
      <c r="D270" s="3" t="s">
        <v>472</v>
      </c>
      <c r="E270" t="s">
        <v>473</v>
      </c>
      <c r="F270" t="s">
        <v>572</v>
      </c>
      <c r="G270">
        <v>600</v>
      </c>
      <c r="H270">
        <v>700</v>
      </c>
      <c r="I270">
        <v>900</v>
      </c>
    </row>
    <row r="271" spans="4:10" x14ac:dyDescent="0.25">
      <c r="D271" s="3" t="s">
        <v>480</v>
      </c>
      <c r="E271" t="s">
        <v>474</v>
      </c>
      <c r="F271" t="s">
        <v>579</v>
      </c>
      <c r="G271" t="s">
        <v>586</v>
      </c>
      <c r="H271" t="s">
        <v>587</v>
      </c>
      <c r="I271" t="s">
        <v>588</v>
      </c>
    </row>
    <row r="272" spans="4:10" x14ac:dyDescent="0.25">
      <c r="D272" s="3" t="s">
        <v>481</v>
      </c>
      <c r="E272" t="s">
        <v>475</v>
      </c>
      <c r="F272" t="s">
        <v>579</v>
      </c>
      <c r="G272" t="s">
        <v>586</v>
      </c>
      <c r="H272" t="s">
        <v>587</v>
      </c>
      <c r="I272" t="s">
        <v>588</v>
      </c>
    </row>
    <row r="273" spans="4:9" x14ac:dyDescent="0.25">
      <c r="D273" s="3" t="s">
        <v>482</v>
      </c>
      <c r="E273" t="s">
        <v>476</v>
      </c>
      <c r="F273" t="s">
        <v>579</v>
      </c>
      <c r="G273" t="s">
        <v>586</v>
      </c>
      <c r="H273" t="s">
        <v>587</v>
      </c>
      <c r="I273" t="s">
        <v>588</v>
      </c>
    </row>
    <row r="274" spans="4:9" x14ac:dyDescent="0.25">
      <c r="D274" s="3" t="s">
        <v>483</v>
      </c>
      <c r="E274" t="s">
        <v>477</v>
      </c>
      <c r="F274" t="s">
        <v>579</v>
      </c>
      <c r="G274" t="s">
        <v>586</v>
      </c>
      <c r="H274" t="s">
        <v>587</v>
      </c>
      <c r="I274" t="s">
        <v>588</v>
      </c>
    </row>
    <row r="275" spans="4:9" x14ac:dyDescent="0.25">
      <c r="D275" s="3" t="s">
        <v>484</v>
      </c>
      <c r="E275" t="s">
        <v>478</v>
      </c>
      <c r="F275" t="s">
        <v>579</v>
      </c>
      <c r="G275" t="s">
        <v>586</v>
      </c>
      <c r="H275" t="s">
        <v>587</v>
      </c>
      <c r="I275" t="s">
        <v>588</v>
      </c>
    </row>
    <row r="276" spans="4:9" x14ac:dyDescent="0.25">
      <c r="D276" s="3" t="s">
        <v>485</v>
      </c>
      <c r="E276" t="s">
        <v>479</v>
      </c>
      <c r="F276" t="s">
        <v>579</v>
      </c>
      <c r="G276" t="s">
        <v>586</v>
      </c>
      <c r="H276" t="s">
        <v>587</v>
      </c>
      <c r="I276" t="s">
        <v>588</v>
      </c>
    </row>
    <row r="277" spans="4:9" x14ac:dyDescent="0.25">
      <c r="D277" s="3" t="s">
        <v>486</v>
      </c>
      <c r="E277" t="s">
        <v>487</v>
      </c>
      <c r="F277" t="s">
        <v>579</v>
      </c>
      <c r="G277" t="s">
        <v>586</v>
      </c>
      <c r="H277" t="s">
        <v>587</v>
      </c>
      <c r="I277" t="s">
        <v>588</v>
      </c>
    </row>
    <row r="278" spans="4:9" x14ac:dyDescent="0.25">
      <c r="D278" s="3" t="s">
        <v>488</v>
      </c>
      <c r="E278" t="s">
        <v>487</v>
      </c>
      <c r="F278" t="s">
        <v>579</v>
      </c>
      <c r="G278" t="s">
        <v>586</v>
      </c>
      <c r="H278" t="s">
        <v>587</v>
      </c>
      <c r="I278" t="s">
        <v>588</v>
      </c>
    </row>
    <row r="279" spans="4:9" x14ac:dyDescent="0.25">
      <c r="D279" s="3" t="s">
        <v>489</v>
      </c>
      <c r="E279" t="s">
        <v>490</v>
      </c>
      <c r="F279" t="s">
        <v>579</v>
      </c>
      <c r="G279" t="s">
        <v>586</v>
      </c>
      <c r="H279" t="s">
        <v>587</v>
      </c>
      <c r="I279" t="s">
        <v>588</v>
      </c>
    </row>
    <row r="280" spans="4:9" x14ac:dyDescent="0.25">
      <c r="D280" s="3" t="s">
        <v>491</v>
      </c>
      <c r="E280" t="s">
        <v>490</v>
      </c>
      <c r="F280" t="s">
        <v>579</v>
      </c>
      <c r="G280" t="s">
        <v>586</v>
      </c>
      <c r="H280" t="s">
        <v>587</v>
      </c>
      <c r="I280" t="s">
        <v>588</v>
      </c>
    </row>
    <row r="281" spans="4:9" x14ac:dyDescent="0.25">
      <c r="D281" s="3" t="s">
        <v>492</v>
      </c>
      <c r="E281" t="s">
        <v>490</v>
      </c>
      <c r="F281" t="s">
        <v>579</v>
      </c>
      <c r="G281" t="s">
        <v>586</v>
      </c>
      <c r="H281" t="s">
        <v>587</v>
      </c>
      <c r="I281" t="s">
        <v>588</v>
      </c>
    </row>
    <row r="282" spans="4:9" x14ac:dyDescent="0.25">
      <c r="D282" s="3" t="s">
        <v>493</v>
      </c>
      <c r="E282" t="s">
        <v>494</v>
      </c>
      <c r="F282" t="s">
        <v>580</v>
      </c>
      <c r="G282" t="s">
        <v>571</v>
      </c>
      <c r="H282" t="s">
        <v>600</v>
      </c>
      <c r="I282" t="s">
        <v>571</v>
      </c>
    </row>
    <row r="283" spans="4:9" x14ac:dyDescent="0.25">
      <c r="D283" s="3" t="s">
        <v>495</v>
      </c>
      <c r="E283" t="s">
        <v>494</v>
      </c>
      <c r="F283" t="s">
        <v>580</v>
      </c>
      <c r="G283" t="s">
        <v>571</v>
      </c>
      <c r="H283" t="s">
        <v>600</v>
      </c>
      <c r="I283" t="s">
        <v>571</v>
      </c>
    </row>
    <row r="284" spans="4:9" x14ac:dyDescent="0.25">
      <c r="D284" s="3" t="s">
        <v>496</v>
      </c>
      <c r="E284" t="s">
        <v>494</v>
      </c>
      <c r="F284" t="s">
        <v>580</v>
      </c>
      <c r="G284" t="s">
        <v>571</v>
      </c>
      <c r="H284" t="s">
        <v>600</v>
      </c>
      <c r="I284" t="s">
        <v>571</v>
      </c>
    </row>
    <row r="285" spans="4:9" x14ac:dyDescent="0.25">
      <c r="D285" s="3" t="s">
        <v>603</v>
      </c>
      <c r="E285" t="s">
        <v>604</v>
      </c>
      <c r="F285" t="s">
        <v>579</v>
      </c>
      <c r="H285" t="s">
        <v>587</v>
      </c>
    </row>
  </sheetData>
  <mergeCells count="1">
    <mergeCell ref="G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C2:Y69"/>
  <sheetViews>
    <sheetView workbookViewId="0">
      <selection activeCell="E18" sqref="E18"/>
    </sheetView>
  </sheetViews>
  <sheetFormatPr defaultRowHeight="15" x14ac:dyDescent="0.25"/>
  <cols>
    <col min="3" max="3" width="4.42578125" style="1" customWidth="1"/>
    <col min="4" max="4" width="24.7109375" style="1" customWidth="1"/>
    <col min="5" max="5" width="8.42578125" style="10" customWidth="1"/>
    <col min="6" max="7" width="7.7109375" style="10" customWidth="1"/>
    <col min="8" max="8" width="8.42578125" style="10" customWidth="1"/>
    <col min="9" max="11" width="7.7109375" style="10" customWidth="1"/>
    <col min="12" max="12" width="8.28515625" style="10" hidden="1" customWidth="1"/>
    <col min="13" max="13" width="10.7109375" style="10" customWidth="1"/>
    <col min="14" max="14" width="8.85546875"/>
    <col min="16" max="23" width="7.7109375" style="2" customWidth="1"/>
  </cols>
  <sheetData>
    <row r="2" spans="3:25" x14ac:dyDescent="0.25">
      <c r="C2" s="95" t="s">
        <v>522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3:25" ht="15.75" thickBot="1" x14ac:dyDescent="0.3"/>
    <row r="4" spans="3:25" x14ac:dyDescent="0.25">
      <c r="C4" s="96" t="s">
        <v>0</v>
      </c>
      <c r="D4" s="96" t="s">
        <v>1</v>
      </c>
      <c r="E4" s="98" t="s">
        <v>2</v>
      </c>
      <c r="F4" s="99"/>
      <c r="G4" s="100"/>
      <c r="H4" s="98" t="s">
        <v>3</v>
      </c>
      <c r="I4" s="99"/>
      <c r="J4" s="100"/>
      <c r="K4" s="101" t="s">
        <v>7</v>
      </c>
      <c r="L4" s="91" t="s">
        <v>519</v>
      </c>
      <c r="M4" s="101" t="s">
        <v>518</v>
      </c>
    </row>
    <row r="5" spans="3:25" ht="60.75" thickBot="1" x14ac:dyDescent="0.3">
      <c r="C5" s="97"/>
      <c r="D5" s="97"/>
      <c r="E5" s="6" t="s">
        <v>4</v>
      </c>
      <c r="F5" s="7" t="s">
        <v>5</v>
      </c>
      <c r="G5" s="8" t="s">
        <v>6</v>
      </c>
      <c r="H5" s="6" t="s">
        <v>4</v>
      </c>
      <c r="I5" s="7" t="s">
        <v>5</v>
      </c>
      <c r="J5" s="8" t="s">
        <v>6</v>
      </c>
      <c r="K5" s="102"/>
      <c r="L5" s="93"/>
      <c r="M5" s="102"/>
      <c r="P5" s="94" t="s">
        <v>505</v>
      </c>
      <c r="Q5" s="94"/>
      <c r="R5" s="94"/>
      <c r="S5" s="94"/>
      <c r="T5" s="94"/>
      <c r="U5" s="94"/>
      <c r="V5" s="94"/>
      <c r="W5" s="94"/>
    </row>
    <row r="6" spans="3:25" ht="15.75" thickBot="1" x14ac:dyDescent="0.3">
      <c r="C6" s="11">
        <v>1</v>
      </c>
      <c r="D6" s="11">
        <v>2</v>
      </c>
      <c r="E6" s="12">
        <v>3</v>
      </c>
      <c r="F6" s="13">
        <v>4</v>
      </c>
      <c r="G6" s="14">
        <v>5</v>
      </c>
      <c r="H6" s="12">
        <v>6</v>
      </c>
      <c r="I6" s="13">
        <v>7</v>
      </c>
      <c r="J6" s="14">
        <v>8</v>
      </c>
      <c r="K6" s="9">
        <v>9</v>
      </c>
      <c r="L6" s="75" t="s">
        <v>500</v>
      </c>
      <c r="M6" s="75" t="s">
        <v>500</v>
      </c>
      <c r="P6" s="42">
        <v>1</v>
      </c>
      <c r="Q6" s="37">
        <v>2</v>
      </c>
      <c r="R6" s="37">
        <v>3</v>
      </c>
      <c r="S6" s="37">
        <v>4</v>
      </c>
      <c r="T6" s="37">
        <v>5</v>
      </c>
      <c r="U6" s="37">
        <v>6</v>
      </c>
      <c r="V6" s="37">
        <v>7</v>
      </c>
      <c r="W6" s="37">
        <v>8</v>
      </c>
      <c r="X6" t="s">
        <v>601</v>
      </c>
      <c r="Y6" t="s">
        <v>602</v>
      </c>
    </row>
    <row r="7" spans="3:25" x14ac:dyDescent="0.25">
      <c r="C7" s="73">
        <v>1</v>
      </c>
      <c r="D7" s="30" t="str">
        <f t="shared" ref="D7:D38" si="0">IF(ISBLANK(E7),IF(ISBLANK(H7),"",VLOOKUP(H7,Название,2,FALSE)),IF(ISBLANK(H7),VLOOKUP(E7,Название,2,FALSE),"!!!Один знак!!!"))</f>
        <v>Пешеходный переход</v>
      </c>
      <c r="E7" s="68" t="s">
        <v>284</v>
      </c>
      <c r="F7" s="69" t="s">
        <v>520</v>
      </c>
      <c r="G7" s="77"/>
      <c r="H7" s="68"/>
      <c r="I7" s="69"/>
      <c r="J7" s="70"/>
      <c r="K7" s="71" t="s">
        <v>502</v>
      </c>
      <c r="L7" s="91" t="s">
        <v>504</v>
      </c>
      <c r="M7" s="71"/>
      <c r="O7" s="40" t="str">
        <f>L7</f>
        <v>III</v>
      </c>
      <c r="P7" s="38" t="str">
        <f>IF(ISBLANK($E7),IF(ISBLANK($H7)," ",IF(VALUE(MID($H7,1,1))=VALUE(P$6),$H7," ")),IF(VALUE(MID($E7,1,1))=VALUE(P$6),$E7," "))</f>
        <v xml:space="preserve"> </v>
      </c>
      <c r="Q7" s="33" t="str">
        <f t="shared" ref="Q7:W22" si="1">IF(ISBLANK($E7),IF(ISBLANK($H7)," ",IF(VALUE(MID($H7,1,1))=VALUE(Q$6),$H7," ")),IF(VALUE(MID($E7,1,1))=VALUE(Q$6),$E7," "))</f>
        <v xml:space="preserve"> </v>
      </c>
      <c r="R7" s="33" t="str">
        <f t="shared" si="1"/>
        <v xml:space="preserve"> </v>
      </c>
      <c r="S7" s="33" t="str">
        <f t="shared" si="1"/>
        <v xml:space="preserve"> </v>
      </c>
      <c r="T7" s="33" t="str">
        <f t="shared" si="1"/>
        <v>5.19.1</v>
      </c>
      <c r="U7" s="33" t="str">
        <f t="shared" si="1"/>
        <v xml:space="preserve"> </v>
      </c>
      <c r="V7" s="33" t="str">
        <f t="shared" si="1"/>
        <v xml:space="preserve"> </v>
      </c>
      <c r="W7" s="34" t="str">
        <f t="shared" si="1"/>
        <v xml:space="preserve"> </v>
      </c>
    </row>
    <row r="8" spans="3:25" x14ac:dyDescent="0.25">
      <c r="C8" s="17">
        <f>IF(D8="","",C7+1)</f>
        <v>2</v>
      </c>
      <c r="D8" s="18" t="str">
        <f t="shared" si="0"/>
        <v>Пешеходный переход</v>
      </c>
      <c r="E8" s="19"/>
      <c r="F8" s="20"/>
      <c r="G8" s="21"/>
      <c r="H8" s="19" t="s">
        <v>285</v>
      </c>
      <c r="I8" s="20"/>
      <c r="J8" s="22" t="s">
        <v>520</v>
      </c>
      <c r="K8" s="65" t="s">
        <v>502</v>
      </c>
      <c r="L8" s="92"/>
      <c r="M8" s="65"/>
      <c r="O8" s="41" t="str">
        <f>IF(L8=0,O7,L8)</f>
        <v>III</v>
      </c>
      <c r="P8" s="39" t="str">
        <f t="shared" ref="P8:W51" si="2">IF(ISBLANK($E8),IF(ISBLANK($H8)," ",IF(VALUE(MID($H8,1,1))=VALUE(P$6),$H8," ")),IF(VALUE(MID($E8,1,1))=VALUE(P$6),$E8," "))</f>
        <v xml:space="preserve"> </v>
      </c>
      <c r="Q8" s="67" t="str">
        <f t="shared" si="1"/>
        <v xml:space="preserve"> </v>
      </c>
      <c r="R8" s="67" t="str">
        <f t="shared" si="1"/>
        <v xml:space="preserve"> </v>
      </c>
      <c r="S8" s="67" t="str">
        <f t="shared" si="1"/>
        <v xml:space="preserve"> </v>
      </c>
      <c r="T8" s="67" t="str">
        <f t="shared" si="1"/>
        <v>5.19.2</v>
      </c>
      <c r="U8" s="67" t="str">
        <f t="shared" si="1"/>
        <v xml:space="preserve"> </v>
      </c>
      <c r="V8" s="67" t="str">
        <f t="shared" si="1"/>
        <v xml:space="preserve"> </v>
      </c>
      <c r="W8" s="35" t="str">
        <f t="shared" si="1"/>
        <v xml:space="preserve"> </v>
      </c>
    </row>
    <row r="9" spans="3:25" x14ac:dyDescent="0.25">
      <c r="C9" s="17">
        <f t="shared" ref="C9:C38" si="3">IF(D9="","",C8+1)</f>
        <v>3</v>
      </c>
      <c r="D9" s="18" t="str">
        <f t="shared" si="0"/>
        <v>Уступите дорогу</v>
      </c>
      <c r="E9" s="19"/>
      <c r="F9" s="20"/>
      <c r="G9" s="21"/>
      <c r="H9" s="19" t="s">
        <v>102</v>
      </c>
      <c r="I9" s="20" t="s">
        <v>521</v>
      </c>
      <c r="J9" s="22"/>
      <c r="K9" s="65" t="s">
        <v>502</v>
      </c>
      <c r="L9" s="92"/>
      <c r="M9" s="65"/>
      <c r="O9" s="80" t="str">
        <f t="shared" ref="O9:O38" si="4">IF(L9=0,O8,L9)</f>
        <v>III</v>
      </c>
      <c r="P9" s="39" t="str">
        <f t="shared" si="2"/>
        <v xml:space="preserve"> </v>
      </c>
      <c r="Q9" s="67" t="str">
        <f t="shared" si="1"/>
        <v>2.4</v>
      </c>
      <c r="R9" s="67" t="str">
        <f t="shared" si="1"/>
        <v xml:space="preserve"> </v>
      </c>
      <c r="S9" s="67" t="str">
        <f t="shared" si="1"/>
        <v xml:space="preserve"> </v>
      </c>
      <c r="T9" s="67" t="str">
        <f t="shared" si="1"/>
        <v xml:space="preserve"> </v>
      </c>
      <c r="U9" s="67" t="str">
        <f t="shared" si="1"/>
        <v xml:space="preserve"> </v>
      </c>
      <c r="V9" s="67" t="str">
        <f t="shared" si="1"/>
        <v xml:space="preserve"> </v>
      </c>
      <c r="W9" s="35" t="str">
        <f t="shared" si="1"/>
        <v xml:space="preserve"> </v>
      </c>
    </row>
    <row r="10" spans="3:25" x14ac:dyDescent="0.25">
      <c r="C10" s="17">
        <f t="shared" si="3"/>
        <v>4</v>
      </c>
      <c r="D10" s="18" t="str">
        <f t="shared" si="0"/>
        <v>Пешеходный переход</v>
      </c>
      <c r="E10" s="19"/>
      <c r="F10" s="20"/>
      <c r="G10" s="21"/>
      <c r="H10" s="19" t="s">
        <v>284</v>
      </c>
      <c r="I10" s="20" t="s">
        <v>521</v>
      </c>
      <c r="J10" s="22"/>
      <c r="K10" s="65" t="s">
        <v>502</v>
      </c>
      <c r="L10" s="92"/>
      <c r="M10" s="65"/>
      <c r="O10" s="81" t="str">
        <f t="shared" si="4"/>
        <v>III</v>
      </c>
      <c r="P10" s="39" t="str">
        <f t="shared" si="2"/>
        <v xml:space="preserve"> </v>
      </c>
      <c r="Q10" s="67" t="str">
        <f t="shared" si="1"/>
        <v xml:space="preserve"> </v>
      </c>
      <c r="R10" s="67" t="str">
        <f t="shared" si="1"/>
        <v xml:space="preserve"> </v>
      </c>
      <c r="S10" s="67" t="str">
        <f t="shared" si="1"/>
        <v xml:space="preserve"> </v>
      </c>
      <c r="T10" s="67" t="str">
        <f t="shared" si="1"/>
        <v>5.19.1</v>
      </c>
      <c r="U10" s="67" t="str">
        <f t="shared" si="1"/>
        <v xml:space="preserve"> </v>
      </c>
      <c r="V10" s="67" t="str">
        <f t="shared" si="1"/>
        <v xml:space="preserve"> </v>
      </c>
      <c r="W10" s="35" t="str">
        <f t="shared" si="1"/>
        <v xml:space="preserve"> </v>
      </c>
    </row>
    <row r="11" spans="3:25" x14ac:dyDescent="0.25">
      <c r="C11" s="17">
        <f t="shared" si="3"/>
        <v>5</v>
      </c>
      <c r="D11" s="18" t="str">
        <f t="shared" si="0"/>
        <v>Пешеходный переход</v>
      </c>
      <c r="E11" s="19" t="s">
        <v>285</v>
      </c>
      <c r="F11" s="20"/>
      <c r="G11" s="21" t="s">
        <v>521</v>
      </c>
      <c r="H11" s="19"/>
      <c r="I11" s="20"/>
      <c r="J11" s="22"/>
      <c r="K11" s="65" t="s">
        <v>502</v>
      </c>
      <c r="L11" s="92"/>
      <c r="M11" s="65"/>
      <c r="O11" s="81" t="str">
        <f t="shared" si="4"/>
        <v>III</v>
      </c>
      <c r="P11" s="39" t="str">
        <f t="shared" si="2"/>
        <v xml:space="preserve"> </v>
      </c>
      <c r="Q11" s="67" t="str">
        <f t="shared" si="1"/>
        <v xml:space="preserve"> </v>
      </c>
      <c r="R11" s="67" t="str">
        <f t="shared" si="1"/>
        <v xml:space="preserve"> </v>
      </c>
      <c r="S11" s="67" t="str">
        <f t="shared" si="1"/>
        <v xml:space="preserve"> </v>
      </c>
      <c r="T11" s="67" t="str">
        <f t="shared" si="1"/>
        <v>5.19.2</v>
      </c>
      <c r="U11" s="67" t="str">
        <f t="shared" si="1"/>
        <v xml:space="preserve"> </v>
      </c>
      <c r="V11" s="67" t="str">
        <f t="shared" si="1"/>
        <v xml:space="preserve"> </v>
      </c>
      <c r="W11" s="35" t="str">
        <f t="shared" si="1"/>
        <v xml:space="preserve"> </v>
      </c>
    </row>
    <row r="12" spans="3:25" x14ac:dyDescent="0.25">
      <c r="C12" s="17">
        <f t="shared" si="3"/>
        <v>6</v>
      </c>
      <c r="D12" s="18" t="str">
        <f t="shared" si="0"/>
        <v>Дети</v>
      </c>
      <c r="E12" s="19" t="s">
        <v>68</v>
      </c>
      <c r="F12" s="20" t="s">
        <v>523</v>
      </c>
      <c r="G12" s="21"/>
      <c r="H12" s="19"/>
      <c r="I12" s="20"/>
      <c r="J12" s="22"/>
      <c r="K12" s="65" t="s">
        <v>502</v>
      </c>
      <c r="L12" s="92"/>
      <c r="M12" s="65"/>
      <c r="O12" s="81" t="str">
        <f t="shared" si="4"/>
        <v>III</v>
      </c>
      <c r="P12" s="39" t="str">
        <f t="shared" si="2"/>
        <v>1.23</v>
      </c>
      <c r="Q12" s="67" t="str">
        <f t="shared" si="1"/>
        <v xml:space="preserve"> </v>
      </c>
      <c r="R12" s="67" t="str">
        <f t="shared" si="1"/>
        <v xml:space="preserve"> </v>
      </c>
      <c r="S12" s="67" t="str">
        <f t="shared" si="1"/>
        <v xml:space="preserve"> </v>
      </c>
      <c r="T12" s="67" t="str">
        <f t="shared" si="1"/>
        <v xml:space="preserve"> </v>
      </c>
      <c r="U12" s="67" t="str">
        <f t="shared" si="1"/>
        <v xml:space="preserve"> </v>
      </c>
      <c r="V12" s="67" t="str">
        <f t="shared" si="1"/>
        <v xml:space="preserve"> </v>
      </c>
      <c r="W12" s="35" t="str">
        <f t="shared" si="1"/>
        <v xml:space="preserve"> </v>
      </c>
    </row>
    <row r="13" spans="3:25" x14ac:dyDescent="0.25">
      <c r="C13" s="17">
        <f t="shared" si="3"/>
        <v>7</v>
      </c>
      <c r="D13" s="18" t="str">
        <f t="shared" si="0"/>
        <v>Дети</v>
      </c>
      <c r="E13" s="19" t="s">
        <v>68</v>
      </c>
      <c r="F13" s="20" t="s">
        <v>524</v>
      </c>
      <c r="G13" s="21"/>
      <c r="H13" s="19"/>
      <c r="I13" s="20"/>
      <c r="J13" s="22"/>
      <c r="K13" s="65" t="s">
        <v>502</v>
      </c>
      <c r="L13" s="92"/>
      <c r="M13" s="65"/>
      <c r="O13" s="81" t="str">
        <f t="shared" si="4"/>
        <v>III</v>
      </c>
      <c r="P13" s="39" t="str">
        <f t="shared" si="2"/>
        <v>1.23</v>
      </c>
      <c r="Q13" s="67" t="str">
        <f t="shared" si="1"/>
        <v xml:space="preserve"> </v>
      </c>
      <c r="R13" s="67" t="str">
        <f t="shared" si="1"/>
        <v xml:space="preserve"> </v>
      </c>
      <c r="S13" s="67" t="str">
        <f t="shared" si="1"/>
        <v xml:space="preserve"> </v>
      </c>
      <c r="T13" s="67" t="str">
        <f t="shared" si="1"/>
        <v xml:space="preserve"> </v>
      </c>
      <c r="U13" s="67" t="str">
        <f t="shared" si="1"/>
        <v xml:space="preserve"> </v>
      </c>
      <c r="V13" s="67" t="str">
        <f t="shared" si="1"/>
        <v xml:space="preserve"> </v>
      </c>
      <c r="W13" s="35" t="str">
        <f t="shared" si="1"/>
        <v xml:space="preserve"> </v>
      </c>
    </row>
    <row r="14" spans="3:25" x14ac:dyDescent="0.25">
      <c r="C14" s="17">
        <f t="shared" si="3"/>
        <v>8</v>
      </c>
      <c r="D14" s="18" t="str">
        <f t="shared" si="0"/>
        <v>Зона действия</v>
      </c>
      <c r="E14" s="19" t="s">
        <v>420</v>
      </c>
      <c r="F14" s="20" t="s">
        <v>524</v>
      </c>
      <c r="G14" s="21"/>
      <c r="H14" s="19"/>
      <c r="I14" s="20"/>
      <c r="J14" s="22"/>
      <c r="K14" s="65" t="s">
        <v>502</v>
      </c>
      <c r="L14" s="92"/>
      <c r="M14" s="65" t="s">
        <v>561</v>
      </c>
      <c r="O14" s="81" t="str">
        <f t="shared" si="4"/>
        <v>III</v>
      </c>
      <c r="P14" s="39" t="str">
        <f t="shared" si="2"/>
        <v xml:space="preserve"> </v>
      </c>
      <c r="Q14" s="67" t="str">
        <f t="shared" si="1"/>
        <v xml:space="preserve"> </v>
      </c>
      <c r="R14" s="67" t="str">
        <f t="shared" si="1"/>
        <v xml:space="preserve"> </v>
      </c>
      <c r="S14" s="67" t="str">
        <f t="shared" si="1"/>
        <v xml:space="preserve"> </v>
      </c>
      <c r="T14" s="67" t="str">
        <f t="shared" si="1"/>
        <v xml:space="preserve"> </v>
      </c>
      <c r="U14" s="67" t="str">
        <f t="shared" si="1"/>
        <v xml:space="preserve"> </v>
      </c>
      <c r="V14" s="67" t="str">
        <f t="shared" si="1"/>
        <v xml:space="preserve"> </v>
      </c>
      <c r="W14" s="35" t="str">
        <f t="shared" si="1"/>
        <v>8.2.1</v>
      </c>
    </row>
    <row r="15" spans="3:25" ht="30" x14ac:dyDescent="0.25">
      <c r="C15" s="17">
        <f t="shared" si="3"/>
        <v>9</v>
      </c>
      <c r="D15" s="18" t="str">
        <f t="shared" si="0"/>
        <v>Ограничение максимальной скорости</v>
      </c>
      <c r="E15" s="19" t="s">
        <v>170</v>
      </c>
      <c r="F15" s="20" t="s">
        <v>524</v>
      </c>
      <c r="G15" s="21"/>
      <c r="H15" s="19"/>
      <c r="I15" s="20"/>
      <c r="J15" s="22"/>
      <c r="K15" s="65" t="s">
        <v>502</v>
      </c>
      <c r="L15" s="92"/>
      <c r="M15" s="65" t="s">
        <v>552</v>
      </c>
      <c r="O15" s="81" t="str">
        <f t="shared" si="4"/>
        <v>III</v>
      </c>
      <c r="P15" s="39" t="str">
        <f t="shared" si="2"/>
        <v xml:space="preserve"> </v>
      </c>
      <c r="Q15" s="67" t="str">
        <f t="shared" si="1"/>
        <v xml:space="preserve"> </v>
      </c>
      <c r="R15" s="67" t="str">
        <f t="shared" si="1"/>
        <v>3.24</v>
      </c>
      <c r="S15" s="67" t="str">
        <f t="shared" si="1"/>
        <v xml:space="preserve"> </v>
      </c>
      <c r="T15" s="67" t="str">
        <f t="shared" si="1"/>
        <v xml:space="preserve"> </v>
      </c>
      <c r="U15" s="67" t="str">
        <f t="shared" si="1"/>
        <v xml:space="preserve"> </v>
      </c>
      <c r="V15" s="67" t="str">
        <f t="shared" si="1"/>
        <v xml:space="preserve"> </v>
      </c>
      <c r="W15" s="35" t="str">
        <f t="shared" si="1"/>
        <v xml:space="preserve"> </v>
      </c>
    </row>
    <row r="16" spans="3:25" ht="30" x14ac:dyDescent="0.25">
      <c r="C16" s="17">
        <f t="shared" si="3"/>
        <v>10</v>
      </c>
      <c r="D16" s="18" t="str">
        <f t="shared" si="0"/>
        <v>Искусственная неровность</v>
      </c>
      <c r="E16" s="19" t="s">
        <v>286</v>
      </c>
      <c r="F16" s="20" t="s">
        <v>525</v>
      </c>
      <c r="G16" s="21"/>
      <c r="H16" s="19"/>
      <c r="I16" s="20"/>
      <c r="J16" s="22"/>
      <c r="K16" s="65" t="s">
        <v>502</v>
      </c>
      <c r="L16" s="92"/>
      <c r="M16" s="65"/>
      <c r="O16" s="81" t="str">
        <f t="shared" si="4"/>
        <v>III</v>
      </c>
      <c r="P16" s="39" t="str">
        <f t="shared" si="2"/>
        <v xml:space="preserve"> </v>
      </c>
      <c r="Q16" s="67" t="str">
        <f t="shared" si="1"/>
        <v xml:space="preserve"> </v>
      </c>
      <c r="R16" s="67" t="str">
        <f t="shared" si="1"/>
        <v xml:space="preserve"> </v>
      </c>
      <c r="S16" s="67" t="str">
        <f t="shared" si="1"/>
        <v xml:space="preserve"> </v>
      </c>
      <c r="T16" s="67" t="str">
        <f t="shared" si="1"/>
        <v>5.20</v>
      </c>
      <c r="U16" s="67" t="str">
        <f t="shared" si="1"/>
        <v xml:space="preserve"> </v>
      </c>
      <c r="V16" s="67" t="str">
        <f t="shared" si="1"/>
        <v xml:space="preserve"> </v>
      </c>
      <c r="W16" s="35" t="str">
        <f t="shared" si="1"/>
        <v xml:space="preserve"> </v>
      </c>
    </row>
    <row r="17" spans="3:23" ht="30" x14ac:dyDescent="0.25">
      <c r="C17" s="17">
        <f t="shared" si="3"/>
        <v>11</v>
      </c>
      <c r="D17" s="18" t="str">
        <f t="shared" si="0"/>
        <v>Искусственная неровность</v>
      </c>
      <c r="E17" s="19"/>
      <c r="F17" s="20"/>
      <c r="G17" s="21"/>
      <c r="H17" s="19" t="s">
        <v>286</v>
      </c>
      <c r="I17" s="20" t="s">
        <v>526</v>
      </c>
      <c r="J17" s="22"/>
      <c r="K17" s="65" t="s">
        <v>502</v>
      </c>
      <c r="L17" s="92"/>
      <c r="M17" s="65"/>
      <c r="O17" s="81" t="str">
        <f t="shared" si="4"/>
        <v>III</v>
      </c>
      <c r="P17" s="39" t="str">
        <f t="shared" si="2"/>
        <v xml:space="preserve"> </v>
      </c>
      <c r="Q17" s="67" t="str">
        <f t="shared" si="1"/>
        <v xml:space="preserve"> </v>
      </c>
      <c r="R17" s="67" t="str">
        <f t="shared" si="1"/>
        <v xml:space="preserve"> </v>
      </c>
      <c r="S17" s="67" t="str">
        <f t="shared" si="1"/>
        <v xml:space="preserve"> </v>
      </c>
      <c r="T17" s="67" t="str">
        <f t="shared" si="1"/>
        <v>5.20</v>
      </c>
      <c r="U17" s="67" t="str">
        <f t="shared" si="1"/>
        <v xml:space="preserve"> </v>
      </c>
      <c r="V17" s="67" t="str">
        <f t="shared" si="1"/>
        <v xml:space="preserve"> </v>
      </c>
      <c r="W17" s="35" t="str">
        <f t="shared" si="1"/>
        <v xml:space="preserve"> </v>
      </c>
    </row>
    <row r="18" spans="3:23" x14ac:dyDescent="0.25">
      <c r="C18" s="17">
        <f t="shared" si="3"/>
        <v>12</v>
      </c>
      <c r="D18" s="18" t="str">
        <f t="shared" si="0"/>
        <v>Пешеходный переход</v>
      </c>
      <c r="E18" s="19" t="s">
        <v>284</v>
      </c>
      <c r="F18" s="20" t="s">
        <v>527</v>
      </c>
      <c r="G18" s="21"/>
      <c r="H18" s="19"/>
      <c r="I18" s="20"/>
      <c r="J18" s="22"/>
      <c r="K18" s="65" t="s">
        <v>502</v>
      </c>
      <c r="L18" s="92"/>
      <c r="M18" s="65"/>
      <c r="O18" s="81" t="str">
        <f t="shared" si="4"/>
        <v>III</v>
      </c>
      <c r="P18" s="39" t="str">
        <f t="shared" si="2"/>
        <v xml:space="preserve"> </v>
      </c>
      <c r="Q18" s="67" t="str">
        <f t="shared" si="1"/>
        <v xml:space="preserve"> </v>
      </c>
      <c r="R18" s="67" t="str">
        <f t="shared" si="1"/>
        <v xml:space="preserve"> </v>
      </c>
      <c r="S18" s="67" t="str">
        <f t="shared" si="1"/>
        <v xml:space="preserve"> </v>
      </c>
      <c r="T18" s="67" t="str">
        <f t="shared" si="1"/>
        <v>5.19.1</v>
      </c>
      <c r="U18" s="67" t="str">
        <f t="shared" si="1"/>
        <v xml:space="preserve"> </v>
      </c>
      <c r="V18" s="67" t="str">
        <f t="shared" si="1"/>
        <v xml:space="preserve"> </v>
      </c>
      <c r="W18" s="35" t="str">
        <f t="shared" si="1"/>
        <v xml:space="preserve"> </v>
      </c>
    </row>
    <row r="19" spans="3:23" x14ac:dyDescent="0.25">
      <c r="C19" s="17">
        <f t="shared" si="3"/>
        <v>13</v>
      </c>
      <c r="D19" s="18" t="str">
        <f t="shared" si="0"/>
        <v>Пешеходный переход</v>
      </c>
      <c r="E19" s="19"/>
      <c r="F19" s="20"/>
      <c r="G19" s="21"/>
      <c r="H19" s="19" t="s">
        <v>285</v>
      </c>
      <c r="I19" s="20"/>
      <c r="J19" s="22" t="s">
        <v>527</v>
      </c>
      <c r="K19" s="65" t="s">
        <v>502</v>
      </c>
      <c r="L19" s="92"/>
      <c r="M19" s="65"/>
      <c r="O19" s="81" t="str">
        <f t="shared" si="4"/>
        <v>III</v>
      </c>
      <c r="P19" s="39" t="str">
        <f t="shared" si="2"/>
        <v xml:space="preserve"> </v>
      </c>
      <c r="Q19" s="67" t="str">
        <f t="shared" si="1"/>
        <v xml:space="preserve"> </v>
      </c>
      <c r="R19" s="67" t="str">
        <f t="shared" si="1"/>
        <v xml:space="preserve"> </v>
      </c>
      <c r="S19" s="67" t="str">
        <f t="shared" si="1"/>
        <v xml:space="preserve"> </v>
      </c>
      <c r="T19" s="67" t="str">
        <f t="shared" si="1"/>
        <v>5.19.2</v>
      </c>
      <c r="U19" s="67" t="str">
        <f t="shared" si="1"/>
        <v xml:space="preserve"> </v>
      </c>
      <c r="V19" s="67" t="str">
        <f t="shared" si="1"/>
        <v xml:space="preserve"> </v>
      </c>
      <c r="W19" s="35" t="str">
        <f t="shared" si="1"/>
        <v xml:space="preserve"> </v>
      </c>
    </row>
    <row r="20" spans="3:23" x14ac:dyDescent="0.25">
      <c r="C20" s="17">
        <f t="shared" si="3"/>
        <v>14</v>
      </c>
      <c r="D20" s="18" t="str">
        <f t="shared" si="0"/>
        <v>Пешеходный переход</v>
      </c>
      <c r="E20" s="19"/>
      <c r="F20" s="20"/>
      <c r="G20" s="21"/>
      <c r="H20" s="19" t="s">
        <v>284</v>
      </c>
      <c r="I20" s="20" t="s">
        <v>528</v>
      </c>
      <c r="J20" s="22"/>
      <c r="K20" s="65" t="s">
        <v>502</v>
      </c>
      <c r="L20" s="92"/>
      <c r="M20" s="65"/>
      <c r="O20" s="81" t="str">
        <f t="shared" si="4"/>
        <v>III</v>
      </c>
      <c r="P20" s="39" t="str">
        <f t="shared" si="2"/>
        <v xml:space="preserve"> </v>
      </c>
      <c r="Q20" s="67" t="str">
        <f t="shared" si="1"/>
        <v xml:space="preserve"> </v>
      </c>
      <c r="R20" s="67" t="str">
        <f t="shared" si="1"/>
        <v xml:space="preserve"> </v>
      </c>
      <c r="S20" s="67" t="str">
        <f t="shared" si="1"/>
        <v xml:space="preserve"> </v>
      </c>
      <c r="T20" s="67" t="str">
        <f t="shared" si="1"/>
        <v>5.19.1</v>
      </c>
      <c r="U20" s="67" t="str">
        <f t="shared" si="1"/>
        <v xml:space="preserve"> </v>
      </c>
      <c r="V20" s="67" t="str">
        <f t="shared" si="1"/>
        <v xml:space="preserve"> </v>
      </c>
      <c r="W20" s="35" t="str">
        <f t="shared" si="1"/>
        <v xml:space="preserve"> </v>
      </c>
    </row>
    <row r="21" spans="3:23" x14ac:dyDescent="0.25">
      <c r="C21" s="17">
        <f t="shared" si="3"/>
        <v>15</v>
      </c>
      <c r="D21" s="18" t="str">
        <f t="shared" si="0"/>
        <v>Пешеходный переход</v>
      </c>
      <c r="E21" s="19" t="s">
        <v>285</v>
      </c>
      <c r="F21" s="20"/>
      <c r="G21" s="21" t="s">
        <v>528</v>
      </c>
      <c r="H21" s="19"/>
      <c r="I21" s="20"/>
      <c r="J21" s="22"/>
      <c r="K21" s="65" t="s">
        <v>502</v>
      </c>
      <c r="L21" s="92"/>
      <c r="M21" s="65"/>
      <c r="O21" s="81" t="str">
        <f t="shared" si="4"/>
        <v>III</v>
      </c>
      <c r="P21" s="39" t="str">
        <f t="shared" si="2"/>
        <v xml:space="preserve"> </v>
      </c>
      <c r="Q21" s="67" t="str">
        <f t="shared" si="1"/>
        <v xml:space="preserve"> </v>
      </c>
      <c r="R21" s="67" t="str">
        <f t="shared" si="1"/>
        <v xml:space="preserve"> </v>
      </c>
      <c r="S21" s="67" t="str">
        <f t="shared" si="1"/>
        <v xml:space="preserve"> </v>
      </c>
      <c r="T21" s="67" t="str">
        <f t="shared" si="1"/>
        <v>5.19.2</v>
      </c>
      <c r="U21" s="67" t="str">
        <f t="shared" si="1"/>
        <v xml:space="preserve"> </v>
      </c>
      <c r="V21" s="67" t="str">
        <f t="shared" si="1"/>
        <v xml:space="preserve"> </v>
      </c>
      <c r="W21" s="35" t="str">
        <f t="shared" si="1"/>
        <v xml:space="preserve"> </v>
      </c>
    </row>
    <row r="22" spans="3:23" ht="30" x14ac:dyDescent="0.25">
      <c r="C22" s="17">
        <f t="shared" si="3"/>
        <v>16</v>
      </c>
      <c r="D22" s="18" t="str">
        <f t="shared" si="0"/>
        <v>Искусственная неровность</v>
      </c>
      <c r="E22" s="19" t="s">
        <v>286</v>
      </c>
      <c r="F22" s="20" t="s">
        <v>529</v>
      </c>
      <c r="G22" s="21"/>
      <c r="H22" s="19"/>
      <c r="I22" s="20"/>
      <c r="J22" s="22"/>
      <c r="K22" s="65" t="s">
        <v>502</v>
      </c>
      <c r="L22" s="92"/>
      <c r="M22" s="65"/>
      <c r="O22" s="81" t="str">
        <f t="shared" si="4"/>
        <v>III</v>
      </c>
      <c r="P22" s="39" t="str">
        <f t="shared" si="2"/>
        <v xml:space="preserve"> </v>
      </c>
      <c r="Q22" s="67" t="str">
        <f t="shared" si="1"/>
        <v xml:space="preserve"> </v>
      </c>
      <c r="R22" s="67" t="str">
        <f t="shared" si="1"/>
        <v xml:space="preserve"> </v>
      </c>
      <c r="S22" s="67" t="str">
        <f t="shared" si="1"/>
        <v xml:space="preserve"> </v>
      </c>
      <c r="T22" s="67" t="str">
        <f t="shared" si="1"/>
        <v>5.20</v>
      </c>
      <c r="U22" s="67" t="str">
        <f t="shared" si="1"/>
        <v xml:space="preserve"> </v>
      </c>
      <c r="V22" s="67" t="str">
        <f t="shared" si="1"/>
        <v xml:space="preserve"> </v>
      </c>
      <c r="W22" s="35" t="str">
        <f t="shared" si="1"/>
        <v xml:space="preserve"> </v>
      </c>
    </row>
    <row r="23" spans="3:23" ht="30" x14ac:dyDescent="0.25">
      <c r="C23" s="17">
        <f t="shared" si="3"/>
        <v>17</v>
      </c>
      <c r="D23" s="18" t="str">
        <f t="shared" si="0"/>
        <v>Искусственная неровность</v>
      </c>
      <c r="E23" s="19"/>
      <c r="F23" s="20"/>
      <c r="G23" s="21"/>
      <c r="H23" s="19" t="s">
        <v>286</v>
      </c>
      <c r="I23" s="20" t="s">
        <v>530</v>
      </c>
      <c r="J23" s="22"/>
      <c r="K23" s="65" t="s">
        <v>502</v>
      </c>
      <c r="L23" s="92"/>
      <c r="M23" s="65"/>
      <c r="O23" s="81" t="str">
        <f t="shared" si="4"/>
        <v>III</v>
      </c>
      <c r="P23" s="39" t="str">
        <f t="shared" si="2"/>
        <v xml:space="preserve"> </v>
      </c>
      <c r="Q23" s="67" t="str">
        <f t="shared" si="2"/>
        <v xml:space="preserve"> </v>
      </c>
      <c r="R23" s="67" t="str">
        <f t="shared" si="2"/>
        <v xml:space="preserve"> </v>
      </c>
      <c r="S23" s="67" t="str">
        <f t="shared" si="2"/>
        <v xml:space="preserve"> </v>
      </c>
      <c r="T23" s="67" t="str">
        <f t="shared" si="2"/>
        <v>5.20</v>
      </c>
      <c r="U23" s="67" t="str">
        <f t="shared" si="2"/>
        <v xml:space="preserve"> </v>
      </c>
      <c r="V23" s="67" t="str">
        <f t="shared" si="2"/>
        <v xml:space="preserve"> </v>
      </c>
      <c r="W23" s="35" t="str">
        <f t="shared" si="2"/>
        <v xml:space="preserve"> </v>
      </c>
    </row>
    <row r="24" spans="3:23" x14ac:dyDescent="0.25">
      <c r="C24" s="17">
        <f t="shared" si="3"/>
        <v>18</v>
      </c>
      <c r="D24" s="18" t="str">
        <f t="shared" si="0"/>
        <v>Главная дорога</v>
      </c>
      <c r="E24" s="19" t="s">
        <v>89</v>
      </c>
      <c r="F24" s="20" t="s">
        <v>531</v>
      </c>
      <c r="G24" s="21"/>
      <c r="H24" s="19"/>
      <c r="I24" s="20"/>
      <c r="J24" s="22"/>
      <c r="K24" s="65" t="s">
        <v>502</v>
      </c>
      <c r="L24" s="92"/>
      <c r="M24" s="65"/>
      <c r="O24" s="81" t="str">
        <f t="shared" si="4"/>
        <v>III</v>
      </c>
      <c r="P24" s="39" t="str">
        <f t="shared" si="2"/>
        <v xml:space="preserve"> </v>
      </c>
      <c r="Q24" s="67" t="str">
        <f t="shared" si="2"/>
        <v>2.1</v>
      </c>
      <c r="R24" s="67" t="str">
        <f t="shared" si="2"/>
        <v xml:space="preserve"> </v>
      </c>
      <c r="S24" s="67" t="str">
        <f t="shared" si="2"/>
        <v xml:space="preserve"> </v>
      </c>
      <c r="T24" s="67" t="str">
        <f t="shared" si="2"/>
        <v xml:space="preserve"> </v>
      </c>
      <c r="U24" s="67" t="str">
        <f t="shared" si="2"/>
        <v xml:space="preserve"> </v>
      </c>
      <c r="V24" s="67" t="str">
        <f t="shared" si="2"/>
        <v xml:space="preserve"> </v>
      </c>
      <c r="W24" s="35" t="str">
        <f t="shared" si="2"/>
        <v xml:space="preserve"> </v>
      </c>
    </row>
    <row r="25" spans="3:23" ht="30" x14ac:dyDescent="0.25">
      <c r="C25" s="17">
        <f t="shared" si="3"/>
        <v>19</v>
      </c>
      <c r="D25" s="18" t="str">
        <f t="shared" si="0"/>
        <v>Искусственная неровность</v>
      </c>
      <c r="E25" s="19" t="s">
        <v>286</v>
      </c>
      <c r="F25" s="20" t="s">
        <v>532</v>
      </c>
      <c r="G25" s="21"/>
      <c r="H25" s="19"/>
      <c r="I25" s="20"/>
      <c r="J25" s="22"/>
      <c r="K25" s="65" t="s">
        <v>502</v>
      </c>
      <c r="L25" s="92"/>
      <c r="M25" s="65"/>
      <c r="O25" s="81" t="str">
        <f t="shared" si="4"/>
        <v>III</v>
      </c>
      <c r="P25" s="39" t="str">
        <f t="shared" si="2"/>
        <v xml:space="preserve"> </v>
      </c>
      <c r="Q25" s="67" t="str">
        <f t="shared" si="2"/>
        <v xml:space="preserve"> </v>
      </c>
      <c r="R25" s="67" t="str">
        <f t="shared" si="2"/>
        <v xml:space="preserve"> </v>
      </c>
      <c r="S25" s="67" t="str">
        <f t="shared" si="2"/>
        <v xml:space="preserve"> </v>
      </c>
      <c r="T25" s="67" t="str">
        <f t="shared" si="2"/>
        <v>5.20</v>
      </c>
      <c r="U25" s="67" t="str">
        <f t="shared" si="2"/>
        <v xml:space="preserve"> </v>
      </c>
      <c r="V25" s="67" t="str">
        <f t="shared" si="2"/>
        <v xml:space="preserve"> </v>
      </c>
      <c r="W25" s="35" t="str">
        <f t="shared" si="2"/>
        <v xml:space="preserve"> </v>
      </c>
    </row>
    <row r="26" spans="3:23" ht="30" x14ac:dyDescent="0.25">
      <c r="C26" s="17">
        <f t="shared" si="3"/>
        <v>20</v>
      </c>
      <c r="D26" s="18" t="str">
        <f t="shared" si="0"/>
        <v>Искусственная неровность</v>
      </c>
      <c r="E26" s="19"/>
      <c r="F26" s="20"/>
      <c r="G26" s="21"/>
      <c r="H26" s="19" t="s">
        <v>286</v>
      </c>
      <c r="I26" s="20" t="s">
        <v>533</v>
      </c>
      <c r="J26" s="22"/>
      <c r="K26" s="65" t="s">
        <v>502</v>
      </c>
      <c r="L26" s="92"/>
      <c r="M26" s="65"/>
      <c r="O26" s="81" t="str">
        <f t="shared" si="4"/>
        <v>III</v>
      </c>
      <c r="P26" s="39" t="str">
        <f t="shared" si="2"/>
        <v xml:space="preserve"> </v>
      </c>
      <c r="Q26" s="67" t="str">
        <f t="shared" si="2"/>
        <v xml:space="preserve"> </v>
      </c>
      <c r="R26" s="67" t="str">
        <f t="shared" si="2"/>
        <v xml:space="preserve"> </v>
      </c>
      <c r="S26" s="67" t="str">
        <f t="shared" si="2"/>
        <v xml:space="preserve"> </v>
      </c>
      <c r="T26" s="67" t="str">
        <f t="shared" si="2"/>
        <v>5.20</v>
      </c>
      <c r="U26" s="67" t="str">
        <f t="shared" si="2"/>
        <v xml:space="preserve"> </v>
      </c>
      <c r="V26" s="67" t="str">
        <f t="shared" si="2"/>
        <v xml:space="preserve"> </v>
      </c>
      <c r="W26" s="35" t="str">
        <f t="shared" si="2"/>
        <v xml:space="preserve"> </v>
      </c>
    </row>
    <row r="27" spans="3:23" x14ac:dyDescent="0.25">
      <c r="C27" s="17">
        <f t="shared" si="3"/>
        <v>21</v>
      </c>
      <c r="D27" s="18" t="str">
        <f t="shared" si="0"/>
        <v>Главная дорога</v>
      </c>
      <c r="E27" s="19" t="s">
        <v>89</v>
      </c>
      <c r="F27" s="20" t="s">
        <v>533</v>
      </c>
      <c r="G27" s="21"/>
      <c r="H27" s="19"/>
      <c r="I27" s="20"/>
      <c r="J27" s="22"/>
      <c r="K27" s="65" t="s">
        <v>502</v>
      </c>
      <c r="L27" s="92"/>
      <c r="M27" s="65"/>
      <c r="O27" s="81" t="str">
        <f t="shared" si="4"/>
        <v>III</v>
      </c>
      <c r="P27" s="39" t="str">
        <f t="shared" si="2"/>
        <v xml:space="preserve"> </v>
      </c>
      <c r="Q27" s="67" t="str">
        <f t="shared" si="2"/>
        <v>2.1</v>
      </c>
      <c r="R27" s="67" t="str">
        <f t="shared" si="2"/>
        <v xml:space="preserve"> </v>
      </c>
      <c r="S27" s="67" t="str">
        <f t="shared" si="2"/>
        <v xml:space="preserve"> </v>
      </c>
      <c r="T27" s="67" t="str">
        <f t="shared" si="2"/>
        <v xml:space="preserve"> </v>
      </c>
      <c r="U27" s="67" t="str">
        <f t="shared" si="2"/>
        <v xml:space="preserve"> </v>
      </c>
      <c r="V27" s="67" t="str">
        <f t="shared" si="2"/>
        <v xml:space="preserve"> </v>
      </c>
      <c r="W27" s="35" t="str">
        <f t="shared" si="2"/>
        <v xml:space="preserve"> </v>
      </c>
    </row>
    <row r="28" spans="3:23" x14ac:dyDescent="0.25">
      <c r="C28" s="17">
        <f t="shared" si="3"/>
        <v>22</v>
      </c>
      <c r="D28" s="18" t="str">
        <f t="shared" si="0"/>
        <v>Дети</v>
      </c>
      <c r="E28" s="19"/>
      <c r="F28" s="20"/>
      <c r="G28" s="21"/>
      <c r="H28" s="19" t="s">
        <v>68</v>
      </c>
      <c r="I28" s="20" t="s">
        <v>534</v>
      </c>
      <c r="J28" s="22"/>
      <c r="K28" s="65" t="s">
        <v>502</v>
      </c>
      <c r="L28" s="92"/>
      <c r="M28" s="65"/>
      <c r="O28" s="81" t="str">
        <f t="shared" si="4"/>
        <v>III</v>
      </c>
      <c r="P28" s="39" t="str">
        <f t="shared" si="2"/>
        <v>1.23</v>
      </c>
      <c r="Q28" s="67" t="str">
        <f t="shared" si="2"/>
        <v xml:space="preserve"> </v>
      </c>
      <c r="R28" s="67" t="str">
        <f t="shared" si="2"/>
        <v xml:space="preserve"> </v>
      </c>
      <c r="S28" s="67" t="str">
        <f t="shared" si="2"/>
        <v xml:space="preserve"> </v>
      </c>
      <c r="T28" s="67" t="str">
        <f t="shared" si="2"/>
        <v xml:space="preserve"> </v>
      </c>
      <c r="U28" s="67" t="str">
        <f t="shared" si="2"/>
        <v xml:space="preserve"> </v>
      </c>
      <c r="V28" s="67" t="str">
        <f t="shared" si="2"/>
        <v xml:space="preserve"> </v>
      </c>
      <c r="W28" s="35" t="str">
        <f t="shared" si="2"/>
        <v xml:space="preserve"> </v>
      </c>
    </row>
    <row r="29" spans="3:23" x14ac:dyDescent="0.25">
      <c r="C29" s="17">
        <f t="shared" si="3"/>
        <v>23</v>
      </c>
      <c r="D29" s="18" t="str">
        <f t="shared" si="0"/>
        <v>Зона действия</v>
      </c>
      <c r="E29" s="19"/>
      <c r="F29" s="20"/>
      <c r="G29" s="21"/>
      <c r="H29" s="19" t="s">
        <v>420</v>
      </c>
      <c r="I29" s="20" t="s">
        <v>534</v>
      </c>
      <c r="J29" s="22"/>
      <c r="K29" s="65" t="s">
        <v>502</v>
      </c>
      <c r="L29" s="92"/>
      <c r="M29" s="65" t="s">
        <v>562</v>
      </c>
      <c r="O29" s="81" t="str">
        <f t="shared" si="4"/>
        <v>III</v>
      </c>
      <c r="P29" s="39" t="str">
        <f t="shared" si="2"/>
        <v xml:space="preserve"> </v>
      </c>
      <c r="Q29" s="67" t="str">
        <f t="shared" si="2"/>
        <v xml:space="preserve"> </v>
      </c>
      <c r="R29" s="67" t="str">
        <f t="shared" si="2"/>
        <v xml:space="preserve"> </v>
      </c>
      <c r="S29" s="67" t="str">
        <f t="shared" si="2"/>
        <v xml:space="preserve"> </v>
      </c>
      <c r="T29" s="67" t="str">
        <f t="shared" si="2"/>
        <v xml:space="preserve"> </v>
      </c>
      <c r="U29" s="67" t="str">
        <f t="shared" si="2"/>
        <v xml:space="preserve"> </v>
      </c>
      <c r="V29" s="67" t="str">
        <f t="shared" si="2"/>
        <v xml:space="preserve"> </v>
      </c>
      <c r="W29" s="35" t="str">
        <f t="shared" si="2"/>
        <v>8.2.1</v>
      </c>
    </row>
    <row r="30" spans="3:23" ht="30" x14ac:dyDescent="0.25">
      <c r="C30" s="17">
        <f t="shared" si="3"/>
        <v>24</v>
      </c>
      <c r="D30" s="18" t="str">
        <f t="shared" si="0"/>
        <v>Ограничение максимальной скорости</v>
      </c>
      <c r="E30" s="19"/>
      <c r="F30" s="20"/>
      <c r="G30" s="21"/>
      <c r="H30" s="19" t="s">
        <v>170</v>
      </c>
      <c r="I30" s="20" t="s">
        <v>534</v>
      </c>
      <c r="J30" s="22"/>
      <c r="K30" s="65" t="s">
        <v>502</v>
      </c>
      <c r="L30" s="92"/>
      <c r="M30" s="65" t="s">
        <v>552</v>
      </c>
      <c r="O30" s="81" t="str">
        <f t="shared" si="4"/>
        <v>III</v>
      </c>
      <c r="P30" s="39" t="str">
        <f t="shared" si="2"/>
        <v xml:space="preserve"> </v>
      </c>
      <c r="Q30" s="67" t="str">
        <f t="shared" si="2"/>
        <v xml:space="preserve"> </v>
      </c>
      <c r="R30" s="67" t="str">
        <f t="shared" si="2"/>
        <v>3.24</v>
      </c>
      <c r="S30" s="67" t="str">
        <f t="shared" si="2"/>
        <v xml:space="preserve"> </v>
      </c>
      <c r="T30" s="67" t="str">
        <f t="shared" si="2"/>
        <v xml:space="preserve"> </v>
      </c>
      <c r="U30" s="67" t="str">
        <f t="shared" si="2"/>
        <v xml:space="preserve"> </v>
      </c>
      <c r="V30" s="67" t="str">
        <f t="shared" si="2"/>
        <v xml:space="preserve"> </v>
      </c>
      <c r="W30" s="35" t="str">
        <f t="shared" si="2"/>
        <v xml:space="preserve"> </v>
      </c>
    </row>
    <row r="31" spans="3:23" x14ac:dyDescent="0.25">
      <c r="C31" s="17">
        <f t="shared" si="3"/>
        <v>25</v>
      </c>
      <c r="D31" s="18" t="str">
        <f t="shared" si="0"/>
        <v>Пешеходный переход</v>
      </c>
      <c r="E31" s="19" t="s">
        <v>284</v>
      </c>
      <c r="F31" s="20" t="s">
        <v>535</v>
      </c>
      <c r="G31" s="21"/>
      <c r="H31" s="19"/>
      <c r="I31" s="20"/>
      <c r="J31" s="22"/>
      <c r="K31" s="65" t="s">
        <v>502</v>
      </c>
      <c r="L31" s="92"/>
      <c r="M31" s="65"/>
      <c r="O31" s="81" t="str">
        <f t="shared" si="4"/>
        <v>III</v>
      </c>
      <c r="P31" s="39" t="str">
        <f t="shared" si="2"/>
        <v xml:space="preserve"> </v>
      </c>
      <c r="Q31" s="67" t="str">
        <f t="shared" si="2"/>
        <v xml:space="preserve"> </v>
      </c>
      <c r="R31" s="67" t="str">
        <f t="shared" si="2"/>
        <v xml:space="preserve"> </v>
      </c>
      <c r="S31" s="67" t="str">
        <f t="shared" si="2"/>
        <v xml:space="preserve"> </v>
      </c>
      <c r="T31" s="67" t="str">
        <f t="shared" si="2"/>
        <v>5.19.1</v>
      </c>
      <c r="U31" s="67" t="str">
        <f t="shared" si="2"/>
        <v xml:space="preserve"> </v>
      </c>
      <c r="V31" s="67" t="str">
        <f t="shared" si="2"/>
        <v xml:space="preserve"> </v>
      </c>
      <c r="W31" s="35" t="str">
        <f t="shared" si="2"/>
        <v xml:space="preserve"> </v>
      </c>
    </row>
    <row r="32" spans="3:23" x14ac:dyDescent="0.25">
      <c r="C32" s="17">
        <f t="shared" si="3"/>
        <v>26</v>
      </c>
      <c r="D32" s="18" t="str">
        <f t="shared" si="0"/>
        <v>Пешеходный переход</v>
      </c>
      <c r="E32" s="19"/>
      <c r="F32" s="20"/>
      <c r="G32" s="21"/>
      <c r="H32" s="19" t="s">
        <v>285</v>
      </c>
      <c r="I32" s="20"/>
      <c r="J32" s="22" t="s">
        <v>535</v>
      </c>
      <c r="K32" s="65" t="s">
        <v>502</v>
      </c>
      <c r="L32" s="92"/>
      <c r="M32" s="65"/>
      <c r="O32" s="81" t="str">
        <f t="shared" si="4"/>
        <v>III</v>
      </c>
      <c r="P32" s="39" t="str">
        <f t="shared" si="2"/>
        <v xml:space="preserve"> </v>
      </c>
      <c r="Q32" s="67" t="str">
        <f t="shared" si="2"/>
        <v xml:space="preserve"> </v>
      </c>
      <c r="R32" s="67" t="str">
        <f t="shared" si="2"/>
        <v xml:space="preserve"> </v>
      </c>
      <c r="S32" s="67" t="str">
        <f t="shared" si="2"/>
        <v xml:space="preserve"> </v>
      </c>
      <c r="T32" s="67" t="str">
        <f t="shared" si="2"/>
        <v>5.19.2</v>
      </c>
      <c r="U32" s="67" t="str">
        <f t="shared" si="2"/>
        <v xml:space="preserve"> </v>
      </c>
      <c r="V32" s="67" t="str">
        <f t="shared" si="2"/>
        <v xml:space="preserve"> </v>
      </c>
      <c r="W32" s="35" t="str">
        <f t="shared" si="2"/>
        <v xml:space="preserve"> </v>
      </c>
    </row>
    <row r="33" spans="3:23" x14ac:dyDescent="0.25">
      <c r="C33" s="17">
        <f t="shared" si="3"/>
        <v>27</v>
      </c>
      <c r="D33" s="18" t="str">
        <f t="shared" si="0"/>
        <v>Главная дорога</v>
      </c>
      <c r="E33" s="19"/>
      <c r="F33" s="20"/>
      <c r="G33" s="21"/>
      <c r="H33" s="19" t="s">
        <v>89</v>
      </c>
      <c r="I33" s="20" t="s">
        <v>536</v>
      </c>
      <c r="J33" s="22"/>
      <c r="K33" s="65" t="s">
        <v>502</v>
      </c>
      <c r="L33" s="92"/>
      <c r="M33" s="65"/>
      <c r="O33" s="81" t="str">
        <f t="shared" si="4"/>
        <v>III</v>
      </c>
      <c r="P33" s="39" t="str">
        <f t="shared" si="2"/>
        <v xml:space="preserve"> </v>
      </c>
      <c r="Q33" s="67" t="str">
        <f t="shared" si="2"/>
        <v>2.1</v>
      </c>
      <c r="R33" s="67" t="str">
        <f t="shared" si="2"/>
        <v xml:space="preserve"> </v>
      </c>
      <c r="S33" s="67" t="str">
        <f t="shared" si="2"/>
        <v xml:space="preserve"> </v>
      </c>
      <c r="T33" s="67" t="str">
        <f t="shared" si="2"/>
        <v xml:space="preserve"> </v>
      </c>
      <c r="U33" s="67" t="str">
        <f t="shared" si="2"/>
        <v xml:space="preserve"> </v>
      </c>
      <c r="V33" s="67" t="str">
        <f t="shared" si="2"/>
        <v xml:space="preserve"> </v>
      </c>
      <c r="W33" s="35" t="str">
        <f t="shared" si="2"/>
        <v xml:space="preserve"> </v>
      </c>
    </row>
    <row r="34" spans="3:23" x14ac:dyDescent="0.25">
      <c r="C34" s="17">
        <f t="shared" si="3"/>
        <v>28</v>
      </c>
      <c r="D34" s="18" t="str">
        <f t="shared" si="0"/>
        <v>Пешеходный переход</v>
      </c>
      <c r="E34" s="19"/>
      <c r="F34" s="20"/>
      <c r="G34" s="21"/>
      <c r="H34" s="19" t="s">
        <v>284</v>
      </c>
      <c r="I34" s="20" t="s">
        <v>536</v>
      </c>
      <c r="J34" s="22"/>
      <c r="K34" s="65" t="s">
        <v>502</v>
      </c>
      <c r="L34" s="92"/>
      <c r="M34" s="65"/>
      <c r="O34" s="81" t="str">
        <f t="shared" si="4"/>
        <v>III</v>
      </c>
      <c r="P34" s="39" t="str">
        <f t="shared" si="2"/>
        <v xml:space="preserve"> </v>
      </c>
      <c r="Q34" s="67" t="str">
        <f t="shared" si="2"/>
        <v xml:space="preserve"> </v>
      </c>
      <c r="R34" s="67" t="str">
        <f t="shared" si="2"/>
        <v xml:space="preserve"> </v>
      </c>
      <c r="S34" s="67" t="str">
        <f t="shared" si="2"/>
        <v xml:space="preserve"> </v>
      </c>
      <c r="T34" s="67" t="str">
        <f t="shared" si="2"/>
        <v>5.19.1</v>
      </c>
      <c r="U34" s="67" t="str">
        <f t="shared" si="2"/>
        <v xml:space="preserve"> </v>
      </c>
      <c r="V34" s="67" t="str">
        <f t="shared" si="2"/>
        <v xml:space="preserve"> </v>
      </c>
      <c r="W34" s="35" t="str">
        <f t="shared" si="2"/>
        <v xml:space="preserve"> </v>
      </c>
    </row>
    <row r="35" spans="3:23" x14ac:dyDescent="0.25">
      <c r="C35" s="17">
        <f t="shared" si="3"/>
        <v>29</v>
      </c>
      <c r="D35" s="18" t="str">
        <f t="shared" si="0"/>
        <v>Пешеходный переход</v>
      </c>
      <c r="E35" s="19" t="s">
        <v>285</v>
      </c>
      <c r="F35" s="20"/>
      <c r="G35" s="21" t="s">
        <v>536</v>
      </c>
      <c r="H35" s="19"/>
      <c r="I35" s="20"/>
      <c r="J35" s="22"/>
      <c r="K35" s="65" t="s">
        <v>502</v>
      </c>
      <c r="L35" s="92"/>
      <c r="M35" s="65"/>
      <c r="O35" s="81" t="str">
        <f t="shared" si="4"/>
        <v>III</v>
      </c>
      <c r="P35" s="39" t="str">
        <f t="shared" si="2"/>
        <v xml:space="preserve"> </v>
      </c>
      <c r="Q35" s="67" t="str">
        <f t="shared" si="2"/>
        <v xml:space="preserve"> </v>
      </c>
      <c r="R35" s="67" t="str">
        <f t="shared" si="2"/>
        <v xml:space="preserve"> </v>
      </c>
      <c r="S35" s="67" t="str">
        <f t="shared" si="2"/>
        <v xml:space="preserve"> </v>
      </c>
      <c r="T35" s="67" t="str">
        <f t="shared" si="2"/>
        <v>5.19.2</v>
      </c>
      <c r="U35" s="67" t="str">
        <f t="shared" si="2"/>
        <v xml:space="preserve"> </v>
      </c>
      <c r="V35" s="67" t="str">
        <f t="shared" si="2"/>
        <v xml:space="preserve"> </v>
      </c>
      <c r="W35" s="35" t="str">
        <f t="shared" si="2"/>
        <v xml:space="preserve"> </v>
      </c>
    </row>
    <row r="36" spans="3:23" x14ac:dyDescent="0.25">
      <c r="C36" s="17">
        <f t="shared" si="3"/>
        <v>30</v>
      </c>
      <c r="D36" s="18" t="str">
        <f t="shared" si="0"/>
        <v>Дети</v>
      </c>
      <c r="E36" s="19" t="s">
        <v>68</v>
      </c>
      <c r="F36" s="20" t="s">
        <v>537</v>
      </c>
      <c r="G36" s="21"/>
      <c r="H36" s="19"/>
      <c r="I36" s="20"/>
      <c r="J36" s="22"/>
      <c r="K36" s="65" t="s">
        <v>502</v>
      </c>
      <c r="L36" s="92"/>
      <c r="M36" s="65"/>
      <c r="O36" s="81" t="str">
        <f t="shared" si="4"/>
        <v>III</v>
      </c>
      <c r="P36" s="39" t="str">
        <f t="shared" si="2"/>
        <v>1.23</v>
      </c>
      <c r="Q36" s="67" t="str">
        <f t="shared" si="2"/>
        <v xml:space="preserve"> </v>
      </c>
      <c r="R36" s="67" t="str">
        <f t="shared" si="2"/>
        <v xml:space="preserve"> </v>
      </c>
      <c r="S36" s="67" t="str">
        <f t="shared" si="2"/>
        <v xml:space="preserve"> </v>
      </c>
      <c r="T36" s="67" t="str">
        <f t="shared" si="2"/>
        <v xml:space="preserve"> </v>
      </c>
      <c r="U36" s="67" t="str">
        <f t="shared" si="2"/>
        <v xml:space="preserve"> </v>
      </c>
      <c r="V36" s="67" t="str">
        <f t="shared" si="2"/>
        <v xml:space="preserve"> </v>
      </c>
      <c r="W36" s="35" t="str">
        <f t="shared" si="2"/>
        <v xml:space="preserve"> </v>
      </c>
    </row>
    <row r="37" spans="3:23" x14ac:dyDescent="0.25">
      <c r="C37" s="17">
        <f t="shared" si="3"/>
        <v>31</v>
      </c>
      <c r="D37" s="18" t="str">
        <f t="shared" si="0"/>
        <v>Зона действия</v>
      </c>
      <c r="E37" s="19" t="s">
        <v>420</v>
      </c>
      <c r="F37" s="20" t="s">
        <v>537</v>
      </c>
      <c r="G37" s="21"/>
      <c r="H37" s="19"/>
      <c r="I37" s="20"/>
      <c r="J37" s="22"/>
      <c r="K37" s="65" t="s">
        <v>502</v>
      </c>
      <c r="L37" s="92"/>
      <c r="M37" s="65" t="s">
        <v>563</v>
      </c>
      <c r="O37" s="81" t="str">
        <f t="shared" si="4"/>
        <v>III</v>
      </c>
      <c r="P37" s="39" t="str">
        <f t="shared" si="2"/>
        <v xml:space="preserve"> </v>
      </c>
      <c r="Q37" s="67" t="str">
        <f t="shared" si="2"/>
        <v xml:space="preserve"> </v>
      </c>
      <c r="R37" s="67" t="str">
        <f t="shared" si="2"/>
        <v xml:space="preserve"> </v>
      </c>
      <c r="S37" s="67" t="str">
        <f t="shared" si="2"/>
        <v xml:space="preserve"> </v>
      </c>
      <c r="T37" s="67" t="str">
        <f t="shared" si="2"/>
        <v xml:space="preserve"> </v>
      </c>
      <c r="U37" s="67" t="str">
        <f t="shared" si="2"/>
        <v xml:space="preserve"> </v>
      </c>
      <c r="V37" s="67" t="str">
        <f t="shared" si="2"/>
        <v xml:space="preserve"> </v>
      </c>
      <c r="W37" s="35" t="str">
        <f t="shared" si="2"/>
        <v>8.2.1</v>
      </c>
    </row>
    <row r="38" spans="3:23" ht="30" x14ac:dyDescent="0.25">
      <c r="C38" s="17">
        <f t="shared" si="3"/>
        <v>32</v>
      </c>
      <c r="D38" s="18" t="str">
        <f t="shared" si="0"/>
        <v>Ограничение максимальной скорости</v>
      </c>
      <c r="E38" s="19" t="s">
        <v>170</v>
      </c>
      <c r="F38" s="20" t="s">
        <v>537</v>
      </c>
      <c r="G38" s="21"/>
      <c r="H38" s="19"/>
      <c r="I38" s="20"/>
      <c r="J38" s="22"/>
      <c r="K38" s="65" t="s">
        <v>502</v>
      </c>
      <c r="L38" s="92"/>
      <c r="M38" s="65" t="s">
        <v>552</v>
      </c>
      <c r="O38" s="81" t="str">
        <f t="shared" si="4"/>
        <v>III</v>
      </c>
      <c r="P38" s="39" t="str">
        <f t="shared" si="2"/>
        <v xml:space="preserve"> </v>
      </c>
      <c r="Q38" s="67" t="str">
        <f t="shared" si="2"/>
        <v xml:space="preserve"> </v>
      </c>
      <c r="R38" s="67" t="str">
        <f t="shared" si="2"/>
        <v>3.24</v>
      </c>
      <c r="S38" s="67" t="str">
        <f t="shared" si="2"/>
        <v xml:space="preserve"> </v>
      </c>
      <c r="T38" s="67" t="str">
        <f t="shared" si="2"/>
        <v xml:space="preserve"> </v>
      </c>
      <c r="U38" s="67" t="str">
        <f t="shared" si="2"/>
        <v xml:space="preserve"> </v>
      </c>
      <c r="V38" s="67" t="str">
        <f t="shared" si="2"/>
        <v xml:space="preserve"> </v>
      </c>
      <c r="W38" s="35" t="str">
        <f t="shared" si="2"/>
        <v xml:space="preserve"> </v>
      </c>
    </row>
    <row r="39" spans="3:23" ht="30" x14ac:dyDescent="0.25">
      <c r="C39" s="17">
        <f t="shared" ref="C39:C64" si="5">IF(D39="","",C38+1)</f>
        <v>33</v>
      </c>
      <c r="D39" s="18" t="str">
        <f t="shared" ref="D39:D64" si="6">IF(ISBLANK(E39),IF(ISBLANK(H39),"",VLOOKUP(H39,Название,2,FALSE)),IF(ISBLANK(H39),VLOOKUP(E39,Название,2,FALSE),"!!!Один знак!!!"))</f>
        <v>Искусственная неровность</v>
      </c>
      <c r="E39" s="19" t="s">
        <v>286</v>
      </c>
      <c r="F39" s="20" t="s">
        <v>538</v>
      </c>
      <c r="G39" s="21"/>
      <c r="H39" s="19"/>
      <c r="I39" s="20"/>
      <c r="J39" s="22"/>
      <c r="K39" s="65" t="s">
        <v>502</v>
      </c>
      <c r="L39" s="92"/>
      <c r="M39" s="65"/>
      <c r="O39" s="81" t="str">
        <f t="shared" ref="O39:O64" si="7">IF(L39=0,O38,L39)</f>
        <v>III</v>
      </c>
      <c r="P39" s="39" t="str">
        <f t="shared" si="2"/>
        <v xml:space="preserve"> </v>
      </c>
      <c r="Q39" s="67" t="str">
        <f t="shared" si="2"/>
        <v xml:space="preserve"> </v>
      </c>
      <c r="R39" s="67" t="str">
        <f t="shared" si="2"/>
        <v xml:space="preserve"> </v>
      </c>
      <c r="S39" s="67" t="str">
        <f t="shared" si="2"/>
        <v xml:space="preserve"> </v>
      </c>
      <c r="T39" s="67" t="str">
        <f t="shared" si="2"/>
        <v>5.20</v>
      </c>
      <c r="U39" s="67" t="str">
        <f t="shared" si="2"/>
        <v xml:space="preserve"> </v>
      </c>
      <c r="V39" s="67" t="str">
        <f t="shared" si="2"/>
        <v xml:space="preserve"> </v>
      </c>
      <c r="W39" s="35" t="str">
        <f t="shared" si="2"/>
        <v xml:space="preserve"> </v>
      </c>
    </row>
    <row r="40" spans="3:23" ht="30" x14ac:dyDescent="0.25">
      <c r="C40" s="17">
        <f t="shared" si="5"/>
        <v>34</v>
      </c>
      <c r="D40" s="18" t="str">
        <f t="shared" si="6"/>
        <v>Искусственная неровность</v>
      </c>
      <c r="E40" s="19"/>
      <c r="F40" s="20"/>
      <c r="G40" s="21"/>
      <c r="H40" s="19" t="s">
        <v>286</v>
      </c>
      <c r="I40" s="20" t="s">
        <v>539</v>
      </c>
      <c r="J40" s="22"/>
      <c r="K40" s="65" t="s">
        <v>502</v>
      </c>
      <c r="L40" s="92"/>
      <c r="M40" s="65"/>
      <c r="O40" s="81" t="str">
        <f t="shared" si="7"/>
        <v>III</v>
      </c>
      <c r="P40" s="39" t="str">
        <f t="shared" si="2"/>
        <v xml:space="preserve"> </v>
      </c>
      <c r="Q40" s="67" t="str">
        <f t="shared" si="2"/>
        <v xml:space="preserve"> </v>
      </c>
      <c r="R40" s="67" t="str">
        <f t="shared" si="2"/>
        <v xml:space="preserve"> </v>
      </c>
      <c r="S40" s="67" t="str">
        <f t="shared" si="2"/>
        <v xml:space="preserve"> </v>
      </c>
      <c r="T40" s="67" t="str">
        <f t="shared" si="2"/>
        <v>5.20</v>
      </c>
      <c r="U40" s="67" t="str">
        <f t="shared" si="2"/>
        <v xml:space="preserve"> </v>
      </c>
      <c r="V40" s="67" t="str">
        <f t="shared" si="2"/>
        <v xml:space="preserve"> </v>
      </c>
      <c r="W40" s="35" t="str">
        <f t="shared" si="2"/>
        <v xml:space="preserve"> </v>
      </c>
    </row>
    <row r="41" spans="3:23" ht="30" x14ac:dyDescent="0.25">
      <c r="C41" s="17">
        <f t="shared" si="5"/>
        <v>35</v>
      </c>
      <c r="D41" s="18" t="str">
        <f t="shared" si="6"/>
        <v>Искусственная неровность</v>
      </c>
      <c r="E41" s="19" t="s">
        <v>286</v>
      </c>
      <c r="F41" s="20" t="s">
        <v>540</v>
      </c>
      <c r="G41" s="21"/>
      <c r="H41" s="19"/>
      <c r="I41" s="20"/>
      <c r="J41" s="22"/>
      <c r="K41" s="65" t="s">
        <v>502</v>
      </c>
      <c r="L41" s="92"/>
      <c r="M41" s="65"/>
      <c r="O41" s="81" t="str">
        <f t="shared" si="7"/>
        <v>III</v>
      </c>
      <c r="P41" s="39" t="str">
        <f t="shared" si="2"/>
        <v xml:space="preserve"> </v>
      </c>
      <c r="Q41" s="67" t="str">
        <f t="shared" si="2"/>
        <v xml:space="preserve"> </v>
      </c>
      <c r="R41" s="67" t="str">
        <f t="shared" si="2"/>
        <v xml:space="preserve"> </v>
      </c>
      <c r="S41" s="67" t="str">
        <f t="shared" si="2"/>
        <v xml:space="preserve"> </v>
      </c>
      <c r="T41" s="67" t="str">
        <f t="shared" si="2"/>
        <v>5.20</v>
      </c>
      <c r="U41" s="67" t="str">
        <f t="shared" si="2"/>
        <v xml:space="preserve"> </v>
      </c>
      <c r="V41" s="67" t="str">
        <f t="shared" si="2"/>
        <v xml:space="preserve"> </v>
      </c>
      <c r="W41" s="35" t="str">
        <f t="shared" si="2"/>
        <v xml:space="preserve"> </v>
      </c>
    </row>
    <row r="42" spans="3:23" ht="30" x14ac:dyDescent="0.25">
      <c r="C42" s="17">
        <f t="shared" si="5"/>
        <v>36</v>
      </c>
      <c r="D42" s="18" t="str">
        <f t="shared" si="6"/>
        <v>Искусственная неровность</v>
      </c>
      <c r="E42" s="19"/>
      <c r="F42" s="20"/>
      <c r="G42" s="21"/>
      <c r="H42" s="19" t="s">
        <v>286</v>
      </c>
      <c r="I42" s="20" t="s">
        <v>541</v>
      </c>
      <c r="J42" s="22"/>
      <c r="K42" s="65" t="s">
        <v>502</v>
      </c>
      <c r="L42" s="92"/>
      <c r="M42" s="65"/>
      <c r="O42" s="81" t="str">
        <f t="shared" si="7"/>
        <v>III</v>
      </c>
      <c r="P42" s="39" t="str">
        <f t="shared" si="2"/>
        <v xml:space="preserve"> </v>
      </c>
      <c r="Q42" s="67" t="str">
        <f t="shared" si="2"/>
        <v xml:space="preserve"> </v>
      </c>
      <c r="R42" s="67" t="str">
        <f t="shared" si="2"/>
        <v xml:space="preserve"> </v>
      </c>
      <c r="S42" s="67" t="str">
        <f t="shared" si="2"/>
        <v xml:space="preserve"> </v>
      </c>
      <c r="T42" s="67" t="str">
        <f t="shared" si="2"/>
        <v>5.20</v>
      </c>
      <c r="U42" s="67" t="str">
        <f t="shared" si="2"/>
        <v xml:space="preserve"> </v>
      </c>
      <c r="V42" s="67" t="str">
        <f t="shared" si="2"/>
        <v xml:space="preserve"> </v>
      </c>
      <c r="W42" s="35" t="str">
        <f t="shared" si="2"/>
        <v xml:space="preserve"> </v>
      </c>
    </row>
    <row r="43" spans="3:23" x14ac:dyDescent="0.25">
      <c r="C43" s="17">
        <f t="shared" si="5"/>
        <v>37</v>
      </c>
      <c r="D43" s="18" t="str">
        <f t="shared" si="6"/>
        <v>Пешеходный переход</v>
      </c>
      <c r="E43" s="19" t="s">
        <v>284</v>
      </c>
      <c r="F43" s="20" t="s">
        <v>542</v>
      </c>
      <c r="G43" s="21"/>
      <c r="H43" s="19"/>
      <c r="I43" s="20"/>
      <c r="J43" s="22"/>
      <c r="K43" s="65" t="s">
        <v>502</v>
      </c>
      <c r="L43" s="92"/>
      <c r="M43" s="65"/>
      <c r="O43" s="81" t="str">
        <f t="shared" si="7"/>
        <v>III</v>
      </c>
      <c r="P43" s="39" t="str">
        <f t="shared" si="2"/>
        <v xml:space="preserve"> </v>
      </c>
      <c r="Q43" s="67" t="str">
        <f t="shared" si="2"/>
        <v xml:space="preserve"> </v>
      </c>
      <c r="R43" s="67" t="str">
        <f t="shared" si="2"/>
        <v xml:space="preserve"> </v>
      </c>
      <c r="S43" s="67" t="str">
        <f t="shared" si="2"/>
        <v xml:space="preserve"> </v>
      </c>
      <c r="T43" s="67" t="str">
        <f t="shared" si="2"/>
        <v>5.19.1</v>
      </c>
      <c r="U43" s="67" t="str">
        <f t="shared" si="2"/>
        <v xml:space="preserve"> </v>
      </c>
      <c r="V43" s="67" t="str">
        <f t="shared" si="2"/>
        <v xml:space="preserve"> </v>
      </c>
      <c r="W43" s="35" t="str">
        <f t="shared" si="2"/>
        <v xml:space="preserve"> </v>
      </c>
    </row>
    <row r="44" spans="3:23" x14ac:dyDescent="0.25">
      <c r="C44" s="17">
        <f>IF(D44="","",C43+1)</f>
        <v>38</v>
      </c>
      <c r="D44" s="18" t="str">
        <f t="shared" si="6"/>
        <v>Пешеходный переход</v>
      </c>
      <c r="E44" s="19"/>
      <c r="F44" s="20"/>
      <c r="G44" s="21"/>
      <c r="H44" s="19" t="s">
        <v>285</v>
      </c>
      <c r="I44" s="20"/>
      <c r="J44" s="22" t="s">
        <v>542</v>
      </c>
      <c r="K44" s="65" t="s">
        <v>502</v>
      </c>
      <c r="L44" s="92" t="s">
        <v>504</v>
      </c>
      <c r="M44" s="65"/>
      <c r="O44" s="81" t="str">
        <f t="shared" si="7"/>
        <v>III</v>
      </c>
      <c r="P44" s="39" t="str">
        <f t="shared" si="2"/>
        <v xml:space="preserve"> </v>
      </c>
      <c r="Q44" s="67" t="str">
        <f t="shared" si="2"/>
        <v xml:space="preserve"> </v>
      </c>
      <c r="R44" s="67" t="str">
        <f t="shared" si="2"/>
        <v xml:space="preserve"> </v>
      </c>
      <c r="S44" s="67" t="str">
        <f t="shared" si="2"/>
        <v xml:space="preserve"> </v>
      </c>
      <c r="T44" s="67" t="str">
        <f t="shared" si="2"/>
        <v>5.19.2</v>
      </c>
      <c r="U44" s="67" t="str">
        <f t="shared" si="2"/>
        <v xml:space="preserve"> </v>
      </c>
      <c r="V44" s="67" t="str">
        <f t="shared" si="2"/>
        <v xml:space="preserve"> </v>
      </c>
      <c r="W44" s="35" t="str">
        <f t="shared" si="2"/>
        <v xml:space="preserve"> </v>
      </c>
    </row>
    <row r="45" spans="3:23" x14ac:dyDescent="0.25">
      <c r="C45" s="17">
        <f t="shared" si="5"/>
        <v>39</v>
      </c>
      <c r="D45" s="18" t="str">
        <f t="shared" si="6"/>
        <v>Пешеходный переход</v>
      </c>
      <c r="E45" s="19"/>
      <c r="F45" s="20"/>
      <c r="G45" s="21"/>
      <c r="H45" s="19" t="s">
        <v>284</v>
      </c>
      <c r="I45" s="20" t="s">
        <v>543</v>
      </c>
      <c r="J45" s="22"/>
      <c r="K45" s="65" t="s">
        <v>502</v>
      </c>
      <c r="L45" s="92"/>
      <c r="M45" s="65"/>
      <c r="O45" s="81" t="str">
        <f t="shared" si="7"/>
        <v>III</v>
      </c>
      <c r="P45" s="39" t="str">
        <f t="shared" si="2"/>
        <v xml:space="preserve"> </v>
      </c>
      <c r="Q45" s="67" t="str">
        <f t="shared" si="2"/>
        <v xml:space="preserve"> </v>
      </c>
      <c r="R45" s="67" t="str">
        <f t="shared" si="2"/>
        <v xml:space="preserve"> </v>
      </c>
      <c r="S45" s="67" t="str">
        <f t="shared" si="2"/>
        <v xml:space="preserve"> </v>
      </c>
      <c r="T45" s="67" t="str">
        <f t="shared" si="2"/>
        <v>5.19.1</v>
      </c>
      <c r="U45" s="67" t="str">
        <f t="shared" si="2"/>
        <v xml:space="preserve"> </v>
      </c>
      <c r="V45" s="67" t="str">
        <f t="shared" si="2"/>
        <v xml:space="preserve"> </v>
      </c>
      <c r="W45" s="35" t="str">
        <f t="shared" si="2"/>
        <v xml:space="preserve"> </v>
      </c>
    </row>
    <row r="46" spans="3:23" x14ac:dyDescent="0.25">
      <c r="C46" s="17">
        <f t="shared" si="5"/>
        <v>40</v>
      </c>
      <c r="D46" s="18" t="str">
        <f t="shared" si="6"/>
        <v>Пешеходный переход</v>
      </c>
      <c r="E46" s="19" t="s">
        <v>285</v>
      </c>
      <c r="F46" s="20" t="s">
        <v>543</v>
      </c>
      <c r="G46" s="21"/>
      <c r="H46" s="19"/>
      <c r="I46" s="20"/>
      <c r="J46" s="22"/>
      <c r="K46" s="65" t="s">
        <v>502</v>
      </c>
      <c r="L46" s="92"/>
      <c r="M46" s="65"/>
      <c r="O46" s="81" t="str">
        <f t="shared" si="7"/>
        <v>III</v>
      </c>
      <c r="P46" s="39" t="str">
        <f t="shared" si="2"/>
        <v xml:space="preserve"> </v>
      </c>
      <c r="Q46" s="67" t="str">
        <f t="shared" si="2"/>
        <v xml:space="preserve"> </v>
      </c>
      <c r="R46" s="67" t="str">
        <f t="shared" si="2"/>
        <v xml:space="preserve"> </v>
      </c>
      <c r="S46" s="67" t="str">
        <f t="shared" si="2"/>
        <v xml:space="preserve"> </v>
      </c>
      <c r="T46" s="67" t="str">
        <f t="shared" si="2"/>
        <v>5.19.2</v>
      </c>
      <c r="U46" s="67" t="str">
        <f t="shared" si="2"/>
        <v xml:space="preserve"> </v>
      </c>
      <c r="V46" s="67" t="str">
        <f t="shared" si="2"/>
        <v xml:space="preserve"> </v>
      </c>
      <c r="W46" s="35" t="str">
        <f t="shared" si="2"/>
        <v xml:space="preserve"> </v>
      </c>
    </row>
    <row r="47" spans="3:23" x14ac:dyDescent="0.25">
      <c r="C47" s="17">
        <f t="shared" si="5"/>
        <v>41</v>
      </c>
      <c r="D47" s="18" t="str">
        <f t="shared" si="6"/>
        <v>Главная дорога</v>
      </c>
      <c r="E47" s="19" t="s">
        <v>89</v>
      </c>
      <c r="F47" s="20" t="s">
        <v>544</v>
      </c>
      <c r="G47" s="21"/>
      <c r="H47" s="19"/>
      <c r="I47" s="20"/>
      <c r="J47" s="22"/>
      <c r="K47" s="65" t="s">
        <v>502</v>
      </c>
      <c r="L47" s="92"/>
      <c r="M47" s="65"/>
      <c r="O47" s="81" t="str">
        <f t="shared" si="7"/>
        <v>III</v>
      </c>
      <c r="P47" s="39" t="str">
        <f t="shared" si="2"/>
        <v xml:space="preserve"> </v>
      </c>
      <c r="Q47" s="67" t="str">
        <f t="shared" si="2"/>
        <v>2.1</v>
      </c>
      <c r="R47" s="67" t="str">
        <f t="shared" si="2"/>
        <v xml:space="preserve"> </v>
      </c>
      <c r="S47" s="67" t="str">
        <f t="shared" si="2"/>
        <v xml:space="preserve"> </v>
      </c>
      <c r="T47" s="67" t="str">
        <f t="shared" si="2"/>
        <v xml:space="preserve"> </v>
      </c>
      <c r="U47" s="67" t="str">
        <f t="shared" si="2"/>
        <v xml:space="preserve"> </v>
      </c>
      <c r="V47" s="67" t="str">
        <f t="shared" si="2"/>
        <v xml:space="preserve"> </v>
      </c>
      <c r="W47" s="35" t="str">
        <f t="shared" si="2"/>
        <v xml:space="preserve"> </v>
      </c>
    </row>
    <row r="48" spans="3:23" ht="30" x14ac:dyDescent="0.25">
      <c r="C48" s="17">
        <f t="shared" si="5"/>
        <v>42</v>
      </c>
      <c r="D48" s="18" t="str">
        <f t="shared" si="6"/>
        <v>Искусственная неровность</v>
      </c>
      <c r="E48" s="19" t="s">
        <v>286</v>
      </c>
      <c r="F48" s="20" t="s">
        <v>545</v>
      </c>
      <c r="G48" s="21"/>
      <c r="H48" s="19"/>
      <c r="I48" s="20"/>
      <c r="J48" s="22"/>
      <c r="K48" s="65" t="s">
        <v>502</v>
      </c>
      <c r="L48" s="92"/>
      <c r="M48" s="65"/>
      <c r="O48" s="81" t="str">
        <f t="shared" si="7"/>
        <v>III</v>
      </c>
      <c r="P48" s="39" t="str">
        <f t="shared" si="2"/>
        <v xml:space="preserve"> </v>
      </c>
      <c r="Q48" s="67" t="str">
        <f t="shared" si="2"/>
        <v xml:space="preserve"> </v>
      </c>
      <c r="R48" s="67" t="str">
        <f t="shared" si="2"/>
        <v xml:space="preserve"> </v>
      </c>
      <c r="S48" s="67" t="str">
        <f t="shared" si="2"/>
        <v xml:space="preserve"> </v>
      </c>
      <c r="T48" s="67" t="str">
        <f t="shared" si="2"/>
        <v>5.20</v>
      </c>
      <c r="U48" s="67" t="str">
        <f t="shared" si="2"/>
        <v xml:space="preserve"> </v>
      </c>
      <c r="V48" s="67" t="str">
        <f t="shared" si="2"/>
        <v xml:space="preserve"> </v>
      </c>
      <c r="W48" s="35" t="str">
        <f t="shared" si="2"/>
        <v xml:space="preserve"> </v>
      </c>
    </row>
    <row r="49" spans="3:23" ht="30" x14ac:dyDescent="0.25">
      <c r="C49" s="17">
        <f t="shared" si="5"/>
        <v>43</v>
      </c>
      <c r="D49" s="18" t="str">
        <f t="shared" si="6"/>
        <v>Искусственная неровность</v>
      </c>
      <c r="E49" s="19"/>
      <c r="F49" s="20"/>
      <c r="G49" s="21"/>
      <c r="H49" s="19" t="s">
        <v>286</v>
      </c>
      <c r="I49" s="20" t="s">
        <v>546</v>
      </c>
      <c r="J49" s="22"/>
      <c r="K49" s="65" t="s">
        <v>502</v>
      </c>
      <c r="L49" s="92"/>
      <c r="M49" s="65"/>
      <c r="O49" s="81" t="str">
        <f t="shared" si="7"/>
        <v>III</v>
      </c>
      <c r="P49" s="39" t="str">
        <f t="shared" si="2"/>
        <v xml:space="preserve"> </v>
      </c>
      <c r="Q49" s="67" t="str">
        <f t="shared" si="2"/>
        <v xml:space="preserve"> </v>
      </c>
      <c r="R49" s="67" t="str">
        <f t="shared" si="2"/>
        <v xml:space="preserve"> </v>
      </c>
      <c r="S49" s="67" t="str">
        <f t="shared" si="2"/>
        <v xml:space="preserve"> </v>
      </c>
      <c r="T49" s="67" t="str">
        <f t="shared" si="2"/>
        <v>5.20</v>
      </c>
      <c r="U49" s="67" t="str">
        <f t="shared" si="2"/>
        <v xml:space="preserve"> </v>
      </c>
      <c r="V49" s="67" t="str">
        <f t="shared" si="2"/>
        <v xml:space="preserve"> </v>
      </c>
      <c r="W49" s="35" t="str">
        <f t="shared" si="2"/>
        <v xml:space="preserve"> </v>
      </c>
    </row>
    <row r="50" spans="3:23" x14ac:dyDescent="0.25">
      <c r="C50" s="17">
        <f t="shared" si="5"/>
        <v>44</v>
      </c>
      <c r="D50" s="18" t="str">
        <f t="shared" si="6"/>
        <v>Главная дорога</v>
      </c>
      <c r="E50" s="19" t="s">
        <v>89</v>
      </c>
      <c r="F50" s="20" t="s">
        <v>547</v>
      </c>
      <c r="G50" s="21"/>
      <c r="H50" s="19"/>
      <c r="I50" s="20"/>
      <c r="J50" s="22"/>
      <c r="K50" s="65" t="s">
        <v>502</v>
      </c>
      <c r="L50" s="92"/>
      <c r="M50" s="65"/>
      <c r="O50" s="81" t="str">
        <f t="shared" si="7"/>
        <v>III</v>
      </c>
      <c r="P50" s="39" t="str">
        <f t="shared" si="2"/>
        <v xml:space="preserve"> </v>
      </c>
      <c r="Q50" s="67" t="str">
        <f t="shared" si="2"/>
        <v>2.1</v>
      </c>
      <c r="R50" s="67" t="str">
        <f t="shared" si="2"/>
        <v xml:space="preserve"> </v>
      </c>
      <c r="S50" s="67" t="str">
        <f t="shared" si="2"/>
        <v xml:space="preserve"> </v>
      </c>
      <c r="T50" s="67" t="str">
        <f t="shared" si="2"/>
        <v xml:space="preserve"> </v>
      </c>
      <c r="U50" s="67" t="str">
        <f t="shared" si="2"/>
        <v xml:space="preserve"> </v>
      </c>
      <c r="V50" s="67" t="str">
        <f t="shared" si="2"/>
        <v xml:space="preserve"> </v>
      </c>
      <c r="W50" s="35" t="str">
        <f t="shared" si="2"/>
        <v xml:space="preserve"> </v>
      </c>
    </row>
    <row r="51" spans="3:23" ht="30" x14ac:dyDescent="0.25">
      <c r="C51" s="17">
        <f t="shared" si="5"/>
        <v>45</v>
      </c>
      <c r="D51" s="18" t="str">
        <f t="shared" si="6"/>
        <v>Искусственная неровность</v>
      </c>
      <c r="E51" s="19" t="s">
        <v>286</v>
      </c>
      <c r="F51" s="20" t="s">
        <v>548</v>
      </c>
      <c r="G51" s="21"/>
      <c r="H51" s="19"/>
      <c r="I51" s="20"/>
      <c r="J51" s="22"/>
      <c r="K51" s="65" t="s">
        <v>502</v>
      </c>
      <c r="L51" s="92"/>
      <c r="M51" s="65"/>
      <c r="O51" s="81" t="str">
        <f t="shared" si="7"/>
        <v>III</v>
      </c>
      <c r="P51" s="39" t="str">
        <f t="shared" si="2"/>
        <v xml:space="preserve"> </v>
      </c>
      <c r="Q51" s="67" t="str">
        <f t="shared" si="2"/>
        <v xml:space="preserve"> </v>
      </c>
      <c r="R51" s="67" t="str">
        <f t="shared" si="2"/>
        <v xml:space="preserve"> </v>
      </c>
      <c r="S51" s="67" t="str">
        <f t="shared" si="2"/>
        <v xml:space="preserve"> </v>
      </c>
      <c r="T51" s="67" t="str">
        <f t="shared" si="2"/>
        <v>5.20</v>
      </c>
      <c r="U51" s="67" t="str">
        <f t="shared" si="2"/>
        <v xml:space="preserve"> </v>
      </c>
      <c r="V51" s="67" t="str">
        <f t="shared" si="2"/>
        <v xml:space="preserve"> </v>
      </c>
      <c r="W51" s="35" t="str">
        <f t="shared" si="2"/>
        <v xml:space="preserve"> </v>
      </c>
    </row>
    <row r="52" spans="3:23" ht="30" x14ac:dyDescent="0.25">
      <c r="C52" s="17">
        <f t="shared" si="5"/>
        <v>46</v>
      </c>
      <c r="D52" s="18" t="str">
        <f t="shared" si="6"/>
        <v>Искусственная неровность</v>
      </c>
      <c r="E52" s="19"/>
      <c r="F52" s="20"/>
      <c r="G52" s="21"/>
      <c r="H52" s="19" t="s">
        <v>286</v>
      </c>
      <c r="I52" s="20" t="s">
        <v>549</v>
      </c>
      <c r="J52" s="22"/>
      <c r="K52" s="65" t="s">
        <v>502</v>
      </c>
      <c r="L52" s="92"/>
      <c r="M52" s="65"/>
      <c r="O52" s="81" t="str">
        <f t="shared" si="7"/>
        <v>III</v>
      </c>
      <c r="P52" s="39" t="str">
        <f t="shared" ref="P52:W64" si="8">IF(ISBLANK($E52),IF(ISBLANK($H52)," ",IF(VALUE(MID($H52,1,1))=VALUE(P$6),$H52," ")),IF(VALUE(MID($E52,1,1))=VALUE(P$6),$E52," "))</f>
        <v xml:space="preserve"> </v>
      </c>
      <c r="Q52" s="67" t="str">
        <f t="shared" si="8"/>
        <v xml:space="preserve"> </v>
      </c>
      <c r="R52" s="67" t="str">
        <f t="shared" si="8"/>
        <v xml:space="preserve"> </v>
      </c>
      <c r="S52" s="67" t="str">
        <f t="shared" si="8"/>
        <v xml:space="preserve"> </v>
      </c>
      <c r="T52" s="67" t="str">
        <f t="shared" si="8"/>
        <v>5.20</v>
      </c>
      <c r="U52" s="67" t="str">
        <f t="shared" si="8"/>
        <v xml:space="preserve"> </v>
      </c>
      <c r="V52" s="67" t="str">
        <f t="shared" si="8"/>
        <v xml:space="preserve"> </v>
      </c>
      <c r="W52" s="35" t="str">
        <f t="shared" si="8"/>
        <v xml:space="preserve"> </v>
      </c>
    </row>
    <row r="53" spans="3:23" x14ac:dyDescent="0.25">
      <c r="C53" s="17">
        <f t="shared" si="5"/>
        <v>47</v>
      </c>
      <c r="D53" s="18" t="str">
        <f t="shared" si="6"/>
        <v>Главная дорога</v>
      </c>
      <c r="E53" s="19" t="s">
        <v>89</v>
      </c>
      <c r="F53" s="20" t="s">
        <v>550</v>
      </c>
      <c r="G53" s="21"/>
      <c r="H53" s="19"/>
      <c r="I53" s="20"/>
      <c r="J53" s="22"/>
      <c r="K53" s="65" t="s">
        <v>502</v>
      </c>
      <c r="L53" s="92"/>
      <c r="M53" s="65"/>
      <c r="O53" s="81" t="str">
        <f t="shared" si="7"/>
        <v>III</v>
      </c>
      <c r="P53" s="39" t="str">
        <f t="shared" si="8"/>
        <v xml:space="preserve"> </v>
      </c>
      <c r="Q53" s="67" t="str">
        <f t="shared" si="8"/>
        <v>2.1</v>
      </c>
      <c r="R53" s="67" t="str">
        <f t="shared" si="8"/>
        <v xml:space="preserve"> </v>
      </c>
      <c r="S53" s="67" t="str">
        <f t="shared" si="8"/>
        <v xml:space="preserve"> </v>
      </c>
      <c r="T53" s="67" t="str">
        <f t="shared" si="8"/>
        <v xml:space="preserve"> </v>
      </c>
      <c r="U53" s="67" t="str">
        <f t="shared" si="8"/>
        <v xml:space="preserve"> </v>
      </c>
      <c r="V53" s="67" t="str">
        <f t="shared" si="8"/>
        <v xml:space="preserve"> </v>
      </c>
      <c r="W53" s="35" t="str">
        <f t="shared" si="8"/>
        <v xml:space="preserve"> </v>
      </c>
    </row>
    <row r="54" spans="3:23" x14ac:dyDescent="0.25">
      <c r="C54" s="17">
        <f t="shared" si="5"/>
        <v>48</v>
      </c>
      <c r="D54" s="18" t="str">
        <f t="shared" si="6"/>
        <v>Дети</v>
      </c>
      <c r="E54" s="19"/>
      <c r="F54" s="20"/>
      <c r="G54" s="21"/>
      <c r="H54" s="19" t="s">
        <v>68</v>
      </c>
      <c r="I54" s="20" t="s">
        <v>551</v>
      </c>
      <c r="J54" s="22"/>
      <c r="K54" s="65" t="s">
        <v>502</v>
      </c>
      <c r="L54" s="92"/>
      <c r="M54" s="65"/>
      <c r="O54" s="81" t="str">
        <f t="shared" si="7"/>
        <v>III</v>
      </c>
      <c r="P54" s="39" t="str">
        <f t="shared" si="8"/>
        <v>1.23</v>
      </c>
      <c r="Q54" s="67" t="str">
        <f t="shared" si="8"/>
        <v xml:space="preserve"> </v>
      </c>
      <c r="R54" s="67" t="str">
        <f t="shared" si="8"/>
        <v xml:space="preserve"> </v>
      </c>
      <c r="S54" s="67" t="str">
        <f t="shared" si="8"/>
        <v xml:space="preserve"> </v>
      </c>
      <c r="T54" s="67" t="str">
        <f t="shared" si="8"/>
        <v xml:space="preserve"> </v>
      </c>
      <c r="U54" s="67" t="str">
        <f t="shared" si="8"/>
        <v xml:space="preserve"> </v>
      </c>
      <c r="V54" s="67" t="str">
        <f t="shared" si="8"/>
        <v xml:space="preserve"> </v>
      </c>
      <c r="W54" s="35" t="str">
        <f t="shared" si="8"/>
        <v xml:space="preserve"> </v>
      </c>
    </row>
    <row r="55" spans="3:23" x14ac:dyDescent="0.25">
      <c r="C55" s="17">
        <f t="shared" si="5"/>
        <v>49</v>
      </c>
      <c r="D55" s="18" t="str">
        <f t="shared" si="6"/>
        <v>Зона действия</v>
      </c>
      <c r="E55" s="19"/>
      <c r="F55" s="20"/>
      <c r="G55" s="21"/>
      <c r="H55" s="19" t="s">
        <v>420</v>
      </c>
      <c r="I55" s="20" t="s">
        <v>551</v>
      </c>
      <c r="J55" s="22"/>
      <c r="K55" s="65" t="s">
        <v>502</v>
      </c>
      <c r="L55" s="92"/>
      <c r="M55" s="65" t="s">
        <v>561</v>
      </c>
      <c r="O55" s="81" t="str">
        <f t="shared" si="7"/>
        <v>III</v>
      </c>
      <c r="P55" s="39" t="str">
        <f t="shared" si="8"/>
        <v xml:space="preserve"> </v>
      </c>
      <c r="Q55" s="67" t="str">
        <f t="shared" si="8"/>
        <v xml:space="preserve"> </v>
      </c>
      <c r="R55" s="67" t="str">
        <f t="shared" si="8"/>
        <v xml:space="preserve"> </v>
      </c>
      <c r="S55" s="67" t="str">
        <f t="shared" si="8"/>
        <v xml:space="preserve"> </v>
      </c>
      <c r="T55" s="67" t="str">
        <f t="shared" si="8"/>
        <v xml:space="preserve"> </v>
      </c>
      <c r="U55" s="67" t="str">
        <f t="shared" si="8"/>
        <v xml:space="preserve"> </v>
      </c>
      <c r="V55" s="67" t="str">
        <f t="shared" si="8"/>
        <v xml:space="preserve"> </v>
      </c>
      <c r="W55" s="35" t="str">
        <f t="shared" si="8"/>
        <v>8.2.1</v>
      </c>
    </row>
    <row r="56" spans="3:23" ht="30" x14ac:dyDescent="0.25">
      <c r="C56" s="17">
        <f t="shared" si="5"/>
        <v>50</v>
      </c>
      <c r="D56" s="18" t="str">
        <f t="shared" si="6"/>
        <v>Ограничение максимальной скорости</v>
      </c>
      <c r="E56" s="19"/>
      <c r="F56" s="20"/>
      <c r="G56" s="21"/>
      <c r="H56" s="19" t="s">
        <v>170</v>
      </c>
      <c r="I56" s="20" t="s">
        <v>551</v>
      </c>
      <c r="J56" s="22"/>
      <c r="K56" s="65" t="s">
        <v>502</v>
      </c>
      <c r="L56" s="92"/>
      <c r="M56" s="65" t="s">
        <v>552</v>
      </c>
      <c r="O56" s="81" t="str">
        <f t="shared" si="7"/>
        <v>III</v>
      </c>
      <c r="P56" s="39" t="str">
        <f t="shared" si="8"/>
        <v xml:space="preserve"> </v>
      </c>
      <c r="Q56" s="67" t="str">
        <f t="shared" si="8"/>
        <v xml:space="preserve"> </v>
      </c>
      <c r="R56" s="67" t="str">
        <f t="shared" si="8"/>
        <v>3.24</v>
      </c>
      <c r="S56" s="67" t="str">
        <f t="shared" si="8"/>
        <v xml:space="preserve"> </v>
      </c>
      <c r="T56" s="67" t="str">
        <f t="shared" si="8"/>
        <v xml:space="preserve"> </v>
      </c>
      <c r="U56" s="67" t="str">
        <f t="shared" si="8"/>
        <v xml:space="preserve"> </v>
      </c>
      <c r="V56" s="67" t="str">
        <f t="shared" si="8"/>
        <v xml:space="preserve"> </v>
      </c>
      <c r="W56" s="35" t="str">
        <f t="shared" si="8"/>
        <v xml:space="preserve"> </v>
      </c>
    </row>
    <row r="57" spans="3:23" x14ac:dyDescent="0.25">
      <c r="C57" s="17">
        <f t="shared" si="5"/>
        <v>51</v>
      </c>
      <c r="D57" s="18" t="str">
        <f t="shared" si="6"/>
        <v>Уступите дорогу</v>
      </c>
      <c r="E57" s="19" t="s">
        <v>102</v>
      </c>
      <c r="F57" s="20" t="s">
        <v>553</v>
      </c>
      <c r="G57" s="21"/>
      <c r="H57" s="19"/>
      <c r="I57" s="20"/>
      <c r="J57" s="22"/>
      <c r="K57" s="65" t="s">
        <v>502</v>
      </c>
      <c r="L57" s="92"/>
      <c r="M57" s="65"/>
      <c r="O57" s="81" t="str">
        <f t="shared" si="7"/>
        <v>III</v>
      </c>
      <c r="P57" s="39" t="str">
        <f t="shared" si="8"/>
        <v xml:space="preserve"> </v>
      </c>
      <c r="Q57" s="67" t="str">
        <f t="shared" si="8"/>
        <v>2.4</v>
      </c>
      <c r="R57" s="67" t="str">
        <f t="shared" si="8"/>
        <v xml:space="preserve"> </v>
      </c>
      <c r="S57" s="67" t="str">
        <f t="shared" si="8"/>
        <v xml:space="preserve"> </v>
      </c>
      <c r="T57" s="67" t="str">
        <f t="shared" si="8"/>
        <v xml:space="preserve"> </v>
      </c>
      <c r="U57" s="67" t="str">
        <f t="shared" si="8"/>
        <v xml:space="preserve"> </v>
      </c>
      <c r="V57" s="67" t="str">
        <f t="shared" si="8"/>
        <v xml:space="preserve"> </v>
      </c>
      <c r="W57" s="35" t="str">
        <f t="shared" si="8"/>
        <v xml:space="preserve"> </v>
      </c>
    </row>
    <row r="58" spans="3:23" x14ac:dyDescent="0.25">
      <c r="C58" s="17">
        <f t="shared" si="5"/>
        <v>52</v>
      </c>
      <c r="D58" s="18" t="str">
        <f t="shared" si="6"/>
        <v>Пешеходный переход</v>
      </c>
      <c r="E58" s="19" t="s">
        <v>284</v>
      </c>
      <c r="F58" s="20" t="s">
        <v>553</v>
      </c>
      <c r="G58" s="21"/>
      <c r="H58" s="19"/>
      <c r="I58" s="20"/>
      <c r="J58" s="22"/>
      <c r="K58" s="65" t="s">
        <v>502</v>
      </c>
      <c r="L58" s="92"/>
      <c r="M58" s="65"/>
      <c r="O58" s="81" t="str">
        <f t="shared" si="7"/>
        <v>III</v>
      </c>
      <c r="P58" s="39" t="str">
        <f t="shared" si="8"/>
        <v xml:space="preserve"> </v>
      </c>
      <c r="Q58" s="67" t="str">
        <f t="shared" si="8"/>
        <v xml:space="preserve"> </v>
      </c>
      <c r="R58" s="67" t="str">
        <f t="shared" si="8"/>
        <v xml:space="preserve"> </v>
      </c>
      <c r="S58" s="67" t="str">
        <f t="shared" si="8"/>
        <v xml:space="preserve"> </v>
      </c>
      <c r="T58" s="67" t="str">
        <f t="shared" si="8"/>
        <v>5.19.1</v>
      </c>
      <c r="U58" s="67" t="str">
        <f t="shared" si="8"/>
        <v xml:space="preserve"> </v>
      </c>
      <c r="V58" s="67" t="str">
        <f t="shared" si="8"/>
        <v xml:space="preserve"> </v>
      </c>
      <c r="W58" s="35" t="str">
        <f t="shared" si="8"/>
        <v xml:space="preserve"> </v>
      </c>
    </row>
    <row r="59" spans="3:23" x14ac:dyDescent="0.25">
      <c r="C59" s="17">
        <f t="shared" si="5"/>
        <v>53</v>
      </c>
      <c r="D59" s="18" t="str">
        <f t="shared" si="6"/>
        <v>Жилая зона</v>
      </c>
      <c r="E59" s="19" t="s">
        <v>287</v>
      </c>
      <c r="F59" s="20" t="s">
        <v>554</v>
      </c>
      <c r="G59" s="21"/>
      <c r="H59" s="19"/>
      <c r="I59" s="20"/>
      <c r="J59" s="22"/>
      <c r="K59" s="65" t="s">
        <v>502</v>
      </c>
      <c r="L59" s="92"/>
      <c r="M59" s="65"/>
      <c r="O59" s="81" t="str">
        <f t="shared" si="7"/>
        <v>III</v>
      </c>
      <c r="P59" s="39" t="str">
        <f t="shared" si="8"/>
        <v xml:space="preserve"> </v>
      </c>
      <c r="Q59" s="67" t="str">
        <f t="shared" si="8"/>
        <v xml:space="preserve"> </v>
      </c>
      <c r="R59" s="67" t="str">
        <f t="shared" si="8"/>
        <v xml:space="preserve"> </v>
      </c>
      <c r="S59" s="67" t="str">
        <f t="shared" si="8"/>
        <v xml:space="preserve"> </v>
      </c>
      <c r="T59" s="67" t="str">
        <f t="shared" si="8"/>
        <v>5.21</v>
      </c>
      <c r="U59" s="67" t="str">
        <f t="shared" si="8"/>
        <v xml:space="preserve"> </v>
      </c>
      <c r="V59" s="67" t="str">
        <f t="shared" si="8"/>
        <v xml:space="preserve"> </v>
      </c>
      <c r="W59" s="35" t="str">
        <f t="shared" si="8"/>
        <v xml:space="preserve"> </v>
      </c>
    </row>
    <row r="60" spans="3:23" x14ac:dyDescent="0.25">
      <c r="C60" s="17">
        <f t="shared" si="5"/>
        <v>54</v>
      </c>
      <c r="D60" s="18" t="str">
        <f t="shared" si="6"/>
        <v>Пешеходный переход</v>
      </c>
      <c r="E60" s="19"/>
      <c r="F60" s="20"/>
      <c r="G60" s="21"/>
      <c r="H60" s="19" t="s">
        <v>285</v>
      </c>
      <c r="I60" s="20"/>
      <c r="J60" s="22" t="s">
        <v>553</v>
      </c>
      <c r="K60" s="65" t="s">
        <v>502</v>
      </c>
      <c r="L60" s="92"/>
      <c r="M60" s="65"/>
      <c r="O60" s="81" t="str">
        <f t="shared" si="7"/>
        <v>III</v>
      </c>
      <c r="P60" s="39" t="str">
        <f t="shared" si="8"/>
        <v xml:space="preserve"> </v>
      </c>
      <c r="Q60" s="67" t="str">
        <f t="shared" si="8"/>
        <v xml:space="preserve"> </v>
      </c>
      <c r="R60" s="67" t="str">
        <f t="shared" si="8"/>
        <v xml:space="preserve"> </v>
      </c>
      <c r="S60" s="67" t="str">
        <f t="shared" si="8"/>
        <v xml:space="preserve"> </v>
      </c>
      <c r="T60" s="67" t="str">
        <f t="shared" si="8"/>
        <v>5.19.2</v>
      </c>
      <c r="U60" s="67" t="str">
        <f t="shared" si="8"/>
        <v xml:space="preserve"> </v>
      </c>
      <c r="V60" s="67" t="str">
        <f t="shared" si="8"/>
        <v xml:space="preserve"> </v>
      </c>
      <c r="W60" s="35" t="str">
        <f t="shared" si="8"/>
        <v xml:space="preserve"> </v>
      </c>
    </row>
    <row r="61" spans="3:23" x14ac:dyDescent="0.25">
      <c r="C61" s="17">
        <f t="shared" si="5"/>
        <v>55</v>
      </c>
      <c r="D61" s="18" t="str">
        <f t="shared" si="6"/>
        <v>Дети</v>
      </c>
      <c r="E61" s="19"/>
      <c r="F61" s="20"/>
      <c r="G61" s="21"/>
      <c r="H61" s="19" t="s">
        <v>68</v>
      </c>
      <c r="I61" s="20" t="s">
        <v>553</v>
      </c>
      <c r="J61" s="22"/>
      <c r="K61" s="65" t="s">
        <v>502</v>
      </c>
      <c r="L61" s="92"/>
      <c r="M61" s="65"/>
      <c r="O61" s="81" t="str">
        <f t="shared" si="7"/>
        <v>III</v>
      </c>
      <c r="P61" s="39" t="str">
        <f t="shared" si="8"/>
        <v>1.23</v>
      </c>
      <c r="Q61" s="67" t="str">
        <f t="shared" si="8"/>
        <v xml:space="preserve"> </v>
      </c>
      <c r="R61" s="67" t="str">
        <f t="shared" si="8"/>
        <v xml:space="preserve"> </v>
      </c>
      <c r="S61" s="67" t="str">
        <f t="shared" si="8"/>
        <v xml:space="preserve"> </v>
      </c>
      <c r="T61" s="67" t="str">
        <f t="shared" si="8"/>
        <v xml:space="preserve"> </v>
      </c>
      <c r="U61" s="67" t="str">
        <f t="shared" si="8"/>
        <v xml:space="preserve"> </v>
      </c>
      <c r="V61" s="67" t="str">
        <f t="shared" si="8"/>
        <v xml:space="preserve"> </v>
      </c>
      <c r="W61" s="35" t="str">
        <f t="shared" si="8"/>
        <v xml:space="preserve"> </v>
      </c>
    </row>
    <row r="62" spans="3:23" x14ac:dyDescent="0.25">
      <c r="C62" s="17">
        <f t="shared" si="5"/>
        <v>56</v>
      </c>
      <c r="D62" s="18" t="str">
        <f t="shared" si="6"/>
        <v>Конец жилой зоны</v>
      </c>
      <c r="E62" s="19"/>
      <c r="F62" s="20"/>
      <c r="G62" s="21"/>
      <c r="H62" s="19" t="s">
        <v>291</v>
      </c>
      <c r="I62" s="20" t="s">
        <v>553</v>
      </c>
      <c r="J62" s="22"/>
      <c r="K62" s="65" t="s">
        <v>502</v>
      </c>
      <c r="L62" s="92"/>
      <c r="M62" s="65"/>
      <c r="O62" s="81" t="str">
        <f t="shared" si="7"/>
        <v>III</v>
      </c>
      <c r="P62" s="39" t="str">
        <f t="shared" si="8"/>
        <v xml:space="preserve"> </v>
      </c>
      <c r="Q62" s="67" t="str">
        <f t="shared" si="8"/>
        <v xml:space="preserve"> </v>
      </c>
      <c r="R62" s="67" t="str">
        <f t="shared" si="8"/>
        <v xml:space="preserve"> </v>
      </c>
      <c r="S62" s="67" t="str">
        <f t="shared" si="8"/>
        <v xml:space="preserve"> </v>
      </c>
      <c r="T62" s="67" t="str">
        <f t="shared" si="8"/>
        <v>5.22</v>
      </c>
      <c r="U62" s="67" t="str">
        <f t="shared" si="8"/>
        <v xml:space="preserve"> </v>
      </c>
      <c r="V62" s="67" t="str">
        <f t="shared" si="8"/>
        <v xml:space="preserve"> </v>
      </c>
      <c r="W62" s="35" t="str">
        <f t="shared" si="8"/>
        <v xml:space="preserve"> </v>
      </c>
    </row>
    <row r="63" spans="3:23" x14ac:dyDescent="0.25">
      <c r="C63" s="17">
        <f t="shared" si="5"/>
        <v>57</v>
      </c>
      <c r="D63" s="18" t="str">
        <f t="shared" si="6"/>
        <v>Пешеходный переход</v>
      </c>
      <c r="E63" s="19"/>
      <c r="F63" s="20"/>
      <c r="G63" s="21"/>
      <c r="H63" s="19" t="s">
        <v>284</v>
      </c>
      <c r="I63" s="20" t="s">
        <v>555</v>
      </c>
      <c r="J63" s="22"/>
      <c r="K63" s="65" t="s">
        <v>502</v>
      </c>
      <c r="L63" s="92"/>
      <c r="M63" s="65"/>
      <c r="O63" s="81" t="str">
        <f t="shared" si="7"/>
        <v>III</v>
      </c>
      <c r="P63" s="39" t="str">
        <f t="shared" si="8"/>
        <v xml:space="preserve"> </v>
      </c>
      <c r="Q63" s="67" t="str">
        <f t="shared" si="8"/>
        <v xml:space="preserve"> </v>
      </c>
      <c r="R63" s="67" t="str">
        <f t="shared" si="8"/>
        <v xml:space="preserve"> </v>
      </c>
      <c r="S63" s="67" t="str">
        <f t="shared" si="8"/>
        <v xml:space="preserve"> </v>
      </c>
      <c r="T63" s="67" t="str">
        <f t="shared" si="8"/>
        <v>5.19.1</v>
      </c>
      <c r="U63" s="67" t="str">
        <f t="shared" si="8"/>
        <v xml:space="preserve"> </v>
      </c>
      <c r="V63" s="67" t="str">
        <f t="shared" si="8"/>
        <v xml:space="preserve"> </v>
      </c>
      <c r="W63" s="35" t="str">
        <f t="shared" si="8"/>
        <v xml:space="preserve"> </v>
      </c>
    </row>
    <row r="64" spans="3:23" ht="15.75" thickBot="1" x14ac:dyDescent="0.3">
      <c r="C64" s="74">
        <f t="shared" si="5"/>
        <v>58</v>
      </c>
      <c r="D64" s="31" t="str">
        <f t="shared" si="6"/>
        <v>Пешеходный переход</v>
      </c>
      <c r="E64" s="6" t="s">
        <v>285</v>
      </c>
      <c r="F64" s="7"/>
      <c r="G64" s="32" t="s">
        <v>555</v>
      </c>
      <c r="H64" s="6"/>
      <c r="I64" s="7"/>
      <c r="J64" s="8"/>
      <c r="K64" s="72" t="s">
        <v>502</v>
      </c>
      <c r="L64" s="93"/>
      <c r="M64" s="72"/>
      <c r="O64" s="81" t="str">
        <f t="shared" si="7"/>
        <v>III</v>
      </c>
      <c r="P64" s="39" t="str">
        <f t="shared" si="8"/>
        <v xml:space="preserve"> </v>
      </c>
      <c r="Q64" s="67" t="str">
        <f t="shared" si="8"/>
        <v xml:space="preserve"> </v>
      </c>
      <c r="R64" s="67" t="str">
        <f t="shared" si="8"/>
        <v xml:space="preserve"> </v>
      </c>
      <c r="S64" s="67" t="str">
        <f t="shared" si="8"/>
        <v xml:space="preserve"> </v>
      </c>
      <c r="T64" s="67" t="str">
        <f t="shared" si="8"/>
        <v>5.19.2</v>
      </c>
      <c r="U64" s="67" t="str">
        <f t="shared" si="8"/>
        <v xml:space="preserve"> </v>
      </c>
      <c r="V64" s="67" t="str">
        <f t="shared" si="8"/>
        <v xml:space="preserve"> </v>
      </c>
      <c r="W64" s="35" t="str">
        <f t="shared" si="8"/>
        <v xml:space="preserve"> </v>
      </c>
    </row>
    <row r="65" spans="15:24" ht="15.75" thickBot="1" x14ac:dyDescent="0.3">
      <c r="P65" s="24">
        <f t="shared" ref="P65:W65" si="9">COUNTIF(P7:P64,"&lt;&gt; ")</f>
        <v>6</v>
      </c>
      <c r="Q65" s="25">
        <f t="shared" si="9"/>
        <v>8</v>
      </c>
      <c r="R65" s="25">
        <f t="shared" si="9"/>
        <v>4</v>
      </c>
      <c r="S65" s="25">
        <f t="shared" si="9"/>
        <v>0</v>
      </c>
      <c r="T65" s="25">
        <f t="shared" si="9"/>
        <v>36</v>
      </c>
      <c r="U65" s="25">
        <f t="shared" si="9"/>
        <v>0</v>
      </c>
      <c r="V65" s="25">
        <f t="shared" si="9"/>
        <v>0</v>
      </c>
      <c r="W65" s="26">
        <f t="shared" si="9"/>
        <v>4</v>
      </c>
      <c r="X65" s="5">
        <f>SUM(P65:W65)</f>
        <v>58</v>
      </c>
    </row>
    <row r="67" spans="15:24" x14ac:dyDescent="0.25">
      <c r="O67" s="43" t="s">
        <v>502</v>
      </c>
      <c r="P67" s="67">
        <f t="shared" ref="P67:W69" si="10">COUNTIFS(P$7:P$64,"&lt;&gt; ",$O$7:$O$64,$O67)</f>
        <v>0</v>
      </c>
      <c r="Q67" s="67">
        <f t="shared" si="10"/>
        <v>0</v>
      </c>
      <c r="R67" s="67">
        <f t="shared" si="10"/>
        <v>0</v>
      </c>
      <c r="S67" s="67">
        <f t="shared" si="10"/>
        <v>0</v>
      </c>
      <c r="T67" s="67">
        <f t="shared" si="10"/>
        <v>0</v>
      </c>
      <c r="U67" s="67">
        <f t="shared" si="10"/>
        <v>0</v>
      </c>
      <c r="V67" s="67">
        <f t="shared" si="10"/>
        <v>0</v>
      </c>
      <c r="W67" s="67">
        <f t="shared" si="10"/>
        <v>0</v>
      </c>
    </row>
    <row r="68" spans="15:24" x14ac:dyDescent="0.25">
      <c r="O68" s="43" t="s">
        <v>503</v>
      </c>
      <c r="P68" s="67">
        <f t="shared" si="10"/>
        <v>0</v>
      </c>
      <c r="Q68" s="67">
        <f t="shared" si="10"/>
        <v>0</v>
      </c>
      <c r="R68" s="67">
        <f t="shared" si="10"/>
        <v>0</v>
      </c>
      <c r="S68" s="67">
        <f t="shared" si="10"/>
        <v>0</v>
      </c>
      <c r="T68" s="67">
        <f t="shared" si="10"/>
        <v>0</v>
      </c>
      <c r="U68" s="67">
        <f t="shared" si="10"/>
        <v>0</v>
      </c>
      <c r="V68" s="67">
        <f t="shared" si="10"/>
        <v>0</v>
      </c>
      <c r="W68" s="67">
        <f t="shared" si="10"/>
        <v>0</v>
      </c>
    </row>
    <row r="69" spans="15:24" x14ac:dyDescent="0.25">
      <c r="O69" s="43" t="s">
        <v>504</v>
      </c>
      <c r="P69" s="67">
        <f t="shared" si="10"/>
        <v>6</v>
      </c>
      <c r="Q69" s="67">
        <f t="shared" si="10"/>
        <v>8</v>
      </c>
      <c r="R69" s="67">
        <f t="shared" si="10"/>
        <v>4</v>
      </c>
      <c r="S69" s="67">
        <f t="shared" si="10"/>
        <v>0</v>
      </c>
      <c r="T69" s="67">
        <f t="shared" si="10"/>
        <v>36</v>
      </c>
      <c r="U69" s="67">
        <f t="shared" si="10"/>
        <v>0</v>
      </c>
      <c r="V69" s="67">
        <f t="shared" si="10"/>
        <v>0</v>
      </c>
      <c r="W69" s="67">
        <f t="shared" si="10"/>
        <v>4</v>
      </c>
    </row>
  </sheetData>
  <mergeCells count="11">
    <mergeCell ref="L7:L43"/>
    <mergeCell ref="L44:L64"/>
    <mergeCell ref="P5:W5"/>
    <mergeCell ref="C2:M2"/>
    <mergeCell ref="C4:C5"/>
    <mergeCell ref="D4:D5"/>
    <mergeCell ref="E4:G4"/>
    <mergeCell ref="H4:J4"/>
    <mergeCell ref="K4:K5"/>
    <mergeCell ref="L4:L5"/>
    <mergeCell ref="M4:M5"/>
  </mergeCells>
  <pageMargins left="0.70866141732283472" right="0.19685039370078741" top="0.19685039370078741" bottom="0.19685039370078741" header="0.31496062992125984" footer="0.31496062992125984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C2:X37"/>
  <sheetViews>
    <sheetView topLeftCell="C1" workbookViewId="0">
      <selection activeCell="E9" sqref="E9"/>
    </sheetView>
  </sheetViews>
  <sheetFormatPr defaultRowHeight="15" x14ac:dyDescent="0.25"/>
  <cols>
    <col min="3" max="3" width="4.42578125" style="1" customWidth="1"/>
    <col min="4" max="4" width="22.140625" style="1" customWidth="1"/>
    <col min="5" max="5" width="8.42578125" style="10" customWidth="1"/>
    <col min="6" max="6" width="7.7109375" style="10" customWidth="1"/>
    <col min="7" max="7" width="8.42578125" style="10" customWidth="1"/>
    <col min="8" max="8" width="7.7109375" style="10" customWidth="1"/>
    <col min="9" max="9" width="7.42578125" style="10" customWidth="1"/>
    <col min="10" max="10" width="8.7109375" style="10" customWidth="1"/>
    <col min="11" max="11" width="7.7109375" style="10" customWidth="1"/>
    <col min="12" max="12" width="8.28515625" style="10" hidden="1" customWidth="1"/>
    <col min="13" max="13" width="12.42578125" style="10" customWidth="1"/>
    <col min="14" max="14" width="8.85546875"/>
    <col min="16" max="23" width="7.7109375" style="2" customWidth="1"/>
  </cols>
  <sheetData>
    <row r="2" spans="3:24" x14ac:dyDescent="0.25">
      <c r="C2" s="95" t="s">
        <v>565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3:24" ht="15.75" thickBot="1" x14ac:dyDescent="0.3"/>
    <row r="4" spans="3:24" ht="33" customHeight="1" x14ac:dyDescent="0.25">
      <c r="C4" s="103" t="s">
        <v>0</v>
      </c>
      <c r="D4" s="103" t="s">
        <v>1</v>
      </c>
      <c r="E4" s="98" t="s">
        <v>509</v>
      </c>
      <c r="F4" s="99"/>
      <c r="G4" s="98" t="s">
        <v>510</v>
      </c>
      <c r="H4" s="106"/>
      <c r="I4" s="107" t="s">
        <v>513</v>
      </c>
      <c r="J4" s="108"/>
      <c r="K4" s="91" t="s">
        <v>7</v>
      </c>
      <c r="L4" s="91" t="s">
        <v>519</v>
      </c>
      <c r="M4" s="91" t="s">
        <v>499</v>
      </c>
    </row>
    <row r="5" spans="3:24" ht="25.9" customHeight="1" thickBot="1" x14ac:dyDescent="0.3">
      <c r="C5" s="104"/>
      <c r="D5" s="104"/>
      <c r="E5" s="111" t="s">
        <v>4</v>
      </c>
      <c r="F5" s="112"/>
      <c r="G5" s="111" t="s">
        <v>4</v>
      </c>
      <c r="H5" s="113"/>
      <c r="I5" s="109"/>
      <c r="J5" s="110"/>
      <c r="K5" s="92"/>
      <c r="L5" s="92"/>
      <c r="M5" s="92"/>
      <c r="O5" s="44"/>
      <c r="P5" s="114" t="s">
        <v>505</v>
      </c>
      <c r="Q5" s="114"/>
      <c r="R5" s="114"/>
      <c r="S5" s="114"/>
      <c r="T5" s="114"/>
      <c r="U5" s="114"/>
      <c r="V5" s="114"/>
      <c r="W5" s="114"/>
      <c r="X5" s="44"/>
    </row>
    <row r="6" spans="3:24" ht="33" customHeight="1" thickBot="1" x14ac:dyDescent="0.3">
      <c r="C6" s="105"/>
      <c r="D6" s="105"/>
      <c r="E6" s="83" t="s">
        <v>511</v>
      </c>
      <c r="F6" s="60" t="s">
        <v>512</v>
      </c>
      <c r="G6" s="83" t="s">
        <v>511</v>
      </c>
      <c r="H6" s="61" t="s">
        <v>512</v>
      </c>
      <c r="I6" s="78" t="s">
        <v>514</v>
      </c>
      <c r="J6" s="79" t="s">
        <v>564</v>
      </c>
      <c r="K6" s="93"/>
      <c r="L6" s="93"/>
      <c r="M6" s="93"/>
      <c r="O6" s="44"/>
      <c r="P6" s="52"/>
      <c r="Q6" s="53"/>
      <c r="R6" s="53"/>
      <c r="S6" s="53"/>
      <c r="T6" s="53"/>
      <c r="U6" s="53"/>
      <c r="V6" s="53"/>
      <c r="W6" s="53"/>
      <c r="X6" s="44"/>
    </row>
    <row r="7" spans="3:24" ht="15.75" thickBot="1" x14ac:dyDescent="0.3">
      <c r="C7" s="11">
        <v>1</v>
      </c>
      <c r="D7" s="11">
        <v>2</v>
      </c>
      <c r="E7" s="12">
        <v>3</v>
      </c>
      <c r="F7" s="13">
        <v>4</v>
      </c>
      <c r="G7" s="12">
        <v>6</v>
      </c>
      <c r="H7" s="36">
        <v>7</v>
      </c>
      <c r="I7" s="12" t="s">
        <v>515</v>
      </c>
      <c r="J7" s="14" t="s">
        <v>508</v>
      </c>
      <c r="K7" s="9" t="s">
        <v>500</v>
      </c>
      <c r="L7" s="75" t="s">
        <v>501</v>
      </c>
      <c r="M7" s="75" t="s">
        <v>501</v>
      </c>
      <c r="O7" s="44"/>
      <c r="P7" s="62">
        <v>1</v>
      </c>
      <c r="Q7" s="45">
        <v>2</v>
      </c>
      <c r="R7" s="45">
        <v>3</v>
      </c>
      <c r="S7" s="45">
        <v>4</v>
      </c>
      <c r="T7" s="45">
        <v>5</v>
      </c>
      <c r="U7" s="45">
        <v>6</v>
      </c>
      <c r="V7" s="45">
        <v>7</v>
      </c>
      <c r="W7" s="45">
        <v>8</v>
      </c>
      <c r="X7" s="44"/>
    </row>
    <row r="8" spans="3:24" x14ac:dyDescent="0.25">
      <c r="C8" s="73">
        <v>1</v>
      </c>
      <c r="D8" s="30" t="str">
        <f t="shared" ref="D8:D32" si="0">IF(COUNTA(E8:H8)=1,VLOOKUP((IF(ISBLANK(E8),(IF(ISBLANK(F8),IF(ISBLANK(G8),H8,G8),F8)),E8)),Название,2,FALSE),IF(COUNTA(E8:H8)=0,"","больше 1!!!"))</f>
        <v>Уступите дорогу</v>
      </c>
      <c r="E8" s="68" t="s">
        <v>102</v>
      </c>
      <c r="F8" s="69"/>
      <c r="G8" s="68"/>
      <c r="H8" s="77"/>
      <c r="I8" s="115" t="s">
        <v>556</v>
      </c>
      <c r="J8" s="118" t="s">
        <v>516</v>
      </c>
      <c r="K8" s="91" t="s">
        <v>502</v>
      </c>
      <c r="L8" s="92" t="s">
        <v>504</v>
      </c>
      <c r="M8" s="71"/>
      <c r="O8" s="86" t="str">
        <f>L8</f>
        <v>III</v>
      </c>
      <c r="P8" s="50" t="str">
        <f t="shared" ref="P8:W32" si="1">IF(COUNTA($E8:$H8)=1,IF(VALUE(MID((IF(ISBLANK($E8),(IF(ISBLANK($F8),IF(ISBLANK($G8),$H8,$G8),$F8)),$E8)),1,1))=VALUE(P$7),(IF(ISBLANK($E8),(IF(ISBLANK($F8),IF(ISBLANK($G8),$H8,$G8),$F8)),$E8))," ")," ")</f>
        <v xml:space="preserve"> </v>
      </c>
      <c r="Q8" s="76" t="str">
        <f t="shared" si="1"/>
        <v>2.4</v>
      </c>
      <c r="R8" s="76" t="str">
        <f t="shared" si="1"/>
        <v xml:space="preserve"> </v>
      </c>
      <c r="S8" s="76" t="str">
        <f t="shared" si="1"/>
        <v xml:space="preserve"> </v>
      </c>
      <c r="T8" s="76" t="str">
        <f t="shared" si="1"/>
        <v xml:space="preserve"> </v>
      </c>
      <c r="U8" s="76" t="str">
        <f t="shared" si="1"/>
        <v xml:space="preserve"> </v>
      </c>
      <c r="V8" s="76" t="str">
        <f t="shared" si="1"/>
        <v xml:space="preserve"> </v>
      </c>
      <c r="W8" s="51" t="str">
        <f t="shared" si="1"/>
        <v xml:space="preserve"> </v>
      </c>
      <c r="X8" s="44"/>
    </row>
    <row r="9" spans="3:24" x14ac:dyDescent="0.25">
      <c r="C9" s="17">
        <f>IF(D9="","",C8+1)</f>
        <v>2</v>
      </c>
      <c r="D9" s="18" t="str">
        <f t="shared" si="0"/>
        <v>Пешеходный переход</v>
      </c>
      <c r="E9" s="19" t="s">
        <v>284</v>
      </c>
      <c r="F9" s="20"/>
      <c r="G9" s="19"/>
      <c r="H9" s="21"/>
      <c r="I9" s="116"/>
      <c r="J9" s="119"/>
      <c r="K9" s="92"/>
      <c r="L9" s="92"/>
      <c r="M9" s="65"/>
      <c r="O9" s="63" t="str">
        <f t="shared" ref="O9:O29" si="2">IF(L9=0,O8,L9)</f>
        <v>III</v>
      </c>
      <c r="P9" s="50" t="str">
        <f t="shared" si="1"/>
        <v xml:space="preserve"> </v>
      </c>
      <c r="Q9" s="76" t="str">
        <f t="shared" si="1"/>
        <v xml:space="preserve"> </v>
      </c>
      <c r="R9" s="76" t="str">
        <f t="shared" si="1"/>
        <v xml:space="preserve"> </v>
      </c>
      <c r="S9" s="76" t="str">
        <f t="shared" si="1"/>
        <v xml:space="preserve"> </v>
      </c>
      <c r="T9" s="76" t="str">
        <f t="shared" si="1"/>
        <v>5.19.1</v>
      </c>
      <c r="U9" s="76" t="str">
        <f t="shared" si="1"/>
        <v xml:space="preserve"> </v>
      </c>
      <c r="V9" s="76" t="str">
        <f t="shared" si="1"/>
        <v xml:space="preserve"> </v>
      </c>
      <c r="W9" s="51" t="str">
        <f t="shared" si="1"/>
        <v xml:space="preserve"> </v>
      </c>
      <c r="X9" s="44"/>
    </row>
    <row r="10" spans="3:24" x14ac:dyDescent="0.25">
      <c r="C10" s="17">
        <f t="shared" ref="C10:C32" si="3">IF(D10="","",C9+1)</f>
        <v>3</v>
      </c>
      <c r="D10" s="18" t="str">
        <f t="shared" si="0"/>
        <v>Пешеходный переход</v>
      </c>
      <c r="E10" s="19"/>
      <c r="F10" s="20"/>
      <c r="G10" s="19"/>
      <c r="H10" s="21" t="s">
        <v>285</v>
      </c>
      <c r="I10" s="116"/>
      <c r="J10" s="119"/>
      <c r="K10" s="92"/>
      <c r="L10" s="92"/>
      <c r="M10" s="65"/>
      <c r="O10" s="63" t="str">
        <f t="shared" si="2"/>
        <v>III</v>
      </c>
      <c r="P10" s="50" t="str">
        <f t="shared" si="1"/>
        <v xml:space="preserve"> </v>
      </c>
      <c r="Q10" s="76" t="str">
        <f t="shared" si="1"/>
        <v xml:space="preserve"> </v>
      </c>
      <c r="R10" s="76" t="str">
        <f t="shared" si="1"/>
        <v xml:space="preserve"> </v>
      </c>
      <c r="S10" s="76" t="str">
        <f t="shared" si="1"/>
        <v xml:space="preserve"> </v>
      </c>
      <c r="T10" s="76" t="str">
        <f t="shared" si="1"/>
        <v>5.19.2</v>
      </c>
      <c r="U10" s="76" t="str">
        <f t="shared" si="1"/>
        <v xml:space="preserve"> </v>
      </c>
      <c r="V10" s="76" t="str">
        <f t="shared" si="1"/>
        <v xml:space="preserve"> </v>
      </c>
      <c r="W10" s="51" t="str">
        <f t="shared" si="1"/>
        <v xml:space="preserve"> </v>
      </c>
      <c r="X10" s="44"/>
    </row>
    <row r="11" spans="3:24" x14ac:dyDescent="0.25">
      <c r="C11" s="17">
        <f t="shared" si="3"/>
        <v>4</v>
      </c>
      <c r="D11" s="18" t="str">
        <f t="shared" si="0"/>
        <v>Пешеходный переход</v>
      </c>
      <c r="E11" s="19"/>
      <c r="F11" s="20" t="s">
        <v>285</v>
      </c>
      <c r="G11" s="19"/>
      <c r="H11" s="21"/>
      <c r="I11" s="116"/>
      <c r="J11" s="119"/>
      <c r="K11" s="92"/>
      <c r="L11" s="92"/>
      <c r="M11" s="65"/>
      <c r="O11" s="63" t="str">
        <f t="shared" si="2"/>
        <v>III</v>
      </c>
      <c r="P11" s="50" t="str">
        <f t="shared" si="1"/>
        <v xml:space="preserve"> </v>
      </c>
      <c r="Q11" s="76" t="str">
        <f t="shared" si="1"/>
        <v xml:space="preserve"> </v>
      </c>
      <c r="R11" s="76" t="str">
        <f t="shared" si="1"/>
        <v xml:space="preserve"> </v>
      </c>
      <c r="S11" s="76" t="str">
        <f t="shared" si="1"/>
        <v xml:space="preserve"> </v>
      </c>
      <c r="T11" s="76" t="str">
        <f t="shared" si="1"/>
        <v>5.19.2</v>
      </c>
      <c r="U11" s="76" t="str">
        <f t="shared" si="1"/>
        <v xml:space="preserve"> </v>
      </c>
      <c r="V11" s="76" t="str">
        <f t="shared" si="1"/>
        <v xml:space="preserve"> </v>
      </c>
      <c r="W11" s="51" t="str">
        <f t="shared" si="1"/>
        <v xml:space="preserve"> </v>
      </c>
      <c r="X11" s="44"/>
    </row>
    <row r="12" spans="3:24" ht="15.75" thickBot="1" x14ac:dyDescent="0.3">
      <c r="C12" s="74">
        <f t="shared" si="3"/>
        <v>5</v>
      </c>
      <c r="D12" s="31" t="str">
        <f t="shared" si="0"/>
        <v>Пешеходный переход</v>
      </c>
      <c r="E12" s="6"/>
      <c r="F12" s="7"/>
      <c r="G12" s="6" t="s">
        <v>284</v>
      </c>
      <c r="H12" s="32"/>
      <c r="I12" s="117"/>
      <c r="J12" s="120"/>
      <c r="K12" s="93"/>
      <c r="L12" s="92"/>
      <c r="M12" s="72"/>
      <c r="O12" s="63" t="str">
        <f t="shared" si="2"/>
        <v>III</v>
      </c>
      <c r="P12" s="50" t="str">
        <f t="shared" si="1"/>
        <v xml:space="preserve"> </v>
      </c>
      <c r="Q12" s="76" t="str">
        <f t="shared" si="1"/>
        <v xml:space="preserve"> </v>
      </c>
      <c r="R12" s="76" t="str">
        <f t="shared" si="1"/>
        <v xml:space="preserve"> </v>
      </c>
      <c r="S12" s="76" t="str">
        <f t="shared" si="1"/>
        <v xml:space="preserve"> </v>
      </c>
      <c r="T12" s="76" t="str">
        <f t="shared" si="1"/>
        <v>5.19.1</v>
      </c>
      <c r="U12" s="76" t="str">
        <f t="shared" si="1"/>
        <v xml:space="preserve"> </v>
      </c>
      <c r="V12" s="76" t="str">
        <f t="shared" si="1"/>
        <v xml:space="preserve"> </v>
      </c>
      <c r="W12" s="51" t="str">
        <f t="shared" si="1"/>
        <v xml:space="preserve"> </v>
      </c>
      <c r="X12" s="44"/>
    </row>
    <row r="13" spans="3:24" x14ac:dyDescent="0.25">
      <c r="C13" s="15">
        <f>IF(D13="","",C12+1)</f>
        <v>6</v>
      </c>
      <c r="D13" s="16" t="str">
        <f t="shared" si="0"/>
        <v>Уступите дорогу</v>
      </c>
      <c r="E13" s="68" t="s">
        <v>102</v>
      </c>
      <c r="F13" s="69"/>
      <c r="G13" s="68"/>
      <c r="H13" s="77"/>
      <c r="I13" s="115" t="s">
        <v>557</v>
      </c>
      <c r="J13" s="118" t="s">
        <v>516</v>
      </c>
      <c r="K13" s="91" t="s">
        <v>502</v>
      </c>
      <c r="L13" s="92"/>
      <c r="M13" s="82"/>
      <c r="O13" s="63" t="str">
        <f t="shared" si="2"/>
        <v>III</v>
      </c>
      <c r="P13" s="50" t="str">
        <f t="shared" si="1"/>
        <v xml:space="preserve"> </v>
      </c>
      <c r="Q13" s="76" t="str">
        <f t="shared" si="1"/>
        <v>2.4</v>
      </c>
      <c r="R13" s="76" t="str">
        <f t="shared" si="1"/>
        <v xml:space="preserve"> </v>
      </c>
      <c r="S13" s="76" t="str">
        <f t="shared" si="1"/>
        <v xml:space="preserve"> </v>
      </c>
      <c r="T13" s="76" t="str">
        <f t="shared" si="1"/>
        <v xml:space="preserve"> </v>
      </c>
      <c r="U13" s="76" t="str">
        <f t="shared" si="1"/>
        <v xml:space="preserve"> </v>
      </c>
      <c r="V13" s="76" t="str">
        <f t="shared" si="1"/>
        <v xml:space="preserve"> </v>
      </c>
      <c r="W13" s="51" t="str">
        <f t="shared" si="1"/>
        <v xml:space="preserve"> </v>
      </c>
      <c r="X13" s="44"/>
    </row>
    <row r="14" spans="3:24" x14ac:dyDescent="0.25">
      <c r="C14" s="17">
        <f t="shared" si="3"/>
        <v>7</v>
      </c>
      <c r="D14" s="18" t="str">
        <f t="shared" si="0"/>
        <v>Пешеходный переход</v>
      </c>
      <c r="E14" s="19" t="s">
        <v>284</v>
      </c>
      <c r="F14" s="20"/>
      <c r="G14" s="19"/>
      <c r="H14" s="21"/>
      <c r="I14" s="116"/>
      <c r="J14" s="119"/>
      <c r="K14" s="92"/>
      <c r="L14" s="92"/>
      <c r="M14" s="65"/>
      <c r="O14" s="63" t="str">
        <f t="shared" si="2"/>
        <v>III</v>
      </c>
      <c r="P14" s="50" t="str">
        <f t="shared" si="1"/>
        <v xml:space="preserve"> </v>
      </c>
      <c r="Q14" s="76" t="str">
        <f t="shared" si="1"/>
        <v xml:space="preserve"> </v>
      </c>
      <c r="R14" s="76" t="str">
        <f t="shared" si="1"/>
        <v xml:space="preserve"> </v>
      </c>
      <c r="S14" s="76" t="str">
        <f t="shared" si="1"/>
        <v xml:space="preserve"> </v>
      </c>
      <c r="T14" s="76" t="str">
        <f t="shared" si="1"/>
        <v>5.19.1</v>
      </c>
      <c r="U14" s="76" t="str">
        <f t="shared" si="1"/>
        <v xml:space="preserve"> </v>
      </c>
      <c r="V14" s="76" t="str">
        <f t="shared" si="1"/>
        <v xml:space="preserve"> </v>
      </c>
      <c r="W14" s="51" t="str">
        <f t="shared" si="1"/>
        <v xml:space="preserve"> </v>
      </c>
      <c r="X14" s="44"/>
    </row>
    <row r="15" spans="3:24" x14ac:dyDescent="0.25">
      <c r="C15" s="17">
        <f t="shared" si="3"/>
        <v>8</v>
      </c>
      <c r="D15" s="18" t="str">
        <f t="shared" si="0"/>
        <v>Пешеходный переход</v>
      </c>
      <c r="E15" s="19"/>
      <c r="F15" s="20"/>
      <c r="G15" s="19"/>
      <c r="H15" s="21" t="s">
        <v>285</v>
      </c>
      <c r="I15" s="116"/>
      <c r="J15" s="119"/>
      <c r="K15" s="92"/>
      <c r="L15" s="92"/>
      <c r="M15" s="65"/>
      <c r="O15" s="63" t="str">
        <f t="shared" si="2"/>
        <v>III</v>
      </c>
      <c r="P15" s="50" t="str">
        <f t="shared" si="1"/>
        <v xml:space="preserve"> </v>
      </c>
      <c r="Q15" s="76" t="str">
        <f t="shared" si="1"/>
        <v xml:space="preserve"> </v>
      </c>
      <c r="R15" s="76" t="str">
        <f t="shared" si="1"/>
        <v xml:space="preserve"> </v>
      </c>
      <c r="S15" s="76" t="str">
        <f t="shared" si="1"/>
        <v xml:space="preserve"> </v>
      </c>
      <c r="T15" s="76" t="str">
        <f t="shared" si="1"/>
        <v>5.19.2</v>
      </c>
      <c r="U15" s="76" t="str">
        <f t="shared" si="1"/>
        <v xml:space="preserve"> </v>
      </c>
      <c r="V15" s="76" t="str">
        <f t="shared" si="1"/>
        <v xml:space="preserve"> </v>
      </c>
      <c r="W15" s="51" t="str">
        <f t="shared" si="1"/>
        <v xml:space="preserve"> </v>
      </c>
      <c r="X15" s="44"/>
    </row>
    <row r="16" spans="3:24" x14ac:dyDescent="0.25">
      <c r="C16" s="17">
        <f t="shared" si="3"/>
        <v>9</v>
      </c>
      <c r="D16" s="18" t="str">
        <f t="shared" si="0"/>
        <v>Пешеходный переход</v>
      </c>
      <c r="E16" s="19"/>
      <c r="F16" s="20" t="s">
        <v>285</v>
      </c>
      <c r="G16" s="19"/>
      <c r="H16" s="21"/>
      <c r="I16" s="116"/>
      <c r="J16" s="119"/>
      <c r="K16" s="92"/>
      <c r="L16" s="92"/>
      <c r="M16" s="65"/>
      <c r="O16" s="63" t="str">
        <f t="shared" si="2"/>
        <v>III</v>
      </c>
      <c r="P16" s="50" t="str">
        <f t="shared" si="1"/>
        <v xml:space="preserve"> </v>
      </c>
      <c r="Q16" s="76" t="str">
        <f t="shared" si="1"/>
        <v xml:space="preserve"> </v>
      </c>
      <c r="R16" s="76" t="str">
        <f t="shared" si="1"/>
        <v xml:space="preserve"> </v>
      </c>
      <c r="S16" s="76" t="str">
        <f t="shared" si="1"/>
        <v xml:space="preserve"> </v>
      </c>
      <c r="T16" s="76" t="str">
        <f t="shared" si="1"/>
        <v>5.19.2</v>
      </c>
      <c r="U16" s="76" t="str">
        <f t="shared" si="1"/>
        <v xml:space="preserve"> </v>
      </c>
      <c r="V16" s="76" t="str">
        <f t="shared" si="1"/>
        <v xml:space="preserve"> </v>
      </c>
      <c r="W16" s="51" t="str">
        <f t="shared" si="1"/>
        <v xml:space="preserve"> </v>
      </c>
      <c r="X16" s="44"/>
    </row>
    <row r="17" spans="3:24" ht="15.75" thickBot="1" x14ac:dyDescent="0.3">
      <c r="C17" s="27">
        <f t="shared" si="3"/>
        <v>10</v>
      </c>
      <c r="D17" s="84" t="str">
        <f t="shared" si="0"/>
        <v>Пешеходный переход</v>
      </c>
      <c r="E17" s="66"/>
      <c r="F17" s="28"/>
      <c r="G17" s="66" t="s">
        <v>284</v>
      </c>
      <c r="H17" s="29"/>
      <c r="I17" s="116"/>
      <c r="J17" s="119"/>
      <c r="K17" s="93"/>
      <c r="L17" s="92"/>
      <c r="M17" s="23"/>
      <c r="O17" s="63" t="str">
        <f t="shared" si="2"/>
        <v>III</v>
      </c>
      <c r="P17" s="50" t="str">
        <f t="shared" si="1"/>
        <v xml:space="preserve"> </v>
      </c>
      <c r="Q17" s="76" t="str">
        <f t="shared" si="1"/>
        <v xml:space="preserve"> </v>
      </c>
      <c r="R17" s="76" t="str">
        <f t="shared" si="1"/>
        <v xml:space="preserve"> </v>
      </c>
      <c r="S17" s="76" t="str">
        <f t="shared" si="1"/>
        <v xml:space="preserve"> </v>
      </c>
      <c r="T17" s="76" t="str">
        <f t="shared" si="1"/>
        <v>5.19.1</v>
      </c>
      <c r="U17" s="76" t="str">
        <f t="shared" si="1"/>
        <v xml:space="preserve"> </v>
      </c>
      <c r="V17" s="76" t="str">
        <f t="shared" si="1"/>
        <v xml:space="preserve"> </v>
      </c>
      <c r="W17" s="51" t="str">
        <f t="shared" si="1"/>
        <v xml:space="preserve"> </v>
      </c>
      <c r="X17" s="44"/>
    </row>
    <row r="18" spans="3:24" x14ac:dyDescent="0.25">
      <c r="C18" s="73">
        <f t="shared" si="3"/>
        <v>11</v>
      </c>
      <c r="D18" s="30" t="str">
        <f t="shared" si="0"/>
        <v>Уступите дорогу</v>
      </c>
      <c r="E18" s="68" t="s">
        <v>102</v>
      </c>
      <c r="F18" s="69"/>
      <c r="G18" s="68"/>
      <c r="H18" s="77"/>
      <c r="I18" s="115" t="s">
        <v>558</v>
      </c>
      <c r="J18" s="118" t="s">
        <v>516</v>
      </c>
      <c r="K18" s="91" t="s">
        <v>502</v>
      </c>
      <c r="L18" s="92"/>
      <c r="M18" s="71"/>
      <c r="O18" s="63" t="str">
        <f t="shared" si="2"/>
        <v>III</v>
      </c>
      <c r="P18" s="50" t="str">
        <f t="shared" si="1"/>
        <v xml:space="preserve"> </v>
      </c>
      <c r="Q18" s="76" t="str">
        <f t="shared" si="1"/>
        <v>2.4</v>
      </c>
      <c r="R18" s="76" t="str">
        <f t="shared" si="1"/>
        <v xml:space="preserve"> </v>
      </c>
      <c r="S18" s="76" t="str">
        <f t="shared" si="1"/>
        <v xml:space="preserve"> </v>
      </c>
      <c r="T18" s="76" t="str">
        <f t="shared" si="1"/>
        <v xml:space="preserve"> </v>
      </c>
      <c r="U18" s="76" t="str">
        <f t="shared" si="1"/>
        <v xml:space="preserve"> </v>
      </c>
      <c r="V18" s="76" t="str">
        <f t="shared" si="1"/>
        <v xml:space="preserve"> </v>
      </c>
      <c r="W18" s="51" t="str">
        <f t="shared" si="1"/>
        <v xml:space="preserve"> </v>
      </c>
      <c r="X18" s="44"/>
    </row>
    <row r="19" spans="3:24" x14ac:dyDescent="0.25">
      <c r="C19" s="17">
        <f t="shared" si="3"/>
        <v>12</v>
      </c>
      <c r="D19" s="18" t="str">
        <f t="shared" si="0"/>
        <v>Пешеходный переход</v>
      </c>
      <c r="E19" s="19" t="s">
        <v>284</v>
      </c>
      <c r="F19" s="20"/>
      <c r="G19" s="19"/>
      <c r="H19" s="21"/>
      <c r="I19" s="116"/>
      <c r="J19" s="119"/>
      <c r="K19" s="92"/>
      <c r="L19" s="92"/>
      <c r="M19" s="65"/>
      <c r="O19" s="63" t="str">
        <f t="shared" si="2"/>
        <v>III</v>
      </c>
      <c r="P19" s="50" t="str">
        <f t="shared" si="1"/>
        <v xml:space="preserve"> </v>
      </c>
      <c r="Q19" s="76" t="str">
        <f t="shared" si="1"/>
        <v xml:space="preserve"> </v>
      </c>
      <c r="R19" s="76" t="str">
        <f t="shared" si="1"/>
        <v xml:space="preserve"> </v>
      </c>
      <c r="S19" s="76" t="str">
        <f t="shared" si="1"/>
        <v xml:space="preserve"> </v>
      </c>
      <c r="T19" s="76" t="str">
        <f t="shared" si="1"/>
        <v>5.19.1</v>
      </c>
      <c r="U19" s="76" t="str">
        <f t="shared" si="1"/>
        <v xml:space="preserve"> </v>
      </c>
      <c r="V19" s="76" t="str">
        <f t="shared" si="1"/>
        <v xml:space="preserve"> </v>
      </c>
      <c r="W19" s="51" t="str">
        <f t="shared" si="1"/>
        <v xml:space="preserve"> </v>
      </c>
      <c r="X19" s="44"/>
    </row>
    <row r="20" spans="3:24" x14ac:dyDescent="0.25">
      <c r="C20" s="17">
        <f t="shared" si="3"/>
        <v>13</v>
      </c>
      <c r="D20" s="18" t="str">
        <f t="shared" si="0"/>
        <v>Пешеходный переход</v>
      </c>
      <c r="E20" s="19"/>
      <c r="F20" s="20"/>
      <c r="G20" s="19"/>
      <c r="H20" s="21" t="s">
        <v>285</v>
      </c>
      <c r="I20" s="116"/>
      <c r="J20" s="119"/>
      <c r="K20" s="92"/>
      <c r="L20" s="92"/>
      <c r="M20" s="65"/>
      <c r="O20" s="63" t="str">
        <f t="shared" si="2"/>
        <v>III</v>
      </c>
      <c r="P20" s="50" t="str">
        <f t="shared" si="1"/>
        <v xml:space="preserve"> </v>
      </c>
      <c r="Q20" s="76" t="str">
        <f t="shared" si="1"/>
        <v xml:space="preserve"> </v>
      </c>
      <c r="R20" s="76" t="str">
        <f t="shared" si="1"/>
        <v xml:space="preserve"> </v>
      </c>
      <c r="S20" s="76" t="str">
        <f t="shared" si="1"/>
        <v xml:space="preserve"> </v>
      </c>
      <c r="T20" s="76" t="str">
        <f t="shared" si="1"/>
        <v>5.19.2</v>
      </c>
      <c r="U20" s="76" t="str">
        <f t="shared" si="1"/>
        <v xml:space="preserve"> </v>
      </c>
      <c r="V20" s="76" t="str">
        <f t="shared" si="1"/>
        <v xml:space="preserve"> </v>
      </c>
      <c r="W20" s="51" t="str">
        <f t="shared" si="1"/>
        <v xml:space="preserve"> </v>
      </c>
      <c r="X20" s="44"/>
    </row>
    <row r="21" spans="3:24" x14ac:dyDescent="0.25">
      <c r="C21" s="17">
        <f t="shared" si="3"/>
        <v>14</v>
      </c>
      <c r="D21" s="18" t="str">
        <f t="shared" si="0"/>
        <v>Пешеходный переход</v>
      </c>
      <c r="E21" s="19"/>
      <c r="F21" s="20" t="s">
        <v>285</v>
      </c>
      <c r="G21" s="19"/>
      <c r="H21" s="21"/>
      <c r="I21" s="116"/>
      <c r="J21" s="119"/>
      <c r="K21" s="92"/>
      <c r="L21" s="92"/>
      <c r="M21" s="65"/>
      <c r="O21" s="63" t="str">
        <f t="shared" si="2"/>
        <v>III</v>
      </c>
      <c r="P21" s="50" t="str">
        <f t="shared" si="1"/>
        <v xml:space="preserve"> </v>
      </c>
      <c r="Q21" s="76" t="str">
        <f t="shared" si="1"/>
        <v xml:space="preserve"> </v>
      </c>
      <c r="R21" s="76" t="str">
        <f t="shared" si="1"/>
        <v xml:space="preserve"> </v>
      </c>
      <c r="S21" s="76" t="str">
        <f t="shared" si="1"/>
        <v xml:space="preserve"> </v>
      </c>
      <c r="T21" s="76" t="str">
        <f t="shared" si="1"/>
        <v>5.19.2</v>
      </c>
      <c r="U21" s="76" t="str">
        <f t="shared" si="1"/>
        <v xml:space="preserve"> </v>
      </c>
      <c r="V21" s="76" t="str">
        <f t="shared" si="1"/>
        <v xml:space="preserve"> </v>
      </c>
      <c r="W21" s="51" t="str">
        <f t="shared" si="1"/>
        <v xml:space="preserve"> </v>
      </c>
      <c r="X21" s="44"/>
    </row>
    <row r="22" spans="3:24" ht="15.75" thickBot="1" x14ac:dyDescent="0.3">
      <c r="C22" s="74">
        <f t="shared" si="3"/>
        <v>15</v>
      </c>
      <c r="D22" s="31" t="str">
        <f t="shared" si="0"/>
        <v>Пешеходный переход</v>
      </c>
      <c r="E22" s="6"/>
      <c r="F22" s="7"/>
      <c r="G22" s="6" t="s">
        <v>284</v>
      </c>
      <c r="H22" s="32"/>
      <c r="I22" s="117"/>
      <c r="J22" s="120"/>
      <c r="K22" s="93"/>
      <c r="L22" s="92"/>
      <c r="M22" s="72"/>
      <c r="O22" s="63" t="str">
        <f t="shared" si="2"/>
        <v>III</v>
      </c>
      <c r="P22" s="50" t="str">
        <f t="shared" si="1"/>
        <v xml:space="preserve"> </v>
      </c>
      <c r="Q22" s="76" t="str">
        <f t="shared" si="1"/>
        <v xml:space="preserve"> </v>
      </c>
      <c r="R22" s="76" t="str">
        <f t="shared" si="1"/>
        <v xml:space="preserve"> </v>
      </c>
      <c r="S22" s="76" t="str">
        <f t="shared" si="1"/>
        <v xml:space="preserve"> </v>
      </c>
      <c r="T22" s="76" t="str">
        <f t="shared" si="1"/>
        <v>5.19.1</v>
      </c>
      <c r="U22" s="76" t="str">
        <f t="shared" si="1"/>
        <v xml:space="preserve"> </v>
      </c>
      <c r="V22" s="76" t="str">
        <f t="shared" si="1"/>
        <v xml:space="preserve"> </v>
      </c>
      <c r="W22" s="51" t="str">
        <f t="shared" si="1"/>
        <v xml:space="preserve"> </v>
      </c>
      <c r="X22" s="44"/>
    </row>
    <row r="23" spans="3:24" x14ac:dyDescent="0.25">
      <c r="C23" s="73">
        <f t="shared" si="3"/>
        <v>16</v>
      </c>
      <c r="D23" s="30" t="str">
        <f t="shared" si="0"/>
        <v>Уступите дорогу</v>
      </c>
      <c r="E23" s="68" t="s">
        <v>102</v>
      </c>
      <c r="F23" s="69"/>
      <c r="G23" s="68"/>
      <c r="H23" s="77"/>
      <c r="I23" s="115" t="s">
        <v>559</v>
      </c>
      <c r="J23" s="118" t="s">
        <v>516</v>
      </c>
      <c r="K23" s="91" t="s">
        <v>502</v>
      </c>
      <c r="L23" s="92"/>
      <c r="M23" s="71"/>
      <c r="O23" s="63" t="str">
        <f t="shared" si="2"/>
        <v>III</v>
      </c>
      <c r="P23" s="50" t="str">
        <f t="shared" si="1"/>
        <v xml:space="preserve"> </v>
      </c>
      <c r="Q23" s="76" t="str">
        <f t="shared" si="1"/>
        <v>2.4</v>
      </c>
      <c r="R23" s="76" t="str">
        <f t="shared" si="1"/>
        <v xml:space="preserve"> </v>
      </c>
      <c r="S23" s="76" t="str">
        <f t="shared" si="1"/>
        <v xml:space="preserve"> </v>
      </c>
      <c r="T23" s="76" t="str">
        <f t="shared" si="1"/>
        <v xml:space="preserve"> </v>
      </c>
      <c r="U23" s="76" t="str">
        <f t="shared" si="1"/>
        <v xml:space="preserve"> </v>
      </c>
      <c r="V23" s="76" t="str">
        <f t="shared" si="1"/>
        <v xml:space="preserve"> </v>
      </c>
      <c r="W23" s="51" t="str">
        <f t="shared" si="1"/>
        <v xml:space="preserve"> </v>
      </c>
      <c r="X23" s="44"/>
    </row>
    <row r="24" spans="3:24" x14ac:dyDescent="0.25">
      <c r="C24" s="17">
        <f t="shared" si="3"/>
        <v>17</v>
      </c>
      <c r="D24" s="18" t="str">
        <f t="shared" si="0"/>
        <v>Пешеходный переход</v>
      </c>
      <c r="E24" s="19" t="s">
        <v>284</v>
      </c>
      <c r="F24" s="20"/>
      <c r="G24" s="19"/>
      <c r="H24" s="21"/>
      <c r="I24" s="116"/>
      <c r="J24" s="119"/>
      <c r="K24" s="92"/>
      <c r="L24" s="92"/>
      <c r="M24" s="65"/>
      <c r="O24" s="63" t="str">
        <f t="shared" si="2"/>
        <v>III</v>
      </c>
      <c r="P24" s="50" t="str">
        <f t="shared" si="1"/>
        <v xml:space="preserve"> </v>
      </c>
      <c r="Q24" s="76" t="str">
        <f t="shared" si="1"/>
        <v xml:space="preserve"> </v>
      </c>
      <c r="R24" s="76" t="str">
        <f t="shared" si="1"/>
        <v xml:space="preserve"> </v>
      </c>
      <c r="S24" s="76" t="str">
        <f t="shared" si="1"/>
        <v xml:space="preserve"> </v>
      </c>
      <c r="T24" s="76" t="str">
        <f t="shared" si="1"/>
        <v>5.19.1</v>
      </c>
      <c r="U24" s="76" t="str">
        <f t="shared" si="1"/>
        <v xml:space="preserve"> </v>
      </c>
      <c r="V24" s="76" t="str">
        <f t="shared" si="1"/>
        <v xml:space="preserve"> </v>
      </c>
      <c r="W24" s="51" t="str">
        <f t="shared" si="1"/>
        <v xml:space="preserve"> </v>
      </c>
      <c r="X24" s="44"/>
    </row>
    <row r="25" spans="3:24" x14ac:dyDescent="0.25">
      <c r="C25" s="17">
        <f t="shared" si="3"/>
        <v>18</v>
      </c>
      <c r="D25" s="18" t="str">
        <f t="shared" si="0"/>
        <v>Пешеходный переход</v>
      </c>
      <c r="E25" s="19"/>
      <c r="F25" s="20"/>
      <c r="G25" s="19"/>
      <c r="H25" s="21" t="s">
        <v>285</v>
      </c>
      <c r="I25" s="116"/>
      <c r="J25" s="119"/>
      <c r="K25" s="92"/>
      <c r="L25" s="92"/>
      <c r="M25" s="65"/>
      <c r="O25" s="63" t="str">
        <f t="shared" si="2"/>
        <v>III</v>
      </c>
      <c r="P25" s="50" t="str">
        <f t="shared" si="1"/>
        <v xml:space="preserve"> </v>
      </c>
      <c r="Q25" s="76" t="str">
        <f t="shared" si="1"/>
        <v xml:space="preserve"> </v>
      </c>
      <c r="R25" s="76" t="str">
        <f t="shared" si="1"/>
        <v xml:space="preserve"> </v>
      </c>
      <c r="S25" s="76" t="str">
        <f t="shared" si="1"/>
        <v xml:space="preserve"> </v>
      </c>
      <c r="T25" s="76" t="str">
        <f t="shared" si="1"/>
        <v>5.19.2</v>
      </c>
      <c r="U25" s="76" t="str">
        <f t="shared" si="1"/>
        <v xml:space="preserve"> </v>
      </c>
      <c r="V25" s="76" t="str">
        <f t="shared" si="1"/>
        <v xml:space="preserve"> </v>
      </c>
      <c r="W25" s="51" t="str">
        <f t="shared" si="1"/>
        <v xml:space="preserve"> </v>
      </c>
      <c r="X25" s="44"/>
    </row>
    <row r="26" spans="3:24" x14ac:dyDescent="0.25">
      <c r="C26" s="17">
        <f t="shared" si="3"/>
        <v>19</v>
      </c>
      <c r="D26" s="18" t="str">
        <f t="shared" si="0"/>
        <v>Пешеходный переход</v>
      </c>
      <c r="E26" s="19"/>
      <c r="F26" s="20" t="s">
        <v>285</v>
      </c>
      <c r="G26" s="19"/>
      <c r="H26" s="21"/>
      <c r="I26" s="116"/>
      <c r="J26" s="119"/>
      <c r="K26" s="92"/>
      <c r="L26" s="92"/>
      <c r="M26" s="65"/>
      <c r="O26" s="63" t="str">
        <f t="shared" si="2"/>
        <v>III</v>
      </c>
      <c r="P26" s="50" t="str">
        <f t="shared" si="1"/>
        <v xml:space="preserve"> </v>
      </c>
      <c r="Q26" s="76" t="str">
        <f t="shared" si="1"/>
        <v xml:space="preserve"> </v>
      </c>
      <c r="R26" s="76" t="str">
        <f t="shared" si="1"/>
        <v xml:space="preserve"> </v>
      </c>
      <c r="S26" s="76" t="str">
        <f t="shared" si="1"/>
        <v xml:space="preserve"> </v>
      </c>
      <c r="T26" s="76" t="str">
        <f t="shared" si="1"/>
        <v>5.19.2</v>
      </c>
      <c r="U26" s="76" t="str">
        <f t="shared" si="1"/>
        <v xml:space="preserve"> </v>
      </c>
      <c r="V26" s="76" t="str">
        <f t="shared" si="1"/>
        <v xml:space="preserve"> </v>
      </c>
      <c r="W26" s="51" t="str">
        <f t="shared" si="1"/>
        <v xml:space="preserve"> </v>
      </c>
      <c r="X26" s="44"/>
    </row>
    <row r="27" spans="3:24" ht="15.75" thickBot="1" x14ac:dyDescent="0.3">
      <c r="C27" s="74">
        <f t="shared" si="3"/>
        <v>20</v>
      </c>
      <c r="D27" s="31" t="str">
        <f t="shared" si="0"/>
        <v>Пешеходный переход</v>
      </c>
      <c r="E27" s="6"/>
      <c r="F27" s="7"/>
      <c r="G27" s="6" t="s">
        <v>284</v>
      </c>
      <c r="H27" s="32"/>
      <c r="I27" s="117"/>
      <c r="J27" s="120"/>
      <c r="K27" s="93"/>
      <c r="L27" s="92"/>
      <c r="M27" s="72"/>
      <c r="O27" s="63" t="str">
        <f t="shared" si="2"/>
        <v>III</v>
      </c>
      <c r="P27" s="50" t="str">
        <f t="shared" si="1"/>
        <v xml:space="preserve"> </v>
      </c>
      <c r="Q27" s="76" t="str">
        <f t="shared" si="1"/>
        <v xml:space="preserve"> </v>
      </c>
      <c r="R27" s="76" t="str">
        <f t="shared" si="1"/>
        <v xml:space="preserve"> </v>
      </c>
      <c r="S27" s="76" t="str">
        <f t="shared" si="1"/>
        <v xml:space="preserve"> </v>
      </c>
      <c r="T27" s="76" t="str">
        <f t="shared" si="1"/>
        <v>5.19.1</v>
      </c>
      <c r="U27" s="76" t="str">
        <f t="shared" si="1"/>
        <v xml:space="preserve"> </v>
      </c>
      <c r="V27" s="76" t="str">
        <f t="shared" si="1"/>
        <v xml:space="preserve"> </v>
      </c>
      <c r="W27" s="51" t="str">
        <f t="shared" si="1"/>
        <v xml:space="preserve"> </v>
      </c>
      <c r="X27" s="44"/>
    </row>
    <row r="28" spans="3:24" x14ac:dyDescent="0.25">
      <c r="C28" s="73">
        <f t="shared" si="3"/>
        <v>21</v>
      </c>
      <c r="D28" s="30" t="str">
        <f t="shared" si="0"/>
        <v>Уступите дорогу</v>
      </c>
      <c r="E28" s="68" t="s">
        <v>102</v>
      </c>
      <c r="F28" s="69"/>
      <c r="G28" s="68"/>
      <c r="H28" s="77"/>
      <c r="I28" s="115" t="s">
        <v>560</v>
      </c>
      <c r="J28" s="118" t="s">
        <v>516</v>
      </c>
      <c r="K28" s="91" t="s">
        <v>502</v>
      </c>
      <c r="L28" s="92"/>
      <c r="M28" s="71"/>
      <c r="O28" s="63" t="str">
        <f t="shared" si="2"/>
        <v>III</v>
      </c>
      <c r="P28" s="50" t="str">
        <f t="shared" si="1"/>
        <v xml:space="preserve"> </v>
      </c>
      <c r="Q28" s="76" t="str">
        <f t="shared" si="1"/>
        <v>2.4</v>
      </c>
      <c r="R28" s="76" t="str">
        <f t="shared" si="1"/>
        <v xml:space="preserve"> </v>
      </c>
      <c r="S28" s="76" t="str">
        <f t="shared" si="1"/>
        <v xml:space="preserve"> </v>
      </c>
      <c r="T28" s="76" t="str">
        <f t="shared" si="1"/>
        <v xml:space="preserve"> </v>
      </c>
      <c r="U28" s="76" t="str">
        <f t="shared" si="1"/>
        <v xml:space="preserve"> </v>
      </c>
      <c r="V28" s="76" t="str">
        <f t="shared" si="1"/>
        <v xml:space="preserve"> </v>
      </c>
      <c r="W28" s="51" t="str">
        <f t="shared" si="1"/>
        <v xml:space="preserve"> </v>
      </c>
      <c r="X28" s="44"/>
    </row>
    <row r="29" spans="3:24" x14ac:dyDescent="0.25">
      <c r="C29" s="17">
        <f t="shared" si="3"/>
        <v>22</v>
      </c>
      <c r="D29" s="18" t="str">
        <f t="shared" si="0"/>
        <v>Пешеходный переход</v>
      </c>
      <c r="E29" s="19" t="s">
        <v>284</v>
      </c>
      <c r="F29" s="20"/>
      <c r="G29" s="19"/>
      <c r="H29" s="21"/>
      <c r="I29" s="116"/>
      <c r="J29" s="119"/>
      <c r="K29" s="92"/>
      <c r="L29" s="92"/>
      <c r="M29" s="65"/>
      <c r="O29" s="63" t="str">
        <f t="shared" si="2"/>
        <v>III</v>
      </c>
      <c r="P29" s="50" t="str">
        <f t="shared" si="1"/>
        <v xml:space="preserve"> </v>
      </c>
      <c r="Q29" s="76" t="str">
        <f t="shared" si="1"/>
        <v xml:space="preserve"> </v>
      </c>
      <c r="R29" s="76" t="str">
        <f t="shared" si="1"/>
        <v xml:space="preserve"> </v>
      </c>
      <c r="S29" s="76" t="str">
        <f t="shared" si="1"/>
        <v xml:space="preserve"> </v>
      </c>
      <c r="T29" s="76" t="str">
        <f t="shared" si="1"/>
        <v>5.19.1</v>
      </c>
      <c r="U29" s="76" t="str">
        <f t="shared" si="1"/>
        <v xml:space="preserve"> </v>
      </c>
      <c r="V29" s="76" t="str">
        <f t="shared" si="1"/>
        <v xml:space="preserve"> </v>
      </c>
      <c r="W29" s="51" t="str">
        <f t="shared" si="1"/>
        <v xml:space="preserve"> </v>
      </c>
      <c r="X29" s="44"/>
    </row>
    <row r="30" spans="3:24" x14ac:dyDescent="0.25">
      <c r="C30" s="17">
        <f t="shared" si="3"/>
        <v>23</v>
      </c>
      <c r="D30" s="18" t="str">
        <f t="shared" si="0"/>
        <v>Пешеходный переход</v>
      </c>
      <c r="E30" s="19"/>
      <c r="F30" s="20"/>
      <c r="G30" s="19"/>
      <c r="H30" s="21" t="s">
        <v>285</v>
      </c>
      <c r="I30" s="116"/>
      <c r="J30" s="119"/>
      <c r="K30" s="92"/>
      <c r="L30" s="92"/>
      <c r="M30" s="65"/>
      <c r="O30" s="63" t="str">
        <f>IF(L30=0,O29,L30)</f>
        <v>III</v>
      </c>
      <c r="P30" s="50" t="str">
        <f t="shared" si="1"/>
        <v xml:space="preserve"> </v>
      </c>
      <c r="Q30" s="76" t="str">
        <f>IF(COUNTA($E30:$H30)=1,IF(VALUE(MID((IF(ISBLANK($E30),(IF(ISBLANK($F30),IF(ISBLANK($G30),$H30,$G30),$F30)),$E30)),1,1))=VALUE(Q$7),(IF(ISBLANK($E30),(IF(ISBLANK($F30),IF(ISBLANK($G30),$H30,$G30),$F30)),$E30))," ")," ")</f>
        <v xml:space="preserve"> </v>
      </c>
      <c r="R30" s="76" t="str">
        <f t="shared" si="1"/>
        <v xml:space="preserve"> </v>
      </c>
      <c r="S30" s="76" t="str">
        <f t="shared" si="1"/>
        <v xml:space="preserve"> </v>
      </c>
      <c r="T30" s="76" t="str">
        <f t="shared" si="1"/>
        <v>5.19.2</v>
      </c>
      <c r="U30" s="76" t="str">
        <f t="shared" si="1"/>
        <v xml:space="preserve"> </v>
      </c>
      <c r="V30" s="76" t="str">
        <f t="shared" si="1"/>
        <v xml:space="preserve"> </v>
      </c>
      <c r="W30" s="51" t="str">
        <f t="shared" si="1"/>
        <v xml:space="preserve"> </v>
      </c>
      <c r="X30" s="44"/>
    </row>
    <row r="31" spans="3:24" x14ac:dyDescent="0.25">
      <c r="C31" s="27">
        <f t="shared" si="3"/>
        <v>24</v>
      </c>
      <c r="D31" s="84" t="str">
        <f t="shared" si="0"/>
        <v>Пешеходный переход</v>
      </c>
      <c r="E31" s="19"/>
      <c r="F31" s="20" t="s">
        <v>285</v>
      </c>
      <c r="G31" s="19"/>
      <c r="H31" s="21"/>
      <c r="I31" s="116"/>
      <c r="J31" s="119"/>
      <c r="K31" s="92"/>
      <c r="L31" s="92"/>
      <c r="M31" s="23"/>
      <c r="O31" s="85" t="str">
        <f>IF(L31=0,O30,L31)</f>
        <v>III</v>
      </c>
      <c r="P31" s="52" t="str">
        <f t="shared" si="1"/>
        <v xml:space="preserve"> </v>
      </c>
      <c r="Q31" s="53" t="str">
        <f>IF(COUNTA($E31:$H31)=1,IF(VALUE(MID((IF(ISBLANK($E31),(IF(ISBLANK($F31),IF(ISBLANK($G31),$H31,$G31),$F31)),$E31)),1,1))=VALUE(Q$7),(IF(ISBLANK($E31),(IF(ISBLANK($F31),IF(ISBLANK($G31),$H31,$G31),$F31)),$E31))," ")," ")</f>
        <v xml:space="preserve"> </v>
      </c>
      <c r="R31" s="53" t="str">
        <f t="shared" si="1"/>
        <v xml:space="preserve"> </v>
      </c>
      <c r="S31" s="53" t="str">
        <f t="shared" si="1"/>
        <v xml:space="preserve"> </v>
      </c>
      <c r="T31" s="53" t="str">
        <f t="shared" si="1"/>
        <v>5.19.2</v>
      </c>
      <c r="U31" s="53" t="str">
        <f t="shared" si="1"/>
        <v xml:space="preserve"> </v>
      </c>
      <c r="V31" s="53" t="str">
        <f t="shared" si="1"/>
        <v xml:space="preserve"> </v>
      </c>
      <c r="W31" s="54" t="str">
        <f t="shared" si="1"/>
        <v xml:space="preserve"> </v>
      </c>
      <c r="X31" s="44"/>
    </row>
    <row r="32" spans="3:24" ht="15.75" thickBot="1" x14ac:dyDescent="0.3">
      <c r="C32" s="74">
        <f t="shared" si="3"/>
        <v>25</v>
      </c>
      <c r="D32" s="31" t="str">
        <f t="shared" si="0"/>
        <v>Пешеходный переход</v>
      </c>
      <c r="E32" s="6"/>
      <c r="F32" s="7"/>
      <c r="G32" s="6" t="s">
        <v>284</v>
      </c>
      <c r="H32" s="32"/>
      <c r="I32" s="117"/>
      <c r="J32" s="120"/>
      <c r="K32" s="93"/>
      <c r="L32" s="93"/>
      <c r="M32" s="72"/>
      <c r="O32" s="64" t="str">
        <f>IF(L32=0,O31,L32)</f>
        <v>III</v>
      </c>
      <c r="P32" s="47" t="str">
        <f t="shared" si="1"/>
        <v xml:space="preserve"> </v>
      </c>
      <c r="Q32" s="48" t="str">
        <f>IF(COUNTA($E32:$H32)=1,IF(VALUE(MID((IF(ISBLANK($E32),(IF(ISBLANK($F32),IF(ISBLANK($G32),$H32,$G32),$F32)),$E32)),1,1))=VALUE(Q$7),(IF(ISBLANK($E32),(IF(ISBLANK($F32),IF(ISBLANK($G32),$H32,$G32),$F32)),$E32))," ")," ")</f>
        <v xml:space="preserve"> </v>
      </c>
      <c r="R32" s="48" t="str">
        <f t="shared" si="1"/>
        <v xml:space="preserve"> </v>
      </c>
      <c r="S32" s="48" t="str">
        <f t="shared" si="1"/>
        <v xml:space="preserve"> </v>
      </c>
      <c r="T32" s="48" t="str">
        <f t="shared" si="1"/>
        <v>5.19.1</v>
      </c>
      <c r="U32" s="48" t="str">
        <f t="shared" si="1"/>
        <v xml:space="preserve"> </v>
      </c>
      <c r="V32" s="48" t="str">
        <f t="shared" si="1"/>
        <v xml:space="preserve"> </v>
      </c>
      <c r="W32" s="49" t="str">
        <f t="shared" si="1"/>
        <v xml:space="preserve"> </v>
      </c>
      <c r="X32" s="44"/>
    </row>
    <row r="33" spans="15:24" ht="15.75" thickBot="1" x14ac:dyDescent="0.3">
      <c r="O33" s="44"/>
      <c r="P33" s="55">
        <f t="shared" ref="P33:W33" si="4">COUNTIF(P8:P32,"&lt;&gt; ")</f>
        <v>0</v>
      </c>
      <c r="Q33" s="46">
        <f t="shared" si="4"/>
        <v>5</v>
      </c>
      <c r="R33" s="46">
        <f t="shared" si="4"/>
        <v>0</v>
      </c>
      <c r="S33" s="46">
        <f t="shared" si="4"/>
        <v>0</v>
      </c>
      <c r="T33" s="46">
        <f t="shared" si="4"/>
        <v>20</v>
      </c>
      <c r="U33" s="46">
        <f t="shared" si="4"/>
        <v>0</v>
      </c>
      <c r="V33" s="46">
        <f t="shared" si="4"/>
        <v>0</v>
      </c>
      <c r="W33" s="56">
        <f t="shared" si="4"/>
        <v>0</v>
      </c>
      <c r="X33" s="57">
        <f>SUM(P33:W33)</f>
        <v>25</v>
      </c>
    </row>
    <row r="34" spans="15:24" x14ac:dyDescent="0.25">
      <c r="O34" s="44"/>
      <c r="P34" s="58"/>
      <c r="Q34" s="58"/>
      <c r="R34" s="58"/>
      <c r="S34" s="58"/>
      <c r="T34" s="58"/>
      <c r="U34" s="58"/>
      <c r="V34" s="58"/>
      <c r="W34" s="58"/>
      <c r="X34" s="44"/>
    </row>
    <row r="35" spans="15:24" x14ac:dyDescent="0.25">
      <c r="O35" s="59" t="s">
        <v>502</v>
      </c>
      <c r="P35" s="76">
        <f t="shared" ref="P35:W37" si="5">COUNTIFS(P$8:P$32,"&lt;&gt; ",$O$8:$O$32,$O35)</f>
        <v>0</v>
      </c>
      <c r="Q35" s="76">
        <f t="shared" si="5"/>
        <v>0</v>
      </c>
      <c r="R35" s="76">
        <f t="shared" si="5"/>
        <v>0</v>
      </c>
      <c r="S35" s="76">
        <f t="shared" si="5"/>
        <v>0</v>
      </c>
      <c r="T35" s="76">
        <f t="shared" si="5"/>
        <v>0</v>
      </c>
      <c r="U35" s="76">
        <f t="shared" si="5"/>
        <v>0</v>
      </c>
      <c r="V35" s="76">
        <f t="shared" si="5"/>
        <v>0</v>
      </c>
      <c r="W35" s="76">
        <f t="shared" si="5"/>
        <v>0</v>
      </c>
      <c r="X35" s="44"/>
    </row>
    <row r="36" spans="15:24" x14ac:dyDescent="0.25">
      <c r="O36" s="59" t="s">
        <v>503</v>
      </c>
      <c r="P36" s="76">
        <f t="shared" si="5"/>
        <v>0</v>
      </c>
      <c r="Q36" s="76">
        <f t="shared" si="5"/>
        <v>0</v>
      </c>
      <c r="R36" s="76">
        <f t="shared" si="5"/>
        <v>0</v>
      </c>
      <c r="S36" s="76">
        <f t="shared" si="5"/>
        <v>0</v>
      </c>
      <c r="T36" s="76">
        <f t="shared" si="5"/>
        <v>0</v>
      </c>
      <c r="U36" s="76">
        <f t="shared" si="5"/>
        <v>0</v>
      </c>
      <c r="V36" s="76">
        <f t="shared" si="5"/>
        <v>0</v>
      </c>
      <c r="W36" s="76">
        <f t="shared" si="5"/>
        <v>0</v>
      </c>
      <c r="X36" s="44"/>
    </row>
    <row r="37" spans="15:24" x14ac:dyDescent="0.25">
      <c r="O37" s="59" t="s">
        <v>504</v>
      </c>
      <c r="P37" s="76">
        <f t="shared" si="5"/>
        <v>0</v>
      </c>
      <c r="Q37" s="76">
        <f t="shared" si="5"/>
        <v>5</v>
      </c>
      <c r="R37" s="76">
        <f t="shared" si="5"/>
        <v>0</v>
      </c>
      <c r="S37" s="76">
        <f t="shared" si="5"/>
        <v>0</v>
      </c>
      <c r="T37" s="76">
        <f t="shared" si="5"/>
        <v>20</v>
      </c>
      <c r="U37" s="76">
        <f t="shared" si="5"/>
        <v>0</v>
      </c>
      <c r="V37" s="76">
        <f t="shared" si="5"/>
        <v>0</v>
      </c>
      <c r="W37" s="76">
        <f t="shared" si="5"/>
        <v>0</v>
      </c>
      <c r="X37" s="44"/>
    </row>
  </sheetData>
  <mergeCells count="28">
    <mergeCell ref="P5:W5"/>
    <mergeCell ref="L8:L32"/>
    <mergeCell ref="I8:I12"/>
    <mergeCell ref="J8:J12"/>
    <mergeCell ref="K8:K12"/>
    <mergeCell ref="I13:I17"/>
    <mergeCell ref="J13:J17"/>
    <mergeCell ref="K13:K17"/>
    <mergeCell ref="I18:I22"/>
    <mergeCell ref="J18:J22"/>
    <mergeCell ref="K18:K22"/>
    <mergeCell ref="I23:I27"/>
    <mergeCell ref="J23:J27"/>
    <mergeCell ref="K23:K27"/>
    <mergeCell ref="I28:I32"/>
    <mergeCell ref="J28:J32"/>
    <mergeCell ref="K28:K32"/>
    <mergeCell ref="C2:M2"/>
    <mergeCell ref="C4:C6"/>
    <mergeCell ref="D4:D6"/>
    <mergeCell ref="E4:F4"/>
    <mergeCell ref="G4:H4"/>
    <mergeCell ref="I4:J5"/>
    <mergeCell ref="K4:K6"/>
    <mergeCell ref="L4:L6"/>
    <mergeCell ref="M4:M6"/>
    <mergeCell ref="E5:F5"/>
    <mergeCell ref="G5:H5"/>
  </mergeCells>
  <pageMargins left="0.70866141732283472" right="0.19685039370078741" top="0.19685039370078741" bottom="0.19685039370078741" header="0.31496062992125984" footer="0.31496062992125984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5 7 4 4 1 3 d - 1 3 b 6 - 4 5 2 d - 9 e 4 1 - 1 9 7 d 2 b 8 2 6 2 b 7 "   x m l n s = " h t t p : / / s c h e m a s . m i c r o s o f t . c o m / D a t a M a s h u p " > A A A A A B c D A A B Q S w M E F A A C A A g A A X 5 u T i C 3 U q + n A A A A + Q A A A B I A H A B D b 2 5 m a W c v U G F j a 2 F n Z S 5 4 b W w g o h g A K K A U A A A A A A A A A A A A A A A A A A A A A A A A A A A A h Y + 9 D o I w G E V f h X S n L S W i I R 9 l c J X E a D S u B C s 0 Q j H 9 s b y b g 4 / k K 0 i i q J v j P T n D u Y / b H f K h a 4 O r 0 E b 2 K k M R p i g Q q u q P U t U Z c v Y U L l D O Y V 1 W 5 7 I W w S g r k w 7 m m K H G 2 k t K i P c e + x j 3 u i a M 0 o g c i t W 2 a k R X o o 8 s / 8 u h V M a W q h K I w / 4 V w x l O E j y L 5 w m O E s a A T B w K q b 4 O G 5 M x B f I D Y e l a 6 7 T g 2 o W b H Z B p A n n f 4 E 9 Q S w M E F A A C A A g A A X 5 u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+ b k 4 o i k e 4 D g A A A B E A A A A T A B w A R m 9 y b X V s Y X M v U 2 V j d G l v b j E u b S C i G A A o o B Q A A A A A A A A A A A A A A A A A A A A A A A A A A A A r T k 0 u y c z P U w i G 0 I b W A F B L A Q I t A B Q A A g A I A A F + b k 4 g t 1 K v p w A A A P k A A A A S A A A A A A A A A A A A A A A A A A A A A A B D b 2 5 m a W c v U G F j a 2 F n Z S 5 4 b W x Q S w E C L Q A U A A I A C A A B f m 5 O D 8 r p q 6 Q A A A D p A A A A E w A A A A A A A A A A A A A A A A D z A A A A W 0 N v b n R l b n R f V H l w Z X N d L n h t b F B L A Q I t A B Q A A g A I A A F + b k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3 9 S r 0 2 S I 8 R 7 I H p N a R / 4 s M A A A A A A I A A A A A A B B m A A A A A Q A A I A A A A B r K m 9 b d I l 0 b G 1 E V n C C I A m G r W + l G o 2 P X G w o / / t O / k A j K A A A A A A 6 A A A A A A g A A I A A A A B z C m 0 i A 6 2 M L 9 d n z k 2 P 1 G D 6 6 Z P h o D F L t W R x N o z P c b 8 N 2 U A A A A L p E q l R s T Q M o z O b v d t w q 1 6 3 7 m n Y C 6 X y 4 6 P B 2 E O M 0 p 1 9 N i 8 q 1 U X f a J J j B u p C v + K D / M y o Z 1 1 F D 4 r g o a z 7 V 1 3 f 3 I M h 5 X M 8 s z m p j M L b c n i i y L E M M Q A A A A L q f U 7 w Z T M e D f 6 I k m v t u B o R K s D q S q V M N y b 5 e t 4 8 l 3 X m b b U B j g 0 V u 3 B M V Q 7 3 b u a B O 9 U x A K Y 5 9 w l o 0 5 6 2 K Q A 2 4 5 u k = < / D a t a M a s h u p > 
</file>

<file path=customXml/itemProps1.xml><?xml version="1.0" encoding="utf-8"?>
<ds:datastoreItem xmlns:ds="http://schemas.openxmlformats.org/officeDocument/2006/customXml" ds:itemID="{8405A2B2-5F3D-4C35-9A94-4C77260395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Лист1</vt:lpstr>
      <vt:lpstr>табл данные</vt:lpstr>
      <vt:lpstr>Улица 2</vt:lpstr>
      <vt:lpstr>Ул. 2 съезды</vt:lpstr>
      <vt:lpstr>Группы</vt:lpstr>
      <vt:lpstr>'Ул. 2 съезды'!Заголовки_для_печати</vt:lpstr>
      <vt:lpstr>'Улица 2'!Заголовки_для_печати</vt:lpstr>
      <vt:lpstr>знаки</vt:lpstr>
      <vt:lpstr>Название</vt:lpstr>
      <vt:lpstr>'Ул. 2 съезды'!Область_печати</vt:lpstr>
      <vt:lpstr>'Улица 2'!Область_печати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ГАВ</cp:lastModifiedBy>
  <cp:lastPrinted>2016-01-19T13:46:30Z</cp:lastPrinted>
  <dcterms:created xsi:type="dcterms:W3CDTF">2015-12-09T06:07:15Z</dcterms:created>
  <dcterms:modified xsi:type="dcterms:W3CDTF">2019-03-19T08:05:42Z</dcterms:modified>
</cp:coreProperties>
</file>