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05" yWindow="-105" windowWidth="19425" windowHeight="104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I1" i="1"/>
  <c r="I4" i="1" s="1"/>
  <c r="L19" i="1"/>
  <c r="L20" i="1"/>
  <c r="L21" i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2" i="1"/>
  <c r="L3" i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O37" i="1"/>
  <c r="P37" i="1"/>
  <c r="Q37" i="1"/>
  <c r="R37" i="1"/>
  <c r="N37" i="1"/>
  <c r="I5" i="1" l="1"/>
  <c r="I8" i="1"/>
  <c r="I7" i="1"/>
  <c r="G8" i="1"/>
  <c r="F8" i="1"/>
  <c r="E8" i="1"/>
  <c r="G7" i="1"/>
  <c r="F7" i="1"/>
  <c r="G6" i="1"/>
  <c r="F6" i="1"/>
  <c r="E7" i="1"/>
  <c r="E6" i="1"/>
  <c r="E5" i="1"/>
  <c r="G5" i="1"/>
  <c r="F5" i="1"/>
  <c r="H5" i="1" s="1"/>
  <c r="D5" i="1"/>
  <c r="D6" i="1"/>
  <c r="D7" i="1"/>
  <c r="D8" i="1"/>
  <c r="D4" i="1"/>
  <c r="H8" i="1" l="1"/>
  <c r="H7" i="1"/>
  <c r="H6" i="1"/>
</calcChain>
</file>

<file path=xl/sharedStrings.xml><?xml version="1.0" encoding="utf-8"?>
<sst xmlns="http://schemas.openxmlformats.org/spreadsheetml/2006/main" count="21" uniqueCount="19">
  <si>
    <t>контейнер 1</t>
  </si>
  <si>
    <t>контейнер 2</t>
  </si>
  <si>
    <t>контейнер 3</t>
  </si>
  <si>
    <t>контейнер 4</t>
  </si>
  <si>
    <t>контейнер 5</t>
  </si>
  <si>
    <t xml:space="preserve"> Прибыл в порт</t>
  </si>
  <si>
    <t>Стоимость хранения</t>
  </si>
  <si>
    <t>1-7 дней</t>
  </si>
  <si>
    <t>8-14 дней</t>
  </si>
  <si>
    <t>Убыл</t>
  </si>
  <si>
    <t>не убыл</t>
  </si>
  <si>
    <t>15-21 день</t>
  </si>
  <si>
    <t>Ставки Хранения</t>
  </si>
  <si>
    <t>15-21 дней</t>
  </si>
  <si>
    <t xml:space="preserve">с 22 суток </t>
  </si>
  <si>
    <t>с 22 суток</t>
  </si>
  <si>
    <t>Итого должно быть</t>
  </si>
  <si>
    <t>Автоматические расчет хранения</t>
  </si>
  <si>
    <t>груз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</si>
</sst>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theme="1"/>
      <name val="Calibri"/>
      <family val="2"/>
      <charset val="204"/>
      <scheme val="minor"/>
    </font>
    <font>
      <sz val="7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1" xfId="0" applyBorder="1"/>
    <xf numFmtId="1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2" borderId="1" xfId="0" applyNumberFormat="1" applyFill="1" applyBorder="1"/>
    <xf numFmtId="3" fontId="0" fillId="3" borderId="1" xfId="0" applyNumberFormat="1" applyFill="1" applyBorder="1"/>
    <xf numFmtId="164" fontId="0" fillId="0" borderId="0" xfId="0" applyNumberFormat="1"/>
    <xf numFmtId="0" fontId="0" fillId="4" borderId="0" xfId="0" applyFill="1"/>
    <xf numFmtId="0" fontId="0" fillId="5" borderId="0" xfId="0" applyFill="1"/>
    <xf numFmtId="3" fontId="0" fillId="0" borderId="1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7"/>
  <sheetViews>
    <sheetView tabSelected="1" zoomScaleNormal="100" workbookViewId="0">
      <selection activeCell="H13" sqref="H13"/>
    </sheetView>
  </sheetViews>
  <sheetFormatPr defaultRowHeight="15" x14ac:dyDescent="0.25"/>
  <cols>
    <col min="1" max="1" width="16.5703125" bestFit="1" customWidth="1"/>
    <col min="2" max="2" width="14.140625" bestFit="1" customWidth="1"/>
    <col min="3" max="3" width="14.140625" customWidth="1"/>
    <col min="6" max="6" width="10" bestFit="1" customWidth="1"/>
    <col min="8" max="8" width="17.5703125" bestFit="1" customWidth="1"/>
    <col min="9" max="9" width="30.140625" bestFit="1" customWidth="1"/>
    <col min="12" max="12" width="11" bestFit="1" customWidth="1"/>
  </cols>
  <sheetData>
    <row r="1" spans="1:17" x14ac:dyDescent="0.25">
      <c r="I1" s="22">
        <f ca="1">TODAY()</f>
        <v>43551</v>
      </c>
      <c r="L1" s="18">
        <v>43516</v>
      </c>
      <c r="M1" s="19"/>
      <c r="N1" s="20"/>
      <c r="O1" s="20"/>
      <c r="P1" s="20"/>
      <c r="Q1" s="20">
        <v>1</v>
      </c>
    </row>
    <row r="2" spans="1:17" x14ac:dyDescent="0.25">
      <c r="A2" s="8" t="s">
        <v>18</v>
      </c>
      <c r="B2" s="8" t="s">
        <v>5</v>
      </c>
      <c r="C2" s="8" t="s">
        <v>9</v>
      </c>
      <c r="D2" s="5" t="s">
        <v>6</v>
      </c>
      <c r="E2" s="6"/>
      <c r="F2" s="6"/>
      <c r="G2" s="7"/>
      <c r="H2" s="10" t="s">
        <v>16</v>
      </c>
      <c r="I2" s="12" t="s">
        <v>17</v>
      </c>
      <c r="L2" s="18">
        <f t="shared" ref="L2:L36" si="0">L1+1</f>
        <v>43517</v>
      </c>
      <c r="M2" s="19"/>
      <c r="N2" s="20"/>
      <c r="O2" s="20"/>
      <c r="P2" s="20"/>
      <c r="Q2" s="20">
        <v>1</v>
      </c>
    </row>
    <row r="3" spans="1:17" x14ac:dyDescent="0.25">
      <c r="A3" s="9"/>
      <c r="B3" s="9"/>
      <c r="C3" s="9"/>
      <c r="D3" s="21" t="s">
        <v>7</v>
      </c>
      <c r="E3" s="21" t="s">
        <v>8</v>
      </c>
      <c r="F3" s="21" t="s">
        <v>11</v>
      </c>
      <c r="G3" s="21" t="s">
        <v>15</v>
      </c>
      <c r="H3" s="11"/>
      <c r="I3" s="13"/>
      <c r="L3" s="18">
        <f t="shared" si="0"/>
        <v>43518</v>
      </c>
      <c r="N3" s="20">
        <v>1</v>
      </c>
      <c r="O3" s="20">
        <v>1</v>
      </c>
      <c r="P3" s="20">
        <v>1</v>
      </c>
      <c r="Q3" s="20">
        <v>1</v>
      </c>
    </row>
    <row r="4" spans="1:17" x14ac:dyDescent="0.25">
      <c r="A4" s="3" t="s">
        <v>0</v>
      </c>
      <c r="B4" s="4">
        <v>43497</v>
      </c>
      <c r="C4" s="4">
        <v>43500</v>
      </c>
      <c r="D4" s="21">
        <f>(B5+6)*0</f>
        <v>0</v>
      </c>
      <c r="E4" s="21">
        <v>0</v>
      </c>
      <c r="F4" s="21">
        <v>0</v>
      </c>
      <c r="G4" s="21">
        <v>0</v>
      </c>
      <c r="H4" s="16">
        <v>0</v>
      </c>
      <c r="I4" s="17">
        <f ca="1">SUMPRODUCT(LOOKUP(ROW(A$1:INDEX(A:A,MIN(I$1,C4)-B4+1)),A$12:A$15,B$12:B$15))</f>
        <v>0</v>
      </c>
      <c r="L4" s="18">
        <f t="shared" si="0"/>
        <v>43519</v>
      </c>
      <c r="N4" s="20">
        <v>1</v>
      </c>
      <c r="O4" s="20">
        <v>1</v>
      </c>
      <c r="P4" s="20">
        <v>1</v>
      </c>
      <c r="Q4" s="20">
        <v>1</v>
      </c>
    </row>
    <row r="5" spans="1:17" x14ac:dyDescent="0.25">
      <c r="A5" s="3" t="s">
        <v>1</v>
      </c>
      <c r="B5" s="4">
        <v>43497</v>
      </c>
      <c r="C5" s="4">
        <v>43525</v>
      </c>
      <c r="D5" s="21">
        <f t="shared" ref="D5:D8" si="1">(B6+6)*0</f>
        <v>0</v>
      </c>
      <c r="E5" s="21">
        <f>3300*7</f>
        <v>23100</v>
      </c>
      <c r="F5" s="21">
        <f>7*B14</f>
        <v>35000</v>
      </c>
      <c r="G5" s="21">
        <f>8*B15</f>
        <v>66400</v>
      </c>
      <c r="H5" s="16">
        <f>SUM(D5:G5)</f>
        <v>124500</v>
      </c>
      <c r="I5" s="17">
        <f ca="1">SUMPRODUCT(LOOKUP(ROW(A$1:INDEX(A:A,MIN(I$1,C5)-B5+1)),A$12:A$15,B$12:B$15))</f>
        <v>124500</v>
      </c>
      <c r="L5" s="18">
        <f t="shared" si="0"/>
        <v>43520</v>
      </c>
      <c r="N5" s="20">
        <v>1</v>
      </c>
      <c r="O5" s="20">
        <v>1</v>
      </c>
      <c r="Q5" s="20">
        <v>1</v>
      </c>
    </row>
    <row r="6" spans="1:17" x14ac:dyDescent="0.25">
      <c r="A6" s="3" t="s">
        <v>2</v>
      </c>
      <c r="B6" s="4">
        <v>43497</v>
      </c>
      <c r="C6" s="4">
        <v>43539</v>
      </c>
      <c r="D6" s="21">
        <f t="shared" si="1"/>
        <v>0</v>
      </c>
      <c r="E6" s="21">
        <f>3300*7</f>
        <v>23100</v>
      </c>
      <c r="F6" s="21">
        <f>7*B14</f>
        <v>35000</v>
      </c>
      <c r="G6" s="21">
        <f>14*B15</f>
        <v>116200</v>
      </c>
      <c r="H6" s="16">
        <f>SUM(D6:G6)</f>
        <v>174300</v>
      </c>
      <c r="I6" s="17">
        <f ca="1">SUMPRODUCT(LOOKUP(ROW(A$1:INDEX(A:A,MIN(I$1,C6)-B6+1)),A$12:A$15,B$12:B$15))</f>
        <v>240700</v>
      </c>
      <c r="L6" s="18">
        <f t="shared" si="0"/>
        <v>43521</v>
      </c>
      <c r="N6" s="20">
        <v>1</v>
      </c>
      <c r="O6" s="20">
        <v>1</v>
      </c>
      <c r="Q6" s="20">
        <v>1</v>
      </c>
    </row>
    <row r="7" spans="1:17" x14ac:dyDescent="0.25">
      <c r="A7" s="3" t="s">
        <v>3</v>
      </c>
      <c r="B7" s="4">
        <v>43497</v>
      </c>
      <c r="C7" s="4">
        <v>43519</v>
      </c>
      <c r="D7" s="21">
        <f t="shared" si="1"/>
        <v>0</v>
      </c>
      <c r="E7" s="21">
        <f>3300*7</f>
        <v>23100</v>
      </c>
      <c r="F7" s="21">
        <f>7*B14</f>
        <v>35000</v>
      </c>
      <c r="G7" s="21">
        <f>2*B15</f>
        <v>16600</v>
      </c>
      <c r="H7" s="16">
        <f>SUM(D7:G7)</f>
        <v>74700</v>
      </c>
      <c r="I7" s="17">
        <f ca="1">SUMPRODUCT(LOOKUP(ROW(A$1:INDEX(A:A,MIN(I$1,C7)-B7+1)),A$12:A$15,B$12:B$15))</f>
        <v>74700</v>
      </c>
      <c r="L7" s="18">
        <f t="shared" si="0"/>
        <v>43522</v>
      </c>
      <c r="N7" s="20">
        <v>1</v>
      </c>
      <c r="O7" s="20">
        <v>1</v>
      </c>
      <c r="Q7" s="20">
        <v>1</v>
      </c>
    </row>
    <row r="8" spans="1:17" x14ac:dyDescent="0.25">
      <c r="A8" s="3" t="s">
        <v>4</v>
      </c>
      <c r="B8" s="4">
        <v>43497</v>
      </c>
      <c r="C8" s="4" t="s">
        <v>10</v>
      </c>
      <c r="D8" s="21">
        <f t="shared" si="1"/>
        <v>0</v>
      </c>
      <c r="E8" s="21">
        <f>3300*7</f>
        <v>23100</v>
      </c>
      <c r="F8" s="21">
        <f>7*B14</f>
        <v>35000</v>
      </c>
      <c r="G8" s="21">
        <f>25*B15</f>
        <v>207500</v>
      </c>
      <c r="H8" s="16">
        <f>SUM(D8:G8)</f>
        <v>265600</v>
      </c>
      <c r="I8" s="17">
        <f ca="1">SUMPRODUCT(LOOKUP(ROW(A$1:INDEX(A:A,MIN(I$1,C8)-B8+1)),A$12:A$15,B$12:B$15))</f>
        <v>340300</v>
      </c>
      <c r="L8" s="18">
        <f t="shared" si="0"/>
        <v>43523</v>
      </c>
      <c r="N8" s="20">
        <v>1</v>
      </c>
      <c r="O8" s="20">
        <v>1</v>
      </c>
      <c r="Q8" s="20">
        <v>1</v>
      </c>
    </row>
    <row r="9" spans="1:17" x14ac:dyDescent="0.25">
      <c r="L9" s="18">
        <f t="shared" si="0"/>
        <v>43524</v>
      </c>
      <c r="N9" s="20">
        <v>1</v>
      </c>
      <c r="O9" s="20">
        <v>1</v>
      </c>
      <c r="Q9" s="20">
        <v>1</v>
      </c>
    </row>
    <row r="10" spans="1:17" x14ac:dyDescent="0.25">
      <c r="L10" s="18">
        <f t="shared" si="0"/>
        <v>43525</v>
      </c>
      <c r="N10" s="20">
        <v>1</v>
      </c>
      <c r="O10" s="20">
        <v>1</v>
      </c>
      <c r="Q10" s="20">
        <v>1</v>
      </c>
    </row>
    <row r="11" spans="1:17" x14ac:dyDescent="0.25">
      <c r="A11" t="s">
        <v>12</v>
      </c>
      <c r="L11" s="18">
        <f t="shared" si="0"/>
        <v>43526</v>
      </c>
      <c r="N11" s="20">
        <v>1</v>
      </c>
      <c r="O11" s="20">
        <v>1</v>
      </c>
      <c r="Q11" s="20">
        <v>1</v>
      </c>
    </row>
    <row r="12" spans="1:17" x14ac:dyDescent="0.25">
      <c r="A12" s="15">
        <v>1</v>
      </c>
      <c r="B12" s="14">
        <v>0</v>
      </c>
      <c r="D12" s="1" t="s">
        <v>7</v>
      </c>
      <c r="E12">
        <v>0</v>
      </c>
      <c r="L12" s="18">
        <f t="shared" si="0"/>
        <v>43527</v>
      </c>
      <c r="N12" s="20">
        <v>1</v>
      </c>
      <c r="O12" s="20">
        <v>1</v>
      </c>
      <c r="Q12" s="20">
        <v>1</v>
      </c>
    </row>
    <row r="13" spans="1:17" x14ac:dyDescent="0.25">
      <c r="A13" s="15">
        <v>8</v>
      </c>
      <c r="B13" s="14">
        <v>3300</v>
      </c>
      <c r="D13" t="s">
        <v>8</v>
      </c>
      <c r="E13">
        <v>3300</v>
      </c>
      <c r="L13" s="18">
        <f t="shared" si="0"/>
        <v>43528</v>
      </c>
      <c r="O13" s="20">
        <v>1</v>
      </c>
      <c r="Q13" s="20">
        <v>1</v>
      </c>
    </row>
    <row r="14" spans="1:17" x14ac:dyDescent="0.25">
      <c r="A14" s="15">
        <v>15</v>
      </c>
      <c r="B14" s="14">
        <v>5000</v>
      </c>
      <c r="D14" t="s">
        <v>13</v>
      </c>
      <c r="E14">
        <v>5000</v>
      </c>
      <c r="L14" s="18">
        <f t="shared" si="0"/>
        <v>43529</v>
      </c>
      <c r="O14" s="20">
        <v>1</v>
      </c>
      <c r="Q14" s="20">
        <v>1</v>
      </c>
    </row>
    <row r="15" spans="1:17" x14ac:dyDescent="0.25">
      <c r="A15" s="15">
        <v>22</v>
      </c>
      <c r="B15" s="14">
        <v>8300</v>
      </c>
      <c r="D15" t="s">
        <v>14</v>
      </c>
      <c r="E15">
        <v>8300</v>
      </c>
      <c r="L15" s="18">
        <f t="shared" si="0"/>
        <v>43530</v>
      </c>
      <c r="O15" s="20">
        <v>1</v>
      </c>
      <c r="Q15" s="20">
        <v>1</v>
      </c>
    </row>
    <row r="16" spans="1:17" x14ac:dyDescent="0.25">
      <c r="D16" s="2"/>
      <c r="L16" s="18">
        <f t="shared" si="0"/>
        <v>43531</v>
      </c>
      <c r="O16" s="20">
        <v>1</v>
      </c>
      <c r="Q16" s="20">
        <v>1</v>
      </c>
    </row>
    <row r="17" spans="4:17" x14ac:dyDescent="0.25">
      <c r="D17" s="2"/>
      <c r="L17" s="18">
        <f t="shared" si="0"/>
        <v>43532</v>
      </c>
      <c r="O17" s="20">
        <v>1</v>
      </c>
      <c r="Q17" s="20">
        <v>1</v>
      </c>
    </row>
    <row r="18" spans="4:17" x14ac:dyDescent="0.25">
      <c r="D18" s="2"/>
      <c r="L18" s="18">
        <f t="shared" si="0"/>
        <v>43533</v>
      </c>
      <c r="O18" s="20">
        <v>1</v>
      </c>
      <c r="Q18" s="20">
        <v>1</v>
      </c>
    </row>
    <row r="19" spans="4:17" x14ac:dyDescent="0.25">
      <c r="D19" s="2"/>
      <c r="L19" s="18">
        <f t="shared" si="0"/>
        <v>43534</v>
      </c>
      <c r="O19" s="20">
        <v>1</v>
      </c>
      <c r="Q19" s="20">
        <v>1</v>
      </c>
    </row>
    <row r="20" spans="4:17" x14ac:dyDescent="0.25">
      <c r="D20" s="2"/>
      <c r="L20" s="18">
        <f t="shared" si="0"/>
        <v>43535</v>
      </c>
      <c r="O20" s="20">
        <v>1</v>
      </c>
      <c r="Q20" s="20">
        <v>1</v>
      </c>
    </row>
    <row r="21" spans="4:17" x14ac:dyDescent="0.25">
      <c r="D21" s="2"/>
      <c r="L21" s="18">
        <f t="shared" si="0"/>
        <v>43536</v>
      </c>
      <c r="O21" s="20">
        <v>1</v>
      </c>
      <c r="Q21" s="20">
        <v>1</v>
      </c>
    </row>
    <row r="22" spans="4:17" x14ac:dyDescent="0.25">
      <c r="D22" s="2"/>
      <c r="L22" s="18">
        <f t="shared" si="0"/>
        <v>43537</v>
      </c>
      <c r="O22" s="20">
        <v>1</v>
      </c>
      <c r="Q22" s="20">
        <v>1</v>
      </c>
    </row>
    <row r="23" spans="4:17" x14ac:dyDescent="0.25">
      <c r="D23" s="2"/>
      <c r="L23" s="18">
        <f t="shared" si="0"/>
        <v>43538</v>
      </c>
      <c r="O23" s="20">
        <v>1</v>
      </c>
      <c r="Q23" s="20">
        <v>1</v>
      </c>
    </row>
    <row r="24" spans="4:17" x14ac:dyDescent="0.25">
      <c r="D24" s="2"/>
      <c r="L24" s="18">
        <f t="shared" si="0"/>
        <v>43539</v>
      </c>
      <c r="O24" s="20">
        <v>1</v>
      </c>
      <c r="Q24" s="20">
        <v>1</v>
      </c>
    </row>
    <row r="25" spans="4:17" x14ac:dyDescent="0.25">
      <c r="D25" s="2"/>
      <c r="L25" s="18">
        <f t="shared" si="0"/>
        <v>43540</v>
      </c>
      <c r="Q25" s="20">
        <v>1</v>
      </c>
    </row>
    <row r="26" spans="4:17" x14ac:dyDescent="0.25">
      <c r="D26" s="2"/>
      <c r="L26" s="18">
        <f t="shared" si="0"/>
        <v>43541</v>
      </c>
      <c r="Q26" s="20">
        <v>1</v>
      </c>
    </row>
    <row r="27" spans="4:17" x14ac:dyDescent="0.25">
      <c r="D27" s="2"/>
      <c r="L27" s="18">
        <f t="shared" si="0"/>
        <v>43542</v>
      </c>
      <c r="Q27" s="20">
        <v>1</v>
      </c>
    </row>
    <row r="28" spans="4:17" x14ac:dyDescent="0.25">
      <c r="D28" s="2"/>
      <c r="L28" s="18">
        <f t="shared" si="0"/>
        <v>43543</v>
      </c>
      <c r="Q28" s="20">
        <v>1</v>
      </c>
    </row>
    <row r="29" spans="4:17" x14ac:dyDescent="0.25">
      <c r="D29" s="2"/>
      <c r="L29" s="18">
        <f t="shared" si="0"/>
        <v>43544</v>
      </c>
      <c r="Q29" s="20">
        <v>1</v>
      </c>
    </row>
    <row r="30" spans="4:17" x14ac:dyDescent="0.25">
      <c r="D30" s="2"/>
      <c r="L30" s="18">
        <f t="shared" si="0"/>
        <v>43545</v>
      </c>
      <c r="Q30" s="20">
        <v>1</v>
      </c>
    </row>
    <row r="31" spans="4:17" x14ac:dyDescent="0.25">
      <c r="L31" s="18">
        <f t="shared" si="0"/>
        <v>43546</v>
      </c>
      <c r="Q31" s="20">
        <v>1</v>
      </c>
    </row>
    <row r="32" spans="4:17" x14ac:dyDescent="0.25">
      <c r="L32" s="18">
        <f t="shared" si="0"/>
        <v>43547</v>
      </c>
      <c r="Q32" s="20">
        <v>1</v>
      </c>
    </row>
    <row r="33" spans="12:18" x14ac:dyDescent="0.25">
      <c r="L33" s="18">
        <f t="shared" si="0"/>
        <v>43548</v>
      </c>
      <c r="Q33" s="20">
        <v>1</v>
      </c>
    </row>
    <row r="34" spans="12:18" x14ac:dyDescent="0.25">
      <c r="L34" s="18">
        <f t="shared" si="0"/>
        <v>43549</v>
      </c>
      <c r="Q34" s="20">
        <v>1</v>
      </c>
    </row>
    <row r="35" spans="12:18" x14ac:dyDescent="0.25">
      <c r="L35" s="18">
        <f t="shared" si="0"/>
        <v>43550</v>
      </c>
      <c r="Q35" s="20">
        <v>1</v>
      </c>
    </row>
    <row r="36" spans="12:18" x14ac:dyDescent="0.25">
      <c r="L36" s="18">
        <f t="shared" si="0"/>
        <v>43551</v>
      </c>
    </row>
    <row r="37" spans="12:18" x14ac:dyDescent="0.25">
      <c r="N37">
        <f>SUM(N1:N36)</f>
        <v>10</v>
      </c>
      <c r="O37">
        <f>SUM(O1:O36)</f>
        <v>22</v>
      </c>
      <c r="P37">
        <f>SUM(P1:P36)</f>
        <v>2</v>
      </c>
      <c r="Q37">
        <f>SUM(Q1:Q36)</f>
        <v>35</v>
      </c>
      <c r="R37">
        <f>SUM(R1:R36)</f>
        <v>0</v>
      </c>
    </row>
  </sheetData>
  <mergeCells count="6">
    <mergeCell ref="I2:I3"/>
    <mergeCell ref="D2:G2"/>
    <mergeCell ref="C2:C3"/>
    <mergeCell ref="B2:B3"/>
    <mergeCell ref="A2:A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VTG Aktiengesellschaft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Boldyrev, Nikolay</dc:creator>
  <cp:lastModifiedBy>Boroda</cp:lastModifiedBy>
  <dcterms:created xsi:type="dcterms:W3CDTF">2019-03-26T17:54:14Z</dcterms:created>
  <dcterms:modified xsi:type="dcterms:W3CDTF">2019-03-26T21:12:53Z</dcterms:modified>
</cp:coreProperties>
</file>