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тр.6" sheetId="6" r:id="rId1"/>
    <sheet name="Лист1" sheetId="9" r:id="rId2"/>
    <sheet name="Лист2" sheetId="10" r:id="rId3"/>
  </sheets>
  <calcPr calcId="152511"/>
</workbook>
</file>

<file path=xl/calcChain.xml><?xml version="1.0" encoding="utf-8"?>
<calcChain xmlns="http://schemas.openxmlformats.org/spreadsheetml/2006/main">
  <c r="BJ39" i="6" l="1"/>
  <c r="BJ32" i="6"/>
  <c r="A30" i="6"/>
  <c r="BJ47" i="6" s="1"/>
  <c r="A10" i="6"/>
  <c r="BJ27" i="6" s="1"/>
  <c r="AX34" i="6" l="1"/>
  <c r="BC34" i="6" s="1"/>
  <c r="AX41" i="6"/>
  <c r="BJ30" i="6"/>
  <c r="BJ37" i="6"/>
  <c r="BJ31" i="6"/>
  <c r="BJ38" i="6"/>
  <c r="BJ33" i="6"/>
  <c r="BJ40" i="6"/>
  <c r="AX21" i="6"/>
  <c r="BC21" i="6" s="1"/>
  <c r="EG42" i="6"/>
  <c r="EG22" i="6"/>
  <c r="BJ20" i="6"/>
  <c r="BJ19" i="6"/>
  <c r="BJ18" i="6"/>
  <c r="BJ17" i="6"/>
  <c r="AX14" i="6"/>
  <c r="BC14" i="6" s="1"/>
  <c r="BJ13" i="6"/>
  <c r="BJ12" i="6"/>
  <c r="BJ11" i="6"/>
  <c r="BJ10" i="6"/>
  <c r="BM34" i="6" l="1"/>
  <c r="BC41" i="6"/>
  <c r="BH34" i="6"/>
  <c r="BH21" i="6"/>
  <c r="BM21" i="6" s="1"/>
  <c r="BR21" i="6" s="1"/>
  <c r="BH14" i="6"/>
  <c r="BM14" i="6" s="1"/>
  <c r="BM41" i="6" l="1"/>
  <c r="BH41" i="6"/>
  <c r="BR41" i="6" s="1"/>
  <c r="BR34" i="6"/>
  <c r="CB21" i="6"/>
  <c r="BW21" i="6"/>
  <c r="BR14" i="6"/>
  <c r="BW41" i="6" l="1"/>
  <c r="CB41" i="6" s="1"/>
  <c r="BW34" i="6"/>
  <c r="CB34" i="6" s="1"/>
  <c r="CG34" i="6" s="1"/>
  <c r="BW14" i="6"/>
  <c r="CL34" i="6" l="1"/>
  <c r="CQ34" i="6" s="1"/>
  <c r="CV34" i="6" s="1"/>
  <c r="DA34" i="6" s="1"/>
  <c r="CB14" i="6"/>
  <c r="CG14" i="6" l="1"/>
  <c r="CL14" i="6" s="1"/>
  <c r="CQ14" i="6" l="1"/>
  <c r="CV14" i="6" s="1"/>
  <c r="DA14" i="6" s="1"/>
</calcChain>
</file>

<file path=xl/sharedStrings.xml><?xml version="1.0" encoding="utf-8"?>
<sst xmlns="http://schemas.openxmlformats.org/spreadsheetml/2006/main" count="79" uniqueCount="47">
  <si>
    <t>Страница</t>
  </si>
  <si>
    <t>Форма №</t>
  </si>
  <si>
    <t>Г</t>
  </si>
  <si>
    <t>Р</t>
  </si>
  <si>
    <t>К</t>
  </si>
  <si>
    <t>О</t>
  </si>
  <si>
    <t>Почтовый индекс</t>
  </si>
  <si>
    <t>Субъект Российской Федерации</t>
  </si>
  <si>
    <t>Район</t>
  </si>
  <si>
    <t>Город</t>
  </si>
  <si>
    <t>Населенный пункт</t>
  </si>
  <si>
    <t>Улица (проспект, переулок и т.д.)</t>
  </si>
  <si>
    <t>Номер дома
(владение)</t>
  </si>
  <si>
    <t>Корпус
(строение)</t>
  </si>
  <si>
    <t>Фамилия</t>
  </si>
  <si>
    <t>Имя</t>
  </si>
  <si>
    <t>Отчество (при наличии)</t>
  </si>
  <si>
    <t>Дата рождения</t>
  </si>
  <si>
    <t>ИНН (при наличии)</t>
  </si>
  <si>
    <t>Данные документа, удостоверяющего личность</t>
  </si>
  <si>
    <t>Вид документа</t>
  </si>
  <si>
    <t>Серия</t>
  </si>
  <si>
    <t>Номер</t>
  </si>
  <si>
    <t>Дата выдачи</t>
  </si>
  <si>
    <t>Кем выдан</t>
  </si>
  <si>
    <t>Код подразделения</t>
  </si>
  <si>
    <t>Адрес места жительства</t>
  </si>
  <si>
    <t>(подпись заявителя)</t>
  </si>
  <si>
    <t>Лист А</t>
  </si>
  <si>
    <t>Сведения о членах хуторского, станичного, городского казачьего общества, принявших</t>
  </si>
  <si>
    <t>на себя обязательства по несению государственной или иной службы *</t>
  </si>
  <si>
    <t>(полное наименование казачьего общества)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</si>
  <si>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сведения не умещаются в листе А, заполняется необходимое количество листов.</t>
    </r>
  </si>
  <si>
    <t>Квартира</t>
  </si>
  <si>
    <t>паспорт</t>
  </si>
  <si>
    <t>№ стр.</t>
  </si>
  <si>
    <t>Рабочее наименование</t>
  </si>
  <si>
    <t>ИНН</t>
  </si>
  <si>
    <t>Документ, удостоверяющий личность</t>
  </si>
  <si>
    <t>Иванов Иван Иванович</t>
  </si>
  <si>
    <t>г.Москва, ул.Щерса д.1</t>
  </si>
  <si>
    <t>паспор</t>
  </si>
  <si>
    <t>ОУ ФМС России по г.Москве</t>
  </si>
  <si>
    <t>г.Москва, ул.Щерса д.2</t>
  </si>
  <si>
    <t>код</t>
  </si>
  <si>
    <t>444-666</t>
  </si>
  <si>
    <t>666-888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</si>
</sst>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4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1" fontId="0" fillId="0" borderId="0" xfId="0" applyNumberFormat="1"/>
    <xf numFmtId="14" fontId="0" fillId="0" borderId="0" xfId="0" applyNumberFormat="1"/>
    <xf numFmtId="0" fontId="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3" fillId="2" borderId="9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wrapText="1"/>
    </xf>
    <xf numFmtId="14" fontId="1" fillId="2" borderId="2" xfId="0" applyNumberFormat="1" applyFont="1" applyFill="1" applyBorder="1" applyAlignment="1"/>
    <xf numFmtId="14" fontId="1" fillId="2" borderId="3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/>
    <xf numFmtId="1" fontId="1" fillId="2" borderId="2" xfId="0" applyNumberFormat="1" applyFont="1" applyFill="1" applyBorder="1" applyAlignment="1"/>
    <xf numFmtId="1" fontId="1" fillId="2" borderId="3" xfId="0" applyNumberFormat="1" applyFont="1" applyFill="1" applyBorder="1" applyAlignment="1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wrapText="1"/>
    </xf>
    <xf numFmtId="14" fontId="1" fillId="0" borderId="2" xfId="0" applyNumberFormat="1" applyFont="1" applyFill="1" applyBorder="1" applyAlignment="1"/>
    <xf numFmtId="14" fontId="1" fillId="0" borderId="3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1" fontId="1" fillId="0" borderId="2" xfId="0" applyNumberFormat="1" applyFont="1" applyFill="1" applyBorder="1" applyAlignment="1"/>
    <xf numFmtId="1" fontId="1" fillId="0" borderId="3" xfId="0" applyNumberFormat="1" applyFont="1" applyFill="1" applyBorder="1" applyAlignment="1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N53"/>
  <sheetViews>
    <sheetView showGridLines="0" tabSelected="1" zoomScaleNormal="100" zoomScaleSheetLayoutView="100" workbookViewId="0">
      <selection activeCell="FU6" sqref="FU6"/>
    </sheetView>
  </sheetViews>
  <sheetFormatPr defaultColWidth="0.7109375" defaultRowHeight="15" x14ac:dyDescent="0.25"/>
  <cols>
    <col min="1" max="16384" width="0.7109375" style="1"/>
  </cols>
  <sheetData>
    <row r="1" spans="1:127" x14ac:dyDescent="0.25">
      <c r="DL1" s="3" t="s">
        <v>0</v>
      </c>
      <c r="DN1" s="18"/>
      <c r="DO1" s="19"/>
      <c r="DP1" s="19"/>
      <c r="DQ1" s="19"/>
      <c r="DR1" s="20"/>
      <c r="DS1" s="18"/>
      <c r="DT1" s="19"/>
      <c r="DU1" s="19"/>
      <c r="DV1" s="19"/>
      <c r="DW1" s="20"/>
    </row>
    <row r="2" spans="1:127" x14ac:dyDescent="0.25">
      <c r="CH2" s="4"/>
      <c r="CI2" s="4"/>
      <c r="CJ2" s="4"/>
      <c r="CK2" s="4"/>
      <c r="CL2" s="4"/>
      <c r="CM2" s="4"/>
      <c r="CN2" s="4"/>
      <c r="CO2" s="4"/>
      <c r="CP2" s="4"/>
      <c r="CQ2" s="4"/>
      <c r="CR2" s="5" t="s">
        <v>1</v>
      </c>
      <c r="CS2" s="4"/>
      <c r="CT2" s="21" t="s">
        <v>2</v>
      </c>
      <c r="CU2" s="22"/>
      <c r="CV2" s="22"/>
      <c r="CW2" s="22"/>
      <c r="CX2" s="23"/>
      <c r="CY2" s="21" t="s">
        <v>3</v>
      </c>
      <c r="CZ2" s="22"/>
      <c r="DA2" s="22"/>
      <c r="DB2" s="22"/>
      <c r="DC2" s="23"/>
      <c r="DD2" s="21" t="s">
        <v>4</v>
      </c>
      <c r="DE2" s="22"/>
      <c r="DF2" s="22"/>
      <c r="DG2" s="22"/>
      <c r="DH2" s="23"/>
      <c r="DI2" s="21" t="s">
        <v>5</v>
      </c>
      <c r="DJ2" s="22"/>
      <c r="DK2" s="22"/>
      <c r="DL2" s="22"/>
      <c r="DM2" s="23"/>
      <c r="DN2" s="21">
        <v>0</v>
      </c>
      <c r="DO2" s="22"/>
      <c r="DP2" s="22"/>
      <c r="DQ2" s="22"/>
      <c r="DR2" s="23"/>
      <c r="DS2" s="21">
        <v>3</v>
      </c>
      <c r="DT2" s="22"/>
      <c r="DU2" s="22"/>
      <c r="DV2" s="22"/>
      <c r="DW2" s="23"/>
    </row>
    <row r="3" spans="1:127" s="2" customFormat="1" ht="4.5" customHeight="1" x14ac:dyDescent="0.2"/>
    <row r="4" spans="1:127" s="2" customFormat="1" ht="14.25" customHeight="1" x14ac:dyDescent="0.2">
      <c r="DW4" s="10" t="s">
        <v>28</v>
      </c>
    </row>
    <row r="5" spans="1:127" ht="9" customHeight="1" x14ac:dyDescent="0.25"/>
    <row r="6" spans="1:127" ht="14.1" customHeight="1" x14ac:dyDescent="0.25">
      <c r="A6" s="24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</row>
    <row r="7" spans="1:127" ht="14.1" customHeight="1" x14ac:dyDescent="0.25">
      <c r="A7" s="24" t="s">
        <v>30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</row>
    <row r="8" spans="1:127" ht="15.7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</row>
    <row r="9" spans="1:127" ht="14.25" customHeight="1" x14ac:dyDescent="0.25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</row>
    <row r="10" spans="1:127" x14ac:dyDescent="0.25">
      <c r="A10" s="36">
        <f>MAX(A$8:A9)+1</f>
        <v>1</v>
      </c>
      <c r="B10" s="37"/>
      <c r="C10" s="37"/>
      <c r="D10" s="37"/>
      <c r="E10" s="37"/>
      <c r="F10" s="37"/>
      <c r="G10" s="37"/>
      <c r="H10" s="38"/>
      <c r="I10" s="39"/>
      <c r="J10" s="40" t="s">
        <v>14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1"/>
      <c r="BI10" s="42"/>
      <c r="BJ10" s="43" t="str">
        <f>TRIM(MID(SUBSTITUTE(INDEX(Лист1!B:B,MAX($A$9:$A10)+1)," ",REPT(" ",99)),99*0+1,99))</f>
        <v>Иванов</v>
      </c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4"/>
    </row>
    <row r="11" spans="1:127" x14ac:dyDescent="0.25">
      <c r="A11" s="45"/>
      <c r="B11" s="46"/>
      <c r="C11" s="46"/>
      <c r="D11" s="46"/>
      <c r="E11" s="46"/>
      <c r="F11" s="46"/>
      <c r="G11" s="46"/>
      <c r="H11" s="47"/>
      <c r="I11" s="39"/>
      <c r="J11" s="40" t="s">
        <v>15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1"/>
      <c r="BI11" s="42"/>
      <c r="BJ11" s="43" t="str">
        <f>TRIM(MID(SUBSTITUTE(INDEX(Лист1!B:B,MAX($A$9:$A11)+1)," ",REPT(" ",99)),99*1+1,99))</f>
        <v>Иван</v>
      </c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4"/>
    </row>
    <row r="12" spans="1:127" x14ac:dyDescent="0.25">
      <c r="A12" s="45"/>
      <c r="B12" s="46"/>
      <c r="C12" s="46"/>
      <c r="D12" s="46"/>
      <c r="E12" s="46"/>
      <c r="F12" s="46"/>
      <c r="G12" s="46"/>
      <c r="H12" s="47"/>
      <c r="I12" s="39"/>
      <c r="J12" s="40" t="s">
        <v>16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1"/>
      <c r="BI12" s="42"/>
      <c r="BJ12" s="43" t="str">
        <f>TRIM(MID(SUBSTITUTE(INDEX(Лист1!B:B,MAX($A$9:$A12)+1)," ",REPT(" ",99)),99*2+1,99))</f>
        <v>Иванович</v>
      </c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4"/>
    </row>
    <row r="13" spans="1:127" x14ac:dyDescent="0.25">
      <c r="A13" s="45"/>
      <c r="B13" s="46"/>
      <c r="C13" s="46"/>
      <c r="D13" s="46"/>
      <c r="E13" s="46"/>
      <c r="F13" s="46"/>
      <c r="G13" s="46"/>
      <c r="H13" s="47"/>
      <c r="I13" s="39"/>
      <c r="J13" s="40" t="s">
        <v>17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1"/>
      <c r="BI13" s="48"/>
      <c r="BJ13" s="49">
        <f>INDEX(Лист1!D:D,MAX($A$9:$A12)+1)</f>
        <v>34820</v>
      </c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50"/>
    </row>
    <row r="14" spans="1:127" x14ac:dyDescent="0.25">
      <c r="A14" s="51"/>
      <c r="B14" s="52"/>
      <c r="C14" s="52"/>
      <c r="D14" s="52"/>
      <c r="E14" s="52"/>
      <c r="F14" s="52"/>
      <c r="G14" s="52"/>
      <c r="H14" s="53"/>
      <c r="I14" s="39"/>
      <c r="J14" s="40" t="s">
        <v>18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54"/>
      <c r="AX14" s="55" t="str">
        <f>MID(INDEX(Лист1!$C:$C,MAX($A$9:$A14)+1),COUNTA($AW14:AW14)+1,1)</f>
        <v>1</v>
      </c>
      <c r="AY14" s="56"/>
      <c r="AZ14" s="56"/>
      <c r="BA14" s="56"/>
      <c r="BB14" s="57"/>
      <c r="BC14" s="58" t="str">
        <f>MID(INDEX(Лист1!$C:$C,MAX($A$9:$A14)+1),COUNTA($AW14:BB14)+1,1)</f>
        <v>2</v>
      </c>
      <c r="BD14" s="59"/>
      <c r="BE14" s="59"/>
      <c r="BF14" s="59"/>
      <c r="BG14" s="60"/>
      <c r="BH14" s="58" t="str">
        <f>MID(INDEX(Лист1!$C:$C,MAX($A$9:$A14)+1),COUNTA($AW14:BG14)+1,1)</f>
        <v>3</v>
      </c>
      <c r="BI14" s="59"/>
      <c r="BJ14" s="59"/>
      <c r="BK14" s="59"/>
      <c r="BL14" s="60"/>
      <c r="BM14" s="58" t="str">
        <f>MID(INDEX(Лист1!$C:$C,MAX($A$9:$A14)+1),COUNTA($AW14:BL14)+1,1)</f>
        <v>4</v>
      </c>
      <c r="BN14" s="59"/>
      <c r="BO14" s="59"/>
      <c r="BP14" s="59"/>
      <c r="BQ14" s="60"/>
      <c r="BR14" s="58" t="str">
        <f>MID(INDEX(Лист1!$C:$C,MAX($A$9:$A14)+1),COUNTA($AW14:BQ14)+1,1)</f>
        <v>5</v>
      </c>
      <c r="BS14" s="59"/>
      <c r="BT14" s="59"/>
      <c r="BU14" s="59"/>
      <c r="BV14" s="60"/>
      <c r="BW14" s="58" t="str">
        <f>MID(INDEX(Лист1!$C:$C,MAX($A$9:$A14)+1),COUNTA($AW14:BV14)+1,1)</f>
        <v>6</v>
      </c>
      <c r="BX14" s="59"/>
      <c r="BY14" s="59"/>
      <c r="BZ14" s="59"/>
      <c r="CA14" s="60"/>
      <c r="CB14" s="58" t="str">
        <f>MID(INDEX(Лист1!$C:$C,MAX($A$9:$A14)+1),COUNTA($AW14:CA14)+1,1)</f>
        <v>7</v>
      </c>
      <c r="CC14" s="59"/>
      <c r="CD14" s="59"/>
      <c r="CE14" s="59"/>
      <c r="CF14" s="60"/>
      <c r="CG14" s="58" t="str">
        <f>MID(INDEX(Лист1!$C:$C,MAX($A$9:$A14)+1),COUNTA($AW14:CF14)+1,1)</f>
        <v>8</v>
      </c>
      <c r="CH14" s="59"/>
      <c r="CI14" s="59"/>
      <c r="CJ14" s="59"/>
      <c r="CK14" s="60"/>
      <c r="CL14" s="58" t="str">
        <f>MID(INDEX(Лист1!$C:$C,MAX($A$9:$A14)+1),COUNTA($AW14:CK14)+1,1)</f>
        <v>9</v>
      </c>
      <c r="CM14" s="59"/>
      <c r="CN14" s="59"/>
      <c r="CO14" s="59"/>
      <c r="CP14" s="60"/>
      <c r="CQ14" s="58" t="str">
        <f>MID(INDEX(Лист1!$C:$C,MAX($A$9:$A14)+1),COUNTA($AW14:CP14)+1,1)</f>
        <v>0</v>
      </c>
      <c r="CR14" s="59"/>
      <c r="CS14" s="59"/>
      <c r="CT14" s="59"/>
      <c r="CU14" s="60"/>
      <c r="CV14" s="58" t="str">
        <f>MID(INDEX(Лист1!$C:$C,MAX($A$9:$A14)+1),COUNTA($AW14:CU14)+1,1)</f>
        <v>1</v>
      </c>
      <c r="CW14" s="59"/>
      <c r="CX14" s="59"/>
      <c r="CY14" s="59"/>
      <c r="CZ14" s="60"/>
      <c r="DA14" s="58" t="str">
        <f>MID(INDEX(Лист1!$C:$C,MAX($A$9:$A14)+1),COUNTA($AW14:CZ14)+1,1)</f>
        <v>2</v>
      </c>
      <c r="DB14" s="59"/>
      <c r="DC14" s="59"/>
      <c r="DD14" s="59"/>
      <c r="DE14" s="60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61"/>
    </row>
    <row r="15" spans="1:127" x14ac:dyDescent="0.25">
      <c r="A15" s="45"/>
      <c r="B15" s="46"/>
      <c r="C15" s="46"/>
      <c r="D15" s="46"/>
      <c r="E15" s="46"/>
      <c r="F15" s="46"/>
      <c r="G15" s="46"/>
      <c r="H15" s="47"/>
      <c r="I15" s="39"/>
      <c r="J15" s="40" t="s">
        <v>19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1"/>
    </row>
    <row r="16" spans="1:127" x14ac:dyDescent="0.25">
      <c r="A16" s="45"/>
      <c r="B16" s="46"/>
      <c r="C16" s="46"/>
      <c r="D16" s="46"/>
      <c r="E16" s="46"/>
      <c r="F16" s="46"/>
      <c r="G16" s="46"/>
      <c r="H16" s="47"/>
      <c r="I16" s="39"/>
      <c r="J16" s="40" t="s">
        <v>20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1"/>
      <c r="BI16" s="42"/>
      <c r="BJ16" s="43" t="s">
        <v>34</v>
      </c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4"/>
    </row>
    <row r="17" spans="1:248" x14ac:dyDescent="0.25">
      <c r="A17" s="45"/>
      <c r="B17" s="46"/>
      <c r="C17" s="46"/>
      <c r="D17" s="46"/>
      <c r="E17" s="46"/>
      <c r="F17" s="46"/>
      <c r="G17" s="46"/>
      <c r="H17" s="47"/>
      <c r="I17" s="39"/>
      <c r="J17" s="40" t="s">
        <v>21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1"/>
      <c r="BI17" s="48"/>
      <c r="BJ17" s="62">
        <f>INDEX(Лист1!G:G,MAX($A$9:$A16)+1)</f>
        <v>2222</v>
      </c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3"/>
    </row>
    <row r="18" spans="1:248" x14ac:dyDescent="0.25">
      <c r="A18" s="45"/>
      <c r="B18" s="46"/>
      <c r="C18" s="46"/>
      <c r="D18" s="46"/>
      <c r="E18" s="46"/>
      <c r="F18" s="46"/>
      <c r="G18" s="46"/>
      <c r="H18" s="47"/>
      <c r="I18" s="39"/>
      <c r="J18" s="40" t="s">
        <v>22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1"/>
      <c r="BI18" s="48"/>
      <c r="BJ18" s="62">
        <f>INDEX(Лист1!H:H,MAX($A$9:$A17)+1)</f>
        <v>222222</v>
      </c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3"/>
    </row>
    <row r="19" spans="1:248" x14ac:dyDescent="0.25">
      <c r="A19" s="45"/>
      <c r="B19" s="46"/>
      <c r="C19" s="46"/>
      <c r="D19" s="46"/>
      <c r="E19" s="46"/>
      <c r="F19" s="46"/>
      <c r="G19" s="46"/>
      <c r="H19" s="47"/>
      <c r="I19" s="39"/>
      <c r="J19" s="40" t="s">
        <v>23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1"/>
      <c r="BI19" s="48"/>
      <c r="BJ19" s="49">
        <f>INDEX(Лист1!I:I,MAX($A$9:$A18)+1)</f>
        <v>43446</v>
      </c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x14ac:dyDescent="0.25">
      <c r="A20" s="45"/>
      <c r="B20" s="46"/>
      <c r="C20" s="46"/>
      <c r="D20" s="46"/>
      <c r="E20" s="46"/>
      <c r="F20" s="46"/>
      <c r="G20" s="46"/>
      <c r="H20" s="47"/>
      <c r="I20" s="39"/>
      <c r="J20" s="40" t="s">
        <v>24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1"/>
      <c r="BI20" s="42"/>
      <c r="BJ20" s="62" t="str">
        <f>INDEX(Лист1!J:J,MAX($A$9:$A19)+1)</f>
        <v>ОУ ФМС России по г.Москве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3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x14ac:dyDescent="0.25">
      <c r="A21" s="45"/>
      <c r="B21" s="46"/>
      <c r="C21" s="46"/>
      <c r="D21" s="46"/>
      <c r="E21" s="46"/>
      <c r="F21" s="46"/>
      <c r="G21" s="46"/>
      <c r="H21" s="47"/>
      <c r="I21" s="39"/>
      <c r="J21" s="40" t="s">
        <v>25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61"/>
      <c r="AX21" s="55" t="str">
        <f>MID(INDEX(Лист1!$K:$K,MAX($A$9:$A21)+1),COUNTA($AW21:AW21)+1,1)</f>
        <v>4</v>
      </c>
      <c r="AY21" s="56"/>
      <c r="AZ21" s="56"/>
      <c r="BA21" s="56"/>
      <c r="BB21" s="57"/>
      <c r="BC21" s="58" t="str">
        <f>MID(INDEX(Лист1!$K:$K,MAX($A$9:$A21)+1),COUNTA($AW21:BB21)+1,1)</f>
        <v>4</v>
      </c>
      <c r="BD21" s="59"/>
      <c r="BE21" s="59"/>
      <c r="BF21" s="59"/>
      <c r="BG21" s="60"/>
      <c r="BH21" s="58" t="str">
        <f>MID(INDEX(Лист1!$K:$K,MAX($A$9:$A21)+1),COUNTA($AW21:BG21)+1,1)</f>
        <v>4</v>
      </c>
      <c r="BI21" s="59"/>
      <c r="BJ21" s="59"/>
      <c r="BK21" s="59"/>
      <c r="BL21" s="60"/>
      <c r="BM21" s="64" t="str">
        <f>MID(INDEX(Лист1!$K:$K,MAX($A$9:$A21)+1),COUNTA($AW21:BL21)+1,1)</f>
        <v>-</v>
      </c>
      <c r="BN21" s="65"/>
      <c r="BO21" s="65"/>
      <c r="BP21" s="65"/>
      <c r="BQ21" s="66"/>
      <c r="BR21" s="58" t="str">
        <f>MID(INDEX(Лист1!$K:$K,MAX($A$9:$A21)+1),COUNTA($AW21:BQ21)+1,1)</f>
        <v>6</v>
      </c>
      <c r="BS21" s="59"/>
      <c r="BT21" s="59"/>
      <c r="BU21" s="59"/>
      <c r="BV21" s="60"/>
      <c r="BW21" s="58" t="str">
        <f>MID(INDEX(Лист1!$K:$K,MAX($A$9:$A21)+1),COUNTA($AW21:BV21)+1,1)</f>
        <v>6</v>
      </c>
      <c r="BX21" s="59"/>
      <c r="BY21" s="59"/>
      <c r="BZ21" s="59"/>
      <c r="CA21" s="60"/>
      <c r="CB21" s="58" t="str">
        <f>MID(INDEX(Лист1!$K:$K,MAX($A$9:$A21)+1),COUNTA($AW21:CA21)+1,1)</f>
        <v>6</v>
      </c>
      <c r="CC21" s="59"/>
      <c r="CD21" s="59"/>
      <c r="CE21" s="59"/>
      <c r="CF21" s="60"/>
      <c r="CG21" s="67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x14ac:dyDescent="0.25">
      <c r="A22" s="45"/>
      <c r="B22" s="46"/>
      <c r="C22" s="46"/>
      <c r="D22" s="46"/>
      <c r="E22" s="46"/>
      <c r="F22" s="46"/>
      <c r="G22" s="46"/>
      <c r="H22" s="47"/>
      <c r="I22" s="39"/>
      <c r="J22" s="40" t="s">
        <v>26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1"/>
      <c r="EC22"/>
      <c r="ED22"/>
      <c r="EE22"/>
      <c r="EF22"/>
      <c r="EG22" t="str">
        <f>INDEX(Лист1!E:E,MAX($A$9:$A22)+1)</f>
        <v>г.Москва, ул.Щерса д.1</v>
      </c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x14ac:dyDescent="0.25">
      <c r="A23" s="51"/>
      <c r="B23" s="52"/>
      <c r="C23" s="52"/>
      <c r="D23" s="52"/>
      <c r="E23" s="52"/>
      <c r="F23" s="52"/>
      <c r="G23" s="52"/>
      <c r="H23" s="53"/>
      <c r="I23" s="68"/>
      <c r="J23" s="69" t="s">
        <v>6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70"/>
      <c r="BI23" s="58"/>
      <c r="BJ23" s="59"/>
      <c r="BK23" s="59"/>
      <c r="BL23" s="59"/>
      <c r="BM23" s="60"/>
      <c r="BN23" s="58"/>
      <c r="BO23" s="59"/>
      <c r="BP23" s="59"/>
      <c r="BQ23" s="59"/>
      <c r="BR23" s="60"/>
      <c r="BS23" s="58"/>
      <c r="BT23" s="59"/>
      <c r="BU23" s="59"/>
      <c r="BV23" s="59"/>
      <c r="BW23" s="60"/>
      <c r="BX23" s="58"/>
      <c r="BY23" s="59"/>
      <c r="BZ23" s="59"/>
      <c r="CA23" s="59"/>
      <c r="CB23" s="60"/>
      <c r="CC23" s="58"/>
      <c r="CD23" s="59"/>
      <c r="CE23" s="59"/>
      <c r="CF23" s="59"/>
      <c r="CG23" s="60"/>
      <c r="CH23" s="58"/>
      <c r="CI23" s="59"/>
      <c r="CJ23" s="59"/>
      <c r="CK23" s="59"/>
      <c r="CL23" s="60"/>
      <c r="CM23" s="64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6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x14ac:dyDescent="0.25">
      <c r="A24" s="51"/>
      <c r="B24" s="52"/>
      <c r="C24" s="52"/>
      <c r="D24" s="52"/>
      <c r="E24" s="52"/>
      <c r="F24" s="52"/>
      <c r="G24" s="52"/>
      <c r="H24" s="53"/>
      <c r="I24" s="68"/>
      <c r="J24" s="71" t="s">
        <v>7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2"/>
      <c r="BI24" s="73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5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x14ac:dyDescent="0.25">
      <c r="A25" s="51"/>
      <c r="B25" s="52"/>
      <c r="C25" s="52"/>
      <c r="D25" s="52"/>
      <c r="E25" s="52"/>
      <c r="F25" s="52"/>
      <c r="G25" s="52"/>
      <c r="H25" s="53"/>
      <c r="I25" s="68"/>
      <c r="J25" s="69" t="s">
        <v>8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70"/>
      <c r="BI25" s="73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5"/>
    </row>
    <row r="26" spans="1:248" x14ac:dyDescent="0.25">
      <c r="A26" s="51"/>
      <c r="B26" s="52"/>
      <c r="C26" s="52"/>
      <c r="D26" s="52"/>
      <c r="E26" s="52"/>
      <c r="F26" s="52"/>
      <c r="G26" s="52"/>
      <c r="H26" s="53"/>
      <c r="I26" s="68"/>
      <c r="J26" s="69" t="s">
        <v>9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70"/>
      <c r="BI26" s="73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3"/>
    </row>
    <row r="27" spans="1:248" x14ac:dyDescent="0.25">
      <c r="A27" s="51"/>
      <c r="B27" s="52"/>
      <c r="C27" s="52"/>
      <c r="D27" s="52"/>
      <c r="E27" s="52"/>
      <c r="F27" s="52"/>
      <c r="G27" s="52"/>
      <c r="H27" s="53"/>
      <c r="I27" s="68"/>
      <c r="J27" s="69" t="s">
        <v>10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70"/>
      <c r="BI27" s="73"/>
      <c r="BJ27" s="62" t="str">
        <f>INDEX(Лист1!E:E,MAX($A$9:$A26)+1)</f>
        <v>г.Москва, ул.Щерса д.1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3"/>
    </row>
    <row r="28" spans="1:248" x14ac:dyDescent="0.25">
      <c r="A28" s="51"/>
      <c r="B28" s="52"/>
      <c r="C28" s="52"/>
      <c r="D28" s="52"/>
      <c r="E28" s="52"/>
      <c r="F28" s="52"/>
      <c r="G28" s="52"/>
      <c r="H28" s="53"/>
      <c r="I28" s="68"/>
      <c r="J28" s="71" t="s">
        <v>11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2"/>
      <c r="BI28" s="73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5"/>
    </row>
    <row r="29" spans="1:248" ht="28.5" customHeight="1" x14ac:dyDescent="0.25">
      <c r="A29" s="76"/>
      <c r="B29" s="77"/>
      <c r="C29" s="77"/>
      <c r="D29" s="77"/>
      <c r="E29" s="77"/>
      <c r="F29" s="77"/>
      <c r="G29" s="77"/>
      <c r="H29" s="78"/>
      <c r="I29" s="79"/>
      <c r="J29" s="80" t="s">
        <v>12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2"/>
      <c r="BA29" s="83"/>
      <c r="BB29" s="80" t="s">
        <v>13</v>
      </c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2"/>
      <c r="CN29" s="84"/>
      <c r="CO29" s="85" t="s">
        <v>33</v>
      </c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2"/>
    </row>
    <row r="30" spans="1:248" x14ac:dyDescent="0.25">
      <c r="A30" s="86">
        <f>MAX(A$8:A29)+1</f>
        <v>2</v>
      </c>
      <c r="B30" s="87"/>
      <c r="C30" s="87"/>
      <c r="D30" s="87"/>
      <c r="E30" s="87"/>
      <c r="F30" s="87"/>
      <c r="G30" s="87"/>
      <c r="H30" s="88"/>
      <c r="I30" s="89"/>
      <c r="J30" s="90" t="s">
        <v>14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1"/>
      <c r="BI30" s="92"/>
      <c r="BJ30" s="93" t="str">
        <f>TRIM(MID(SUBSTITUTE(INDEX(Лист1!B:B,MAX($A$9:$A30)+1)," ",REPT(" ",99)),99*0+1,99))</f>
        <v>Иванов</v>
      </c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4"/>
    </row>
    <row r="31" spans="1:248" x14ac:dyDescent="0.25">
      <c r="A31" s="95"/>
      <c r="B31" s="96"/>
      <c r="C31" s="96"/>
      <c r="D31" s="96"/>
      <c r="E31" s="96"/>
      <c r="F31" s="96"/>
      <c r="G31" s="96"/>
      <c r="H31" s="97"/>
      <c r="I31" s="89"/>
      <c r="J31" s="90" t="s">
        <v>15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1"/>
      <c r="BI31" s="92"/>
      <c r="BJ31" s="93" t="str">
        <f>TRIM(MID(SUBSTITUTE(INDEX(Лист1!B:B,MAX($A$9:$A31)+1)," ",REPT(" ",99)),99*1+1,99))</f>
        <v>Иван</v>
      </c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4"/>
    </row>
    <row r="32" spans="1:248" x14ac:dyDescent="0.25">
      <c r="A32" s="95"/>
      <c r="B32" s="96"/>
      <c r="C32" s="96"/>
      <c r="D32" s="96"/>
      <c r="E32" s="96"/>
      <c r="F32" s="96"/>
      <c r="G32" s="96"/>
      <c r="H32" s="97"/>
      <c r="I32" s="89"/>
      <c r="J32" s="90" t="s">
        <v>16</v>
      </c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1"/>
      <c r="BI32" s="92"/>
      <c r="BJ32" s="93" t="str">
        <f>TRIM(MID(SUBSTITUTE(INDEX(Лист1!B:B,MAX($A$9:$A32)+1)," ",REPT(" ",99)),99*2+1,99))</f>
        <v>Иванович</v>
      </c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4"/>
    </row>
    <row r="33" spans="1:163" x14ac:dyDescent="0.25">
      <c r="A33" s="95"/>
      <c r="B33" s="96"/>
      <c r="C33" s="96"/>
      <c r="D33" s="96"/>
      <c r="E33" s="96"/>
      <c r="F33" s="96"/>
      <c r="G33" s="96"/>
      <c r="H33" s="97"/>
      <c r="I33" s="89"/>
      <c r="J33" s="90" t="s">
        <v>17</v>
      </c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1"/>
      <c r="BI33" s="98"/>
      <c r="BJ33" s="99">
        <f>INDEX(Лист1!D:D,MAX($A$9:$A32)+1)</f>
        <v>34821</v>
      </c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100"/>
    </row>
    <row r="34" spans="1:163" x14ac:dyDescent="0.25">
      <c r="A34" s="101"/>
      <c r="B34" s="102"/>
      <c r="C34" s="102"/>
      <c r="D34" s="102"/>
      <c r="E34" s="102"/>
      <c r="F34" s="102"/>
      <c r="G34" s="102"/>
      <c r="H34" s="103"/>
      <c r="I34" s="89"/>
      <c r="J34" s="90" t="s">
        <v>18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104"/>
      <c r="AX34" s="28" t="str">
        <f>MID(INDEX(Лист1!$C:$C,MAX($A$9:$A34)+1),COUNTA($AW34:AW34)+1,1)</f>
        <v>1</v>
      </c>
      <c r="AY34" s="29"/>
      <c r="AZ34" s="29"/>
      <c r="BA34" s="29"/>
      <c r="BB34" s="30"/>
      <c r="BC34" s="25" t="str">
        <f>MID(INDEX(Лист1!$C:$C,MAX($A$9:$A34)+1),COUNTA($AW34:BB34)+1,1)</f>
        <v>2</v>
      </c>
      <c r="BD34" s="26"/>
      <c r="BE34" s="26"/>
      <c r="BF34" s="26"/>
      <c r="BG34" s="27"/>
      <c r="BH34" s="25" t="str">
        <f>MID(INDEX(Лист1!$C:$C,MAX($A$9:$A34)+1),COUNTA($AW34:BG34)+1,1)</f>
        <v>3</v>
      </c>
      <c r="BI34" s="26"/>
      <c r="BJ34" s="26"/>
      <c r="BK34" s="26"/>
      <c r="BL34" s="27"/>
      <c r="BM34" s="25" t="str">
        <f>MID(INDEX(Лист1!$C:$C,MAX($A$9:$A34)+1),COUNTA($AW34:BL34)+1,1)</f>
        <v>4</v>
      </c>
      <c r="BN34" s="26"/>
      <c r="BO34" s="26"/>
      <c r="BP34" s="26"/>
      <c r="BQ34" s="27"/>
      <c r="BR34" s="25" t="str">
        <f>MID(INDEX(Лист1!$C:$C,MAX($A$9:$A34)+1),COUNTA($AW34:BQ34)+1,1)</f>
        <v>5</v>
      </c>
      <c r="BS34" s="26"/>
      <c r="BT34" s="26"/>
      <c r="BU34" s="26"/>
      <c r="BV34" s="27"/>
      <c r="BW34" s="25" t="str">
        <f>MID(INDEX(Лист1!$C:$C,MAX($A$9:$A34)+1),COUNTA($AW34:BV34)+1,1)</f>
        <v>6</v>
      </c>
      <c r="BX34" s="26"/>
      <c r="BY34" s="26"/>
      <c r="BZ34" s="26"/>
      <c r="CA34" s="27"/>
      <c r="CB34" s="25" t="str">
        <f>MID(INDEX(Лист1!$C:$C,MAX($A$9:$A34)+1),COUNTA($AW34:CA34)+1,1)</f>
        <v>7</v>
      </c>
      <c r="CC34" s="26"/>
      <c r="CD34" s="26"/>
      <c r="CE34" s="26"/>
      <c r="CF34" s="27"/>
      <c r="CG34" s="25" t="str">
        <f>MID(INDEX(Лист1!$C:$C,MAX($A$9:$A34)+1),COUNTA($AW34:CF34)+1,1)</f>
        <v>8</v>
      </c>
      <c r="CH34" s="26"/>
      <c r="CI34" s="26"/>
      <c r="CJ34" s="26"/>
      <c r="CK34" s="27"/>
      <c r="CL34" s="25" t="str">
        <f>MID(INDEX(Лист1!$C:$C,MAX($A$9:$A34)+1),COUNTA($AW34:CK34)+1,1)</f>
        <v>9</v>
      </c>
      <c r="CM34" s="26"/>
      <c r="CN34" s="26"/>
      <c r="CO34" s="26"/>
      <c r="CP34" s="27"/>
      <c r="CQ34" s="25" t="str">
        <f>MID(INDEX(Лист1!$C:$C,MAX($A$9:$A34)+1),COUNTA($AW34:CP34)+1,1)</f>
        <v>0</v>
      </c>
      <c r="CR34" s="26"/>
      <c r="CS34" s="26"/>
      <c r="CT34" s="26"/>
      <c r="CU34" s="27"/>
      <c r="CV34" s="25" t="str">
        <f>MID(INDEX(Лист1!$C:$C,MAX($A$9:$A34)+1),COUNTA($AW34:CU34)+1,1)</f>
        <v>1</v>
      </c>
      <c r="CW34" s="26"/>
      <c r="CX34" s="26"/>
      <c r="CY34" s="26"/>
      <c r="CZ34" s="27"/>
      <c r="DA34" s="25" t="str">
        <f>MID(INDEX(Лист1!$C:$C,MAX($A$9:$A34)+1),COUNTA($AW34:CZ34)+1,1)</f>
        <v>3</v>
      </c>
      <c r="DB34" s="26"/>
      <c r="DC34" s="26"/>
      <c r="DD34" s="26"/>
      <c r="DE34" s="27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5"/>
    </row>
    <row r="35" spans="1:163" x14ac:dyDescent="0.25">
      <c r="A35" s="95"/>
      <c r="B35" s="96"/>
      <c r="C35" s="96"/>
      <c r="D35" s="96"/>
      <c r="E35" s="96"/>
      <c r="F35" s="96"/>
      <c r="G35" s="96"/>
      <c r="H35" s="97"/>
      <c r="I35" s="89"/>
      <c r="J35" s="90" t="s">
        <v>19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1"/>
    </row>
    <row r="36" spans="1:163" x14ac:dyDescent="0.25">
      <c r="A36" s="95"/>
      <c r="B36" s="96"/>
      <c r="C36" s="96"/>
      <c r="D36" s="96"/>
      <c r="E36" s="96"/>
      <c r="F36" s="96"/>
      <c r="G36" s="96"/>
      <c r="H36" s="97"/>
      <c r="I36" s="89"/>
      <c r="J36" s="90" t="s">
        <v>20</v>
      </c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1"/>
      <c r="BI36" s="92"/>
      <c r="BJ36" s="93" t="s">
        <v>34</v>
      </c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4"/>
    </row>
    <row r="37" spans="1:163" x14ac:dyDescent="0.25">
      <c r="A37" s="95"/>
      <c r="B37" s="96"/>
      <c r="C37" s="96"/>
      <c r="D37" s="96"/>
      <c r="E37" s="96"/>
      <c r="F37" s="96"/>
      <c r="G37" s="96"/>
      <c r="H37" s="97"/>
      <c r="I37" s="89"/>
      <c r="J37" s="90" t="s">
        <v>21</v>
      </c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1"/>
      <c r="BI37" s="98"/>
      <c r="BJ37" s="106">
        <f>INDEX(Лист1!G:G,MAX($A$9:$A36)+1)</f>
        <v>2222</v>
      </c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7"/>
    </row>
    <row r="38" spans="1:163" x14ac:dyDescent="0.25">
      <c r="A38" s="95"/>
      <c r="B38" s="96"/>
      <c r="C38" s="96"/>
      <c r="D38" s="96"/>
      <c r="E38" s="96"/>
      <c r="F38" s="96"/>
      <c r="G38" s="96"/>
      <c r="H38" s="97"/>
      <c r="I38" s="89"/>
      <c r="J38" s="90" t="s">
        <v>22</v>
      </c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1"/>
      <c r="BI38" s="98"/>
      <c r="BJ38" s="106">
        <f>INDEX(Лист1!H:H,MAX($A$9:$A37)+1)</f>
        <v>222222</v>
      </c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7"/>
    </row>
    <row r="39" spans="1:163" x14ac:dyDescent="0.25">
      <c r="A39" s="95"/>
      <c r="B39" s="96"/>
      <c r="C39" s="96"/>
      <c r="D39" s="96"/>
      <c r="E39" s="96"/>
      <c r="F39" s="96"/>
      <c r="G39" s="96"/>
      <c r="H39" s="97"/>
      <c r="I39" s="89"/>
      <c r="J39" s="90" t="s">
        <v>23</v>
      </c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1"/>
      <c r="BI39" s="98"/>
      <c r="BJ39" s="99">
        <f>INDEX(Лист1!I:I,MAX($A$9:$A38)+1)</f>
        <v>43447</v>
      </c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100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</row>
    <row r="40" spans="1:163" x14ac:dyDescent="0.25">
      <c r="A40" s="95"/>
      <c r="B40" s="96"/>
      <c r="C40" s="96"/>
      <c r="D40" s="96"/>
      <c r="E40" s="96"/>
      <c r="F40" s="96"/>
      <c r="G40" s="96"/>
      <c r="H40" s="97"/>
      <c r="I40" s="89"/>
      <c r="J40" s="90" t="s">
        <v>24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1"/>
      <c r="BI40" s="92"/>
      <c r="BJ40" s="106" t="str">
        <f>INDEX(Лист1!J:J,MAX($A$9:$A39)+1)</f>
        <v>ОУ ФМС России по г.Москве</v>
      </c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7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</row>
    <row r="41" spans="1:163" x14ac:dyDescent="0.25">
      <c r="A41" s="95"/>
      <c r="B41" s="96"/>
      <c r="C41" s="96"/>
      <c r="D41" s="96"/>
      <c r="E41" s="96"/>
      <c r="F41" s="96"/>
      <c r="G41" s="96"/>
      <c r="H41" s="97"/>
      <c r="I41" s="89"/>
      <c r="J41" s="90" t="s">
        <v>25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105"/>
      <c r="AX41" s="28" t="str">
        <f>MID(INDEX(Лист1!$K:$K,MAX($A$9:$A41)+1),COUNTA($AW41:AW41)+1,1)</f>
        <v>6</v>
      </c>
      <c r="AY41" s="29"/>
      <c r="AZ41" s="29"/>
      <c r="BA41" s="29"/>
      <c r="BB41" s="30"/>
      <c r="BC41" s="25" t="str">
        <f>MID(INDEX(Лист1!$K:$K,MAX($A$9:$A41)+1),COUNTA($AW41:BB41)+1,1)</f>
        <v>6</v>
      </c>
      <c r="BD41" s="26"/>
      <c r="BE41" s="26"/>
      <c r="BF41" s="26"/>
      <c r="BG41" s="27"/>
      <c r="BH41" s="25" t="str">
        <f>MID(INDEX(Лист1!$K:$K,MAX($A$9:$A41)+1),COUNTA($AW41:BG41)+1,1)</f>
        <v>6</v>
      </c>
      <c r="BI41" s="26"/>
      <c r="BJ41" s="26"/>
      <c r="BK41" s="26"/>
      <c r="BL41" s="27"/>
      <c r="BM41" s="108" t="str">
        <f>MID(INDEX(Лист1!$K:$K,MAX($A$9:$A41)+1),COUNTA($AW41:BL41)+1,1)</f>
        <v>-</v>
      </c>
      <c r="BN41" s="109"/>
      <c r="BO41" s="109"/>
      <c r="BP41" s="109"/>
      <c r="BQ41" s="110"/>
      <c r="BR41" s="25" t="str">
        <f>MID(INDEX(Лист1!$K:$K,MAX($A$9:$A41)+1),COUNTA($AW41:BQ41)+1,1)</f>
        <v>8</v>
      </c>
      <c r="BS41" s="26"/>
      <c r="BT41" s="26"/>
      <c r="BU41" s="26"/>
      <c r="BV41" s="27"/>
      <c r="BW41" s="25" t="str">
        <f>MID(INDEX(Лист1!$K:$K,MAX($A$9:$A41)+1),COUNTA($AW41:BV41)+1,1)</f>
        <v>8</v>
      </c>
      <c r="BX41" s="26"/>
      <c r="BY41" s="26"/>
      <c r="BZ41" s="26"/>
      <c r="CA41" s="27"/>
      <c r="CB41" s="25" t="str">
        <f>MID(INDEX(Лист1!$K:$K,MAX($A$9:$A41)+1),COUNTA($AW41:CA41)+1,1)</f>
        <v>8</v>
      </c>
      <c r="CC41" s="26"/>
      <c r="CD41" s="26"/>
      <c r="CE41" s="26"/>
      <c r="CF41" s="27"/>
      <c r="CG41" s="111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</row>
    <row r="42" spans="1:163" x14ac:dyDescent="0.25">
      <c r="A42" s="95"/>
      <c r="B42" s="96"/>
      <c r="C42" s="96"/>
      <c r="D42" s="96"/>
      <c r="E42" s="96"/>
      <c r="F42" s="96"/>
      <c r="G42" s="96"/>
      <c r="H42" s="97"/>
      <c r="I42" s="89"/>
      <c r="J42" s="90" t="s">
        <v>26</v>
      </c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1"/>
      <c r="EC42"/>
      <c r="ED42"/>
      <c r="EE42"/>
      <c r="EF42"/>
      <c r="EG42" t="str">
        <f>INDEX(Лист1!E:E,MAX($A$9:$A42)+1)</f>
        <v>г.Москва, ул.Щерса д.2</v>
      </c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</row>
    <row r="43" spans="1:163" ht="15" customHeight="1" x14ac:dyDescent="0.25">
      <c r="A43" s="101"/>
      <c r="B43" s="102"/>
      <c r="C43" s="102"/>
      <c r="D43" s="102"/>
      <c r="E43" s="102"/>
      <c r="F43" s="102"/>
      <c r="G43" s="102"/>
      <c r="H43" s="103"/>
      <c r="I43" s="112"/>
      <c r="J43" s="113" t="s">
        <v>6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  <c r="BI43" s="25"/>
      <c r="BJ43" s="26"/>
      <c r="BK43" s="26"/>
      <c r="BL43" s="26"/>
      <c r="BM43" s="27"/>
      <c r="BN43" s="25"/>
      <c r="BO43" s="26"/>
      <c r="BP43" s="26"/>
      <c r="BQ43" s="26"/>
      <c r="BR43" s="27"/>
      <c r="BS43" s="25"/>
      <c r="BT43" s="26"/>
      <c r="BU43" s="26"/>
      <c r="BV43" s="26"/>
      <c r="BW43" s="27"/>
      <c r="BX43" s="25"/>
      <c r="BY43" s="26"/>
      <c r="BZ43" s="26"/>
      <c r="CA43" s="26"/>
      <c r="CB43" s="27"/>
      <c r="CC43" s="25"/>
      <c r="CD43" s="26"/>
      <c r="CE43" s="26"/>
      <c r="CF43" s="26"/>
      <c r="CG43" s="27"/>
      <c r="CH43" s="25"/>
      <c r="CI43" s="26"/>
      <c r="CJ43" s="26"/>
      <c r="CK43" s="26"/>
      <c r="CL43" s="27"/>
      <c r="CM43" s="108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10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</row>
    <row r="44" spans="1:163" ht="15" customHeight="1" x14ac:dyDescent="0.25">
      <c r="A44" s="101"/>
      <c r="B44" s="102"/>
      <c r="C44" s="102"/>
      <c r="D44" s="102"/>
      <c r="E44" s="102"/>
      <c r="F44" s="102"/>
      <c r="G44" s="102"/>
      <c r="H44" s="103"/>
      <c r="I44" s="112"/>
      <c r="J44" s="115" t="s">
        <v>7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6"/>
      <c r="BI44" s="1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2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</row>
    <row r="45" spans="1:163" ht="15" customHeight="1" x14ac:dyDescent="0.25">
      <c r="A45" s="101"/>
      <c r="B45" s="102"/>
      <c r="C45" s="102"/>
      <c r="D45" s="102"/>
      <c r="E45" s="102"/>
      <c r="F45" s="102"/>
      <c r="G45" s="102"/>
      <c r="H45" s="103"/>
      <c r="I45" s="112"/>
      <c r="J45" s="113" t="s">
        <v>8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4"/>
      <c r="BI45" s="1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2"/>
    </row>
    <row r="46" spans="1:163" ht="15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2"/>
      <c r="J46" s="113" t="s">
        <v>9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4"/>
      <c r="BI46" s="11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7"/>
    </row>
    <row r="47" spans="1:163" ht="15" customHeight="1" x14ac:dyDescent="0.25">
      <c r="A47" s="101"/>
      <c r="B47" s="102"/>
      <c r="C47" s="102"/>
      <c r="D47" s="102"/>
      <c r="E47" s="102"/>
      <c r="F47" s="102"/>
      <c r="G47" s="102"/>
      <c r="H47" s="103"/>
      <c r="I47" s="112"/>
      <c r="J47" s="113" t="s">
        <v>10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4"/>
      <c r="BI47" s="11"/>
      <c r="BJ47" s="106" t="str">
        <f>INDEX(Лист1!E:E,MAX($A$9:$A46)+1)</f>
        <v>г.Москва, ул.Щерса д.2</v>
      </c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7"/>
    </row>
    <row r="48" spans="1:163" ht="15" customHeight="1" x14ac:dyDescent="0.25">
      <c r="A48" s="101"/>
      <c r="B48" s="102"/>
      <c r="C48" s="102"/>
      <c r="D48" s="102"/>
      <c r="E48" s="102"/>
      <c r="F48" s="102"/>
      <c r="G48" s="102"/>
      <c r="H48" s="103"/>
      <c r="I48" s="112"/>
      <c r="J48" s="115" t="s">
        <v>11</v>
      </c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6"/>
      <c r="BI48" s="1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2"/>
    </row>
    <row r="49" spans="1:127" ht="28.5" customHeight="1" x14ac:dyDescent="0.25">
      <c r="A49" s="117"/>
      <c r="B49" s="118"/>
      <c r="C49" s="118"/>
      <c r="D49" s="118"/>
      <c r="E49" s="118"/>
      <c r="F49" s="118"/>
      <c r="G49" s="118"/>
      <c r="H49" s="119"/>
      <c r="I49" s="120"/>
      <c r="J49" s="121" t="s">
        <v>12</v>
      </c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3"/>
      <c r="BA49" s="124"/>
      <c r="BB49" s="121" t="s">
        <v>13</v>
      </c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3"/>
      <c r="CN49" s="125"/>
      <c r="CO49" s="126" t="s">
        <v>33</v>
      </c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3"/>
    </row>
    <row r="50" spans="1:127" ht="13.5" customHeight="1" x14ac:dyDescent="0.25"/>
    <row r="51" spans="1:127" x14ac:dyDescent="0.25">
      <c r="CN51" s="33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5"/>
    </row>
    <row r="52" spans="1:127" ht="13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N52" s="17" t="s">
        <v>27</v>
      </c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</row>
    <row r="53" spans="1:127" s="9" customFormat="1" ht="12" x14ac:dyDescent="0.2">
      <c r="A53" s="7" t="s">
        <v>32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</row>
  </sheetData>
  <mergeCells count="186">
    <mergeCell ref="CN52:DW52"/>
    <mergeCell ref="CO29:DE29"/>
    <mergeCell ref="CO49:DE49"/>
    <mergeCell ref="CM43:DW43"/>
    <mergeCell ref="BJ45:DW45"/>
    <mergeCell ref="BJ33:DW33"/>
    <mergeCell ref="BJ36:DW36"/>
    <mergeCell ref="BJ37:DW37"/>
    <mergeCell ref="BJ38:DW38"/>
    <mergeCell ref="CV34:CZ34"/>
    <mergeCell ref="DA34:DE34"/>
    <mergeCell ref="BW41:CA41"/>
    <mergeCell ref="CB41:CF41"/>
    <mergeCell ref="CC43:CG43"/>
    <mergeCell ref="BV49:CM49"/>
    <mergeCell ref="DF49:DW49"/>
    <mergeCell ref="CN51:DW51"/>
    <mergeCell ref="A49:H49"/>
    <mergeCell ref="J49:AH49"/>
    <mergeCell ref="AI49:AZ49"/>
    <mergeCell ref="BB49:BU49"/>
    <mergeCell ref="A47:H47"/>
    <mergeCell ref="BJ20:DW20"/>
    <mergeCell ref="BJ24:DW24"/>
    <mergeCell ref="BJ25:DW25"/>
    <mergeCell ref="BJ26:DW26"/>
    <mergeCell ref="J47:BH47"/>
    <mergeCell ref="A48:H48"/>
    <mergeCell ref="J48:BH48"/>
    <mergeCell ref="BJ47:DW47"/>
    <mergeCell ref="BJ48:DW48"/>
    <mergeCell ref="A45:H45"/>
    <mergeCell ref="J45:BH45"/>
    <mergeCell ref="A46:H46"/>
    <mergeCell ref="J46:BH46"/>
    <mergeCell ref="BJ46:DW46"/>
    <mergeCell ref="A44:H44"/>
    <mergeCell ref="J44:BH44"/>
    <mergeCell ref="BS43:BW43"/>
    <mergeCell ref="BX43:CB43"/>
    <mergeCell ref="BJ44:DW44"/>
    <mergeCell ref="J39:BH39"/>
    <mergeCell ref="BJ39:DW39"/>
    <mergeCell ref="CG41:DW41"/>
    <mergeCell ref="J42:DW42"/>
    <mergeCell ref="BR41:BV41"/>
    <mergeCell ref="CH43:CL43"/>
    <mergeCell ref="A43:H43"/>
    <mergeCell ref="J43:BH43"/>
    <mergeCell ref="BI43:BM43"/>
    <mergeCell ref="BN43:BR43"/>
    <mergeCell ref="J41:AV41"/>
    <mergeCell ref="AX41:BB41"/>
    <mergeCell ref="A42:H42"/>
    <mergeCell ref="BM41:BQ41"/>
    <mergeCell ref="A40:H40"/>
    <mergeCell ref="J40:BH40"/>
    <mergeCell ref="A41:H41"/>
    <mergeCell ref="A37:H37"/>
    <mergeCell ref="J37:BH37"/>
    <mergeCell ref="A35:H35"/>
    <mergeCell ref="J35:DW35"/>
    <mergeCell ref="BC41:BG41"/>
    <mergeCell ref="BH41:BL41"/>
    <mergeCell ref="BJ40:DW40"/>
    <mergeCell ref="A38:H38"/>
    <mergeCell ref="J38:BH38"/>
    <mergeCell ref="A39:H39"/>
    <mergeCell ref="CG34:CK34"/>
    <mergeCell ref="CL34:CP34"/>
    <mergeCell ref="BM34:BQ34"/>
    <mergeCell ref="BR34:BV34"/>
    <mergeCell ref="A36:H36"/>
    <mergeCell ref="J36:BH36"/>
    <mergeCell ref="A31:H31"/>
    <mergeCell ref="J31:BH31"/>
    <mergeCell ref="A32:H32"/>
    <mergeCell ref="J32:BH32"/>
    <mergeCell ref="BJ31:DW31"/>
    <mergeCell ref="BJ32:DW32"/>
    <mergeCell ref="CQ34:CU34"/>
    <mergeCell ref="A33:H33"/>
    <mergeCell ref="J33:BH33"/>
    <mergeCell ref="A34:H34"/>
    <mergeCell ref="J34:AV34"/>
    <mergeCell ref="AX34:BB34"/>
    <mergeCell ref="BC34:BG34"/>
    <mergeCell ref="BH34:BL34"/>
    <mergeCell ref="BW34:CA34"/>
    <mergeCell ref="CB34:CF34"/>
    <mergeCell ref="A30:H30"/>
    <mergeCell ref="J30:BH30"/>
    <mergeCell ref="A29:H29"/>
    <mergeCell ref="J29:AH29"/>
    <mergeCell ref="AI29:AZ29"/>
    <mergeCell ref="BB29:BU29"/>
    <mergeCell ref="BJ30:DW30"/>
    <mergeCell ref="BV29:CM29"/>
    <mergeCell ref="DF29:DW29"/>
    <mergeCell ref="A27:H27"/>
    <mergeCell ref="J27:BH27"/>
    <mergeCell ref="A28:H28"/>
    <mergeCell ref="J28:BH28"/>
    <mergeCell ref="BJ27:DW27"/>
    <mergeCell ref="A25:H25"/>
    <mergeCell ref="J25:BH25"/>
    <mergeCell ref="A26:H26"/>
    <mergeCell ref="J26:BH26"/>
    <mergeCell ref="BJ28:DW28"/>
    <mergeCell ref="BI23:BM23"/>
    <mergeCell ref="BN23:BR23"/>
    <mergeCell ref="BW21:CA21"/>
    <mergeCell ref="CB21:CF21"/>
    <mergeCell ref="CM23:DW23"/>
    <mergeCell ref="BM21:BQ21"/>
    <mergeCell ref="BR21:BV21"/>
    <mergeCell ref="A24:H24"/>
    <mergeCell ref="J24:BH24"/>
    <mergeCell ref="BS23:BW23"/>
    <mergeCell ref="BX23:CB23"/>
    <mergeCell ref="CC23:CG23"/>
    <mergeCell ref="CH23:CL23"/>
    <mergeCell ref="A23:H23"/>
    <mergeCell ref="J23:BH23"/>
    <mergeCell ref="A20:H20"/>
    <mergeCell ref="J20:BH20"/>
    <mergeCell ref="A21:H21"/>
    <mergeCell ref="J21:AV21"/>
    <mergeCell ref="AX21:BB21"/>
    <mergeCell ref="BC21:BG21"/>
    <mergeCell ref="BH21:BL21"/>
    <mergeCell ref="CG21:DW21"/>
    <mergeCell ref="A22:H22"/>
    <mergeCell ref="J22:DW22"/>
    <mergeCell ref="A17:H17"/>
    <mergeCell ref="J17:BH17"/>
    <mergeCell ref="BJ16:DW16"/>
    <mergeCell ref="BJ17:DW17"/>
    <mergeCell ref="A18:H18"/>
    <mergeCell ref="J18:BH18"/>
    <mergeCell ref="A19:H19"/>
    <mergeCell ref="J19:BH19"/>
    <mergeCell ref="BJ18:DW18"/>
    <mergeCell ref="BJ19:DW19"/>
    <mergeCell ref="A15:H15"/>
    <mergeCell ref="J15:DW15"/>
    <mergeCell ref="CB14:CF14"/>
    <mergeCell ref="CG14:CK14"/>
    <mergeCell ref="CL14:CP14"/>
    <mergeCell ref="CQ14:CU14"/>
    <mergeCell ref="BH14:BL14"/>
    <mergeCell ref="BM14:BQ14"/>
    <mergeCell ref="A16:H16"/>
    <mergeCell ref="J16:BH16"/>
    <mergeCell ref="A13:H13"/>
    <mergeCell ref="J13:BH13"/>
    <mergeCell ref="BJ12:DW12"/>
    <mergeCell ref="BJ13:DW13"/>
    <mergeCell ref="BR14:BV14"/>
    <mergeCell ref="BW14:CA14"/>
    <mergeCell ref="A14:H14"/>
    <mergeCell ref="J14:AV14"/>
    <mergeCell ref="AX14:BB14"/>
    <mergeCell ref="BC14:BG14"/>
    <mergeCell ref="CV14:CZ14"/>
    <mergeCell ref="DA14:DE14"/>
    <mergeCell ref="A10:H10"/>
    <mergeCell ref="J10:BH10"/>
    <mergeCell ref="A11:H11"/>
    <mergeCell ref="J11:BH11"/>
    <mergeCell ref="BJ10:DW10"/>
    <mergeCell ref="BJ11:DW11"/>
    <mergeCell ref="A6:DW6"/>
    <mergeCell ref="A7:DW7"/>
    <mergeCell ref="A12:H12"/>
    <mergeCell ref="J12:BH12"/>
    <mergeCell ref="A8:DW8"/>
    <mergeCell ref="A9:DW9"/>
    <mergeCell ref="DN1:DR1"/>
    <mergeCell ref="DS1:DW1"/>
    <mergeCell ref="CT2:CX2"/>
    <mergeCell ref="CY2:DC2"/>
    <mergeCell ref="DD2:DH2"/>
    <mergeCell ref="DI2:DM2"/>
    <mergeCell ref="DN2:DR2"/>
    <mergeCell ref="DS2:DW2"/>
  </mergeCells>
  <pageMargins left="0.78740157480314965" right="0.35433070866141736" top="0.55118110236220474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"/>
  <sheetViews>
    <sheetView workbookViewId="0">
      <selection activeCell="K4" sqref="K4"/>
    </sheetView>
  </sheetViews>
  <sheetFormatPr defaultRowHeight="12.75" x14ac:dyDescent="0.2"/>
  <cols>
    <col min="1" max="1" width="14.42578125" customWidth="1"/>
    <col min="2" max="2" width="23.5703125" customWidth="1"/>
    <col min="3" max="3" width="17.28515625" customWidth="1"/>
    <col min="4" max="4" width="14.7109375" customWidth="1"/>
    <col min="5" max="5" width="27" customWidth="1"/>
    <col min="6" max="6" width="17.42578125" customWidth="1"/>
    <col min="7" max="7" width="11.7109375" customWidth="1"/>
    <col min="9" max="9" width="14" customWidth="1"/>
    <col min="10" max="11" width="29.7109375" customWidth="1"/>
  </cols>
  <sheetData>
    <row r="1" spans="1:11" s="13" customFormat="1" ht="42.75" customHeight="1" x14ac:dyDescent="0.2">
      <c r="A1" s="12" t="s">
        <v>35</v>
      </c>
      <c r="B1" s="12" t="s">
        <v>36</v>
      </c>
      <c r="C1" s="12" t="s">
        <v>37</v>
      </c>
      <c r="D1" s="12" t="s">
        <v>17</v>
      </c>
      <c r="E1" s="12" t="s">
        <v>26</v>
      </c>
      <c r="F1" s="12" t="s">
        <v>38</v>
      </c>
      <c r="G1" s="12" t="s">
        <v>21</v>
      </c>
      <c r="H1" s="12" t="s">
        <v>22</v>
      </c>
      <c r="I1" s="12" t="s">
        <v>23</v>
      </c>
      <c r="J1" s="12" t="s">
        <v>24</v>
      </c>
      <c r="K1" s="12" t="s">
        <v>44</v>
      </c>
    </row>
    <row r="2" spans="1:11" x14ac:dyDescent="0.2">
      <c r="A2">
        <v>1</v>
      </c>
      <c r="B2" t="s">
        <v>39</v>
      </c>
      <c r="C2" s="14">
        <v>123456789012</v>
      </c>
      <c r="D2" s="15">
        <v>34820</v>
      </c>
      <c r="E2" t="s">
        <v>40</v>
      </c>
      <c r="F2" t="s">
        <v>41</v>
      </c>
      <c r="G2">
        <v>2222</v>
      </c>
      <c r="H2">
        <v>222222</v>
      </c>
      <c r="I2" s="15">
        <v>43446</v>
      </c>
      <c r="J2" t="s">
        <v>42</v>
      </c>
      <c r="K2" t="s">
        <v>45</v>
      </c>
    </row>
    <row r="3" spans="1:11" x14ac:dyDescent="0.2">
      <c r="A3">
        <v>2</v>
      </c>
      <c r="B3" t="s">
        <v>39</v>
      </c>
      <c r="C3" s="14">
        <v>123456789013</v>
      </c>
      <c r="D3" s="15">
        <v>34821</v>
      </c>
      <c r="E3" t="s">
        <v>43</v>
      </c>
      <c r="F3" t="s">
        <v>41</v>
      </c>
      <c r="G3">
        <v>2222</v>
      </c>
      <c r="H3">
        <v>222222</v>
      </c>
      <c r="I3" s="15">
        <v>43447</v>
      </c>
      <c r="J3" t="s">
        <v>42</v>
      </c>
      <c r="K3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стр.6</vt:lpstr>
      <vt:lpstr>Лист1</vt:lpstr>
      <vt:lpstr>Лист2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ГАВ</cp:lastModifiedBy>
  <cp:lastPrinted>2011-11-10T14:53:20Z</cp:lastPrinted>
  <dcterms:created xsi:type="dcterms:W3CDTF">2011-11-09T11:27:53Z</dcterms:created>
  <dcterms:modified xsi:type="dcterms:W3CDTF">2019-03-22T11:30:11Z</dcterms:modified>
</cp:coreProperties>
</file>