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18435" windowHeight="6810"/>
  </bookViews>
  <sheets>
    <sheet name="ШАБЛОН КАНЦЕЛЯРИЯ" sheetId="1" r:id="rId1"/>
    <sheet name="Лист2" sheetId="7" r:id="rId2"/>
    <sheet name="Лист1" sheetId="6" r:id="rId3"/>
  </sheets>
  <definedNames>
    <definedName name="_xlnm._FilterDatabase" localSheetId="0" hidden="1">'ШАБЛОН КАНЦЕЛЯРИЯ'!$A$2:$E$64</definedName>
    <definedName name="списокцехов">Лист2!$A$1:$A$48</definedName>
  </definedNames>
  <calcPr calcId="145621"/>
</workbook>
</file>

<file path=xl/calcChain.xml><?xml version="1.0" encoding="utf-8"?>
<calcChain xmlns="http://schemas.openxmlformats.org/spreadsheetml/2006/main">
  <c r="G8" i="1" l="1"/>
  <c r="D3" i="1"/>
  <c r="G52" i="1" l="1"/>
  <c r="E115" i="6" l="1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E1" i="6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G35" i="1" s="1"/>
  <c r="D36" i="1"/>
  <c r="D37" i="1"/>
  <c r="D38" i="1"/>
  <c r="D39" i="1"/>
  <c r="D40" i="1"/>
  <c r="D41" i="1"/>
  <c r="D42" i="1"/>
  <c r="D43" i="1"/>
  <c r="D44" i="1"/>
  <c r="G44" i="1" s="1"/>
  <c r="D45" i="1"/>
  <c r="D46" i="1"/>
  <c r="G46" i="1" s="1"/>
  <c r="D47" i="1"/>
  <c r="D48" i="1"/>
  <c r="D49" i="1"/>
  <c r="D50" i="1"/>
  <c r="G50" i="1" s="1"/>
  <c r="D51" i="1"/>
  <c r="D52" i="1"/>
  <c r="D53" i="1"/>
  <c r="D54" i="1"/>
  <c r="G54" i="1" s="1"/>
  <c r="D55" i="1"/>
  <c r="D56" i="1"/>
  <c r="D57" i="1"/>
  <c r="D58" i="1"/>
  <c r="G58" i="1" s="1"/>
  <c r="D59" i="1"/>
  <c r="D60" i="1"/>
  <c r="D61" i="1"/>
  <c r="D62" i="1"/>
  <c r="D63" i="1"/>
  <c r="D64" i="1"/>
  <c r="G64" i="1" s="1"/>
  <c r="D65" i="1"/>
  <c r="G65" i="1" s="1"/>
  <c r="D66" i="1"/>
  <c r="G66" i="1" s="1"/>
  <c r="G42" i="1" l="1"/>
  <c r="G3" i="1"/>
  <c r="G43" i="1"/>
  <c r="G41" i="1"/>
  <c r="G39" i="1"/>
  <c r="G37" i="1"/>
  <c r="G33" i="1"/>
  <c r="G31" i="1"/>
  <c r="G29" i="1"/>
  <c r="G27" i="1"/>
  <c r="G25" i="1"/>
  <c r="G23" i="1"/>
  <c r="G21" i="1"/>
  <c r="G19" i="1"/>
  <c r="G17" i="1"/>
  <c r="G15" i="1"/>
  <c r="G13" i="1"/>
  <c r="G11" i="1"/>
  <c r="G9" i="1"/>
  <c r="G7" i="1"/>
  <c r="G5" i="1"/>
  <c r="G63" i="1"/>
  <c r="G62" i="1"/>
  <c r="G61" i="1"/>
  <c r="G60" i="1"/>
  <c r="G59" i="1"/>
  <c r="G57" i="1"/>
  <c r="G56" i="1"/>
  <c r="G55" i="1"/>
  <c r="G53" i="1"/>
  <c r="G51" i="1"/>
  <c r="G49" i="1"/>
  <c r="G48" i="1"/>
  <c r="G47" i="1"/>
  <c r="G45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6" i="1"/>
  <c r="G4" i="1"/>
  <c r="I2" i="1" l="1"/>
</calcChain>
</file>

<file path=xl/sharedStrings.xml><?xml version="1.0" encoding="utf-8"?>
<sst xmlns="http://schemas.openxmlformats.org/spreadsheetml/2006/main" count="415" uniqueCount="199">
  <si>
    <t>№п/п</t>
  </si>
  <si>
    <t>артикул</t>
  </si>
  <si>
    <t>наименование</t>
  </si>
  <si>
    <t>ед. изм.</t>
  </si>
  <si>
    <t>Анти-степлер 6412 для скоб №10,24/6,26/6, с фикс., черный</t>
  </si>
  <si>
    <t>Батарея DURACELL D/LR20-2BL BASIC бл/2</t>
  </si>
  <si>
    <t>Блок-кубик ATTACHE с клеев.краем 76х76 желтый 100л.</t>
  </si>
  <si>
    <t>Блок-кубик ATTACHE (ЭК) запасной 9х9х5 белый блок</t>
  </si>
  <si>
    <t>Блокнот на спирали А5 50л. ATTACHE-БИЗНЕС облж. 14с157 клетка</t>
  </si>
  <si>
    <t>Бумага для ОфТех КОМУС ДОКУМЕНТ Standard (А4, 80г,146%CIE)  СПб пачка 500л.</t>
  </si>
  <si>
    <t>Бух бланки Накладная А5 (книж.100л.) в термоусад.пленке офсет N1</t>
  </si>
  <si>
    <t>Бух бланки Товарный чек (книж.100л.) в термоусад.пленке офсет N1</t>
  </si>
  <si>
    <t>Зажим для бумаг 19мм 12шт./уп. Attache, в картоной коробке</t>
  </si>
  <si>
    <t>Карандаш чернографитный КОНСТРУКТОР СК124/ТМ с ластиком  шестигр.,натур.,за</t>
  </si>
  <si>
    <t>Клей-карандаш 21г Gingko</t>
  </si>
  <si>
    <t>Клейкая лента Двусторонняя Комус 48мм х 10м, полипропилен</t>
  </si>
  <si>
    <t>Клейкая лента упаковочная ATTACHE 48мм х 60м 40мкм прозрачная</t>
  </si>
  <si>
    <t>Диспенсер для клейкой ленты упаковочной UNIBOB K-275/Т-280/Т-290, 50 мм, Та</t>
  </si>
  <si>
    <t>Кнопки для пробковых досок силовые ATTACHE 30 шт./уп. AL-TS1002-30VH</t>
  </si>
  <si>
    <t>Корректирующая жидкость на быстросохн. основе 20г ReVise</t>
  </si>
  <si>
    <t>Краска штемпельная Attache синяя 45мл</t>
  </si>
  <si>
    <t>Ластик KOH-I-NOOR 300/80 каучуковый Чехия</t>
  </si>
  <si>
    <t>Лезвие запасное для ножей 18мм 10шт./уп. Attache</t>
  </si>
  <si>
    <t>Лоток для бумаг решетчатый серый ПРЕСТИЖ</t>
  </si>
  <si>
    <t>Маркер перманентный, черный, 1,5-3 мм</t>
  </si>
  <si>
    <t>Ножницы 170мм с пласт.эллиптич.ручками Maped 467010</t>
  </si>
  <si>
    <t>Папка файл-вкладыш А4 Эконом ,25 мкм100шт./уп.с перф.Россия, СПБ</t>
  </si>
  <si>
    <t>Планшет Attache A4 черный</t>
  </si>
  <si>
    <t>Резинка универсальная 50г диам 60мм. цвет ассорти</t>
  </si>
  <si>
    <t>Ручка гелевая Attache Space 0,5мм синий Россия</t>
  </si>
  <si>
    <t>Ручка шариковая BEIFA AA 927 0,5мм синий Китай</t>
  </si>
  <si>
    <t>Самокоп.бланки Накладная 3-х сл.(5кн.х50экз.)</t>
  </si>
  <si>
    <t>Скобы к степлеру N24/6 ATTACHE</t>
  </si>
  <si>
    <t>Скрепки 50мм 30 шт./уп. Комус: цинк,кругл,гофр,к/кор</t>
  </si>
  <si>
    <t>Степлер 8862 (№24/6) до 20 лист. синий</t>
  </si>
  <si>
    <t>Тетрадь общая Attache,60л,клет,А5,спир,обл.мел.карт</t>
  </si>
  <si>
    <t>Точилка металлическая одно отверстие AG1004</t>
  </si>
  <si>
    <t>Этикет-лента 26х16 белая прям 1000шт/рул 10рул/уп</t>
  </si>
  <si>
    <t>Демо-система MEGA Office FDS012 настенная 10 пан., черный</t>
  </si>
  <si>
    <t>Доска магнитно-маркерная 60х90 лак Эконом</t>
  </si>
  <si>
    <t>Дырокол ATTACHE 6304 до 12л. с лин, металл., красный</t>
  </si>
  <si>
    <t>Ежедневник недат,черный,А5,145х205мм,136л,Ideal</t>
  </si>
  <si>
    <t>Заготовка для ламинирования ProMega Office А4 125мкм 100шт/уп.</t>
  </si>
  <si>
    <t>Калькулятор CITIZEN бухг. SDC-444S 12 разряд. Dual Power</t>
  </si>
  <si>
    <t>Корзина для мусора 10 л пластик, черная эконом</t>
  </si>
  <si>
    <t>Оснастка для штампов пластик. Pr. 15 10х69мм (аналог 4916) Colop</t>
  </si>
  <si>
    <t>Пломбиратор усиленный</t>
  </si>
  <si>
    <t>Счетчик банкнот PRO-40U NEO 800 куп./мин. детекция УФ</t>
  </si>
  <si>
    <t>Штамп самонаборный пласт. 2стр. Pr.15-Set 69х10мм 1 касса Colop</t>
  </si>
  <si>
    <t>Штамп самонаборный пласт. 3стр. Pr.C20/3-Set 38х14 (аналог 4911/DB)Colop</t>
  </si>
  <si>
    <t>Штамп самонаборный пласт. 4стр. Pr.C20-Set 38х14 (аналог 4911/DB,4912/DB)Co</t>
  </si>
  <si>
    <t>Штамп стандартный Pr. C20 1.2 со сл. ОПЛАЧЕНО Colop</t>
  </si>
  <si>
    <t>Термометр биметаллический на липучке</t>
  </si>
  <si>
    <t>Ролики для касс и калькуляторов 57мм (дл.30м,вт.12,из т/б) 12шт./уп. 13уп/к</t>
  </si>
  <si>
    <t>Ролики для касс и калькуляторов 80мм(дл.80м,вт.12,из т/б) 8 шт/уп. 5уп/кор</t>
  </si>
  <si>
    <t>Пломба свинцовая (упаковка 1кг)</t>
  </si>
  <si>
    <t>упак</t>
  </si>
  <si>
    <t>шт</t>
  </si>
  <si>
    <t>цена</t>
  </si>
  <si>
    <t>Нож промышленный 18 мм с фиксатором, упаковка полибег</t>
  </si>
  <si>
    <t>Папка с арочн.мех. 75 мм (+/- 5 мм) мрамор, черный</t>
  </si>
  <si>
    <t>Папка Скорос-тель Комус А4 синий 1810</t>
  </si>
  <si>
    <t>Бейдж Комус держатель с рулеткой цвет металик (без бейджа) 1шт</t>
  </si>
  <si>
    <t>Детектор банкнот PRO 1500 IRPM LCD, УФ,ИК,магн.детекция</t>
  </si>
  <si>
    <t xml:space="preserve">Шнур банковский джутовый, полиров., ~1,5 кг, диам 1,5 мм </t>
  </si>
  <si>
    <t>Термоэтикетки 58х40 эко, без печати, 700шт./рул.,24рул/уп.</t>
  </si>
  <si>
    <t>Этикет-пистолет PRONTO C20 2-стр10х10зн,26х16пр</t>
  </si>
  <si>
    <t>Ламинатор GBC Inspire+ A4, 75 мкм</t>
  </si>
  <si>
    <t>Ролик красящий чернильный для SKY 5 штук в уп</t>
  </si>
  <si>
    <t>Ролик красящий чернильный для MX 5500 20мм 5 штук в упаковке</t>
  </si>
  <si>
    <r>
      <t xml:space="preserve">Маркер Выделитель текста CC2118S </t>
    </r>
    <r>
      <rPr>
        <sz val="11"/>
        <rFont val="Calibri"/>
        <family val="2"/>
        <charset val="204"/>
        <scheme val="minor"/>
      </rPr>
      <t>зеленый</t>
    </r>
    <r>
      <rPr>
        <sz val="11"/>
        <color theme="1"/>
        <rFont val="Calibri"/>
        <family val="2"/>
        <charset val="204"/>
        <scheme val="minor"/>
      </rPr>
      <t xml:space="preserve"> 1-3,9мм.</t>
    </r>
  </si>
  <si>
    <t>Антистеплер 6412 для скоб №10,24/6,26/6, с фикс., черный</t>
  </si>
  <si>
    <t>Батарейки DURACELL D/LR20-2BL BASIC бл/2</t>
  </si>
  <si>
    <t>Блок для записей Attache Economy запасной 9х9х5 белый</t>
  </si>
  <si>
    <r>
      <t xml:space="preserve">Бумага для ОфТех КОМУС ДОКУМЕНТ Standard (А4, 80г,146%CIE)  </t>
    </r>
    <r>
      <rPr>
        <b/>
        <sz val="10"/>
        <color indexed="10"/>
        <rFont val="Times New Roman"/>
        <family val="1"/>
        <charset val="204"/>
      </rPr>
      <t xml:space="preserve">СПб </t>
    </r>
    <r>
      <rPr>
        <sz val="10"/>
        <color indexed="8"/>
        <rFont val="Times New Roman"/>
        <family val="1"/>
        <charset val="204"/>
      </rPr>
      <t>пачка 500л.</t>
    </r>
  </si>
  <si>
    <r>
      <t>Бумага для ОфТех КОМУС ДОКУМЕНТ Standard (А4, 80г,146%CIE) пачка500л.</t>
    </r>
    <r>
      <rPr>
        <b/>
        <sz val="10"/>
        <color indexed="10"/>
        <rFont val="Times New Roman"/>
        <family val="1"/>
        <charset val="204"/>
      </rPr>
      <t>РЕГИОНЫ</t>
    </r>
  </si>
  <si>
    <t>Зажим для бумаг 19мм 12шт./уп. Комус, в картонной коробке</t>
  </si>
  <si>
    <t>Карандаш чернографитный Attache плаcтик, с ластиком, HB, зеленый корпус</t>
  </si>
  <si>
    <t>Клей-карандаш 21г Attache Economy</t>
  </si>
  <si>
    <t>Корректирующая жидкость ReVise 20г на быстросохннущей основе, кисточка</t>
  </si>
  <si>
    <t>Лезвие запасное для ножей Attache 18мм 10шт./уп.пластиковый футляр</t>
  </si>
  <si>
    <t>Линейка 30см прозр. NEON Cristal 4цвета  ЛН-32</t>
  </si>
  <si>
    <t>Лоток для бумаг Attache решетчатый серый</t>
  </si>
  <si>
    <t>Маркер Выделитель текста CC2118S зеленый 1-3,9мм.</t>
  </si>
  <si>
    <t>Нож канцелярский 18 мм Attache с фиксатором, полибег, цв.в ассортименте</t>
  </si>
  <si>
    <t>Ножницы Maped  170 мм с пластиковыми эллиптическими ручками, цвет черный</t>
  </si>
  <si>
    <t>Папка-конверт на кнопке А5, 19х24, 180мкм, синий 10шт/уп</t>
  </si>
  <si>
    <t>Папка файл-вкладыш А4 Attache,Стандарт ,25 мкм100шт./уп.с перф.Россия</t>
  </si>
  <si>
    <t>Скобы для степлера N24/6 ATTACHE оцинкован (2-30 лист.) 1000 шт в уп. Китай</t>
  </si>
  <si>
    <t>Скрепки Attache 28мм, металлические б/покрытия, овальные 100 шт./уп.к/кор</t>
  </si>
  <si>
    <t>Скрепки КОМУС, 50мм, оцинкованные, гофрированные,30 шт.в карт.уп.</t>
  </si>
  <si>
    <t>Степлер ATTACHE 8215 (N24/6&amp;26/6) до 25 лист. синий</t>
  </si>
  <si>
    <t>Термометр биметаллический на липучке RST02097</t>
  </si>
  <si>
    <t>Держатель для бейджа Комус с рулеткой цвет металик (без бейджа) 1шт</t>
  </si>
  <si>
    <t>Доска магнитно-маркерная 60х90 Attache Economy лак</t>
  </si>
  <si>
    <t>Заготовка для ламинирования ProMega Office А4, 125мкм 100шт/уп.</t>
  </si>
  <si>
    <t>Калькулятор настольный CITIZEN бухг. SDC-444S 12 разряд. Dual Power</t>
  </si>
  <si>
    <t>Шнур банковский джутовый, полиров., ~1,5 кг, диам 1,5 мм</t>
  </si>
  <si>
    <t>Ролик красящий чернильный для SKY 5 штук в упаковке</t>
  </si>
  <si>
    <t>Ведро пластмассовое б/крышки 10л  Росси</t>
  </si>
  <si>
    <t>Швабра деревянная с ручкой 130см</t>
  </si>
  <si>
    <t>Перчатки хозяйственные латекс р-р S эконом_</t>
  </si>
  <si>
    <t>пар</t>
  </si>
  <si>
    <t>Перчатки хозяйственные латекс желт. р-р M</t>
  </si>
  <si>
    <t>Перчатки хозяйственные латекс р-р L эконом</t>
  </si>
  <si>
    <t>Таз 6л пластик  круглый</t>
  </si>
  <si>
    <t>Тряпка для пола нетканое регенерир. прошивное полотно серое 70х80см 5шт/уп</t>
  </si>
  <si>
    <t>Щетка насадка для швабр 25см пластик</t>
  </si>
  <si>
    <t>Совок д/мусора овальный пластик</t>
  </si>
  <si>
    <t>Чистящее средство универсальное ПРОЧИСТ Эконом 5л (Прогресс)</t>
  </si>
  <si>
    <t>Бахилы одноразовые п/э Супер Эконом гладкие (2,6 гр) БГ 1,3С 50пар/уп.</t>
  </si>
  <si>
    <t>Халат одноразовый медицинский на кнопках, белый (р.50-54) 10шт. в уп</t>
  </si>
  <si>
    <t>Одноразовая одежда Фартук полиэтиленовый 100 шт. в уп. (120х80)</t>
  </si>
  <si>
    <t>Шапочка-клип одноразовая Шарлотта белая 100шт. в уп.</t>
  </si>
  <si>
    <t>Перчатки одноразовые полиэтиленовые р-р.L (50 пар/уп). (18)</t>
  </si>
  <si>
    <t>Перчатки защитные трикотажные без ПВХ 4 нити 30г 10класс 10пар/уп</t>
  </si>
  <si>
    <t>Полотно техническое вафельное плот.-145г/м(60мх45см) отбеленное</t>
  </si>
  <si>
    <t>рул</t>
  </si>
  <si>
    <t>Мешки для мусора ПНД 60л 58х68см 7мкм черные 20шт/рул</t>
  </si>
  <si>
    <t>Мешки для мусора ПВД 120л 65x105см 45мкм черные 20шт/рул Attache</t>
  </si>
  <si>
    <t>Мешки для мусора ПВД 160л 80x100см 55мкм черные 10шт/рул</t>
  </si>
  <si>
    <t>Мешки для мусора ПВД 240л 85х130см 50мкм черные 10шт/рул Attache</t>
  </si>
  <si>
    <t>Губка-мочалка металлическая средняя D=7,5 см. вес=14гр. 3шт./уп. PACLAN</t>
  </si>
  <si>
    <t>Губка Luscan для посуды  Макси  5 штук/упаковка 95х65х30 мм</t>
  </si>
  <si>
    <t>Мыло жидкое  БАРХАТ - эконом 5л.  с антибактериальным эффектом Ромашка</t>
  </si>
  <si>
    <t>Сода кальцинированная 800гр.</t>
  </si>
  <si>
    <t>Средство для чистки плит UNICUM Gold 500 ml (спрей)</t>
  </si>
  <si>
    <t>Средство для чистки плит UNICUM Gold 3л</t>
  </si>
  <si>
    <t>Средство для прочистки труб Кротаран Розовый 1л.</t>
  </si>
  <si>
    <t>Профессиональная химия Ника-Супер 5кг, ср-во д/мытья посуды (ПЭТ)</t>
  </si>
  <si>
    <t>Профессиональная химия Ника-2 5кг, дезинф.ср-во с моющим эффектом</t>
  </si>
  <si>
    <t>Профессиональная химия ХИМИТЕК ПОЛИДЕЗ 5л, дезинф.ср-во с моющ эффектом_СПб</t>
  </si>
  <si>
    <t>Средство для сантехники САНОКС  750 гр</t>
  </si>
  <si>
    <t>Чистящее средство для кухни Чистин 400 г яблоко</t>
  </si>
  <si>
    <t>Средство для стекол ЗОЛУШКА 500мл с нашатырным спиртом с триггером</t>
  </si>
  <si>
    <t>Освежитель воздуха LIS Морской Прибой 300мл</t>
  </si>
  <si>
    <t>Картридж с жидким мылом Tork S1 крем 1л, 421501/420501</t>
  </si>
  <si>
    <t>Полотенца бумажные д/держ.Tork Н3 Univ 1сл.250л*20пач/уп 120108</t>
  </si>
  <si>
    <t>Бумага туалетная д/дисп.Tork Universal Т2 1сл бел втор 200м 12рул/уп 120197</t>
  </si>
  <si>
    <t>Щетка для мытья посуды YORK</t>
  </si>
  <si>
    <t>Щетка-утюжок Софтэль SV3080</t>
  </si>
  <si>
    <t>Палочки для суши бамбук. в индивидуальной упаковке 21 см 100 шт/уп</t>
  </si>
  <si>
    <t>Соусница 80мл, h-33 мм, d-70 прозр,ПП (80 шт/уп)</t>
  </si>
  <si>
    <t>Емкость ТМ Комус СПП-350/1 (ПЭТ) (540шт/уп) 759079 крышка (574492)</t>
  </si>
  <si>
    <t>Крышка ТМ Комус СПП-500К (540шт/уп) 111642 контейн.(574485,574486,775591)</t>
  </si>
  <si>
    <t>Пленка пищевая Пленка пищ. п/э 30см х 300м 7,5 мкм белая</t>
  </si>
  <si>
    <t>Фольга пищевая алюминевая (рулон 10м х 30см) PACLAN</t>
  </si>
  <si>
    <r>
      <t xml:space="preserve">Салфетки </t>
    </r>
    <r>
      <rPr>
        <sz val="10"/>
        <color indexed="10"/>
        <rFont val="Times New Roman"/>
        <family val="1"/>
        <charset val="204"/>
      </rPr>
      <t xml:space="preserve">ДЛЯ ВСЕХ РЕГИОНОВ </t>
    </r>
  </si>
  <si>
    <t>Заказ</t>
  </si>
  <si>
    <t>Бюджет</t>
  </si>
  <si>
    <t>Сумма по заказу</t>
  </si>
  <si>
    <t>ВЫБЕРИТЕ НАЗВАНИЕ ТОЧКИ</t>
  </si>
  <si>
    <t>ТОЧКА 1</t>
  </si>
  <si>
    <t>ТОЧКА 2</t>
  </si>
  <si>
    <t>ТОЧКА 3</t>
  </si>
  <si>
    <t>ТОЧКА 4</t>
  </si>
  <si>
    <t>ТОЧКА 5</t>
  </si>
  <si>
    <t>ТОЧКА 6</t>
  </si>
  <si>
    <t>ТОЧКА 7</t>
  </si>
  <si>
    <t>ТОЧКА 8</t>
  </si>
  <si>
    <t>ТОЧКА 9</t>
  </si>
  <si>
    <t>ТОЧКА 10</t>
  </si>
  <si>
    <t>ТОЧКА 11</t>
  </si>
  <si>
    <t>ТОЧКА 12</t>
  </si>
  <si>
    <t>ТОЧКА 13</t>
  </si>
  <si>
    <t>ТОЧКА 14</t>
  </si>
  <si>
    <t>ТОЧКА 15</t>
  </si>
  <si>
    <t>ТОЧКА 16</t>
  </si>
  <si>
    <t>ТОЧКА 17</t>
  </si>
  <si>
    <t>ТОЧКА 18</t>
  </si>
  <si>
    <t>ТОЧКА 19</t>
  </si>
  <si>
    <t>ТОЧКА 20</t>
  </si>
  <si>
    <t>ТОЧКА 21</t>
  </si>
  <si>
    <t>ТОЧКА 22</t>
  </si>
  <si>
    <t>ТОЧКА 23</t>
  </si>
  <si>
    <t>ТОЧКА 24</t>
  </si>
  <si>
    <t>ТОЧКА 25</t>
  </si>
  <si>
    <t>ТОЧКА 26</t>
  </si>
  <si>
    <t>ТОЧКА 27</t>
  </si>
  <si>
    <t>ТОЧКА 28</t>
  </si>
  <si>
    <t>ТОЧКА 29</t>
  </si>
  <si>
    <t>ТОЧКА 30</t>
  </si>
  <si>
    <t>ТОЧКА 31</t>
  </si>
  <si>
    <t>ТОЧКА 32</t>
  </si>
  <si>
    <t>ТОЧКА 33</t>
  </si>
  <si>
    <t>ТОЧКА 34</t>
  </si>
  <si>
    <t>ТОЧКА 35</t>
  </si>
  <si>
    <t>ТОЧКА 36</t>
  </si>
  <si>
    <t>ТОЧКА 37</t>
  </si>
  <si>
    <t>ТОЧКА 38</t>
  </si>
  <si>
    <t>ТОЧКА 39</t>
  </si>
  <si>
    <t>ТОЧКА 40</t>
  </si>
  <si>
    <t>ТОЧКА 41</t>
  </si>
  <si>
    <t>ТОЧКА 42</t>
  </si>
  <si>
    <t>ТОЧКА 43</t>
  </si>
  <si>
    <t>ТОЧКА 44</t>
  </si>
  <si>
    <t>ТОЧКА 45</t>
  </si>
  <si>
    <t>ТОЧКА 46</t>
  </si>
  <si>
    <t>ТОЧКА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</si>
</sst>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8"/>
      <color theme="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0"/>
      </bottom>
      <diagonal/>
    </border>
  </borders>
  <cellStyleXfs count="5">
    <xf numFmtId="0" fontId="0" fillId="0" borderId="0"/>
    <xf numFmtId="0" fontId="2" fillId="0" borderId="0">
      <alignment horizontal="center" vertical="center"/>
    </xf>
    <xf numFmtId="0" fontId="2" fillId="0" borderId="0">
      <alignment horizontal="left" vertical="center"/>
    </xf>
    <xf numFmtId="0" fontId="2" fillId="0" borderId="0">
      <alignment horizontal="right" vertical="center"/>
    </xf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Font="1" applyFill="1" applyBorder="1" applyAlignment="1">
      <alignment vertical="center"/>
    </xf>
    <xf numFmtId="0" fontId="6" fillId="0" borderId="2" xfId="2" quotePrefix="1" applyFont="1" applyBorder="1" applyAlignment="1">
      <alignment horizontal="left" vertical="center" wrapText="1"/>
    </xf>
    <xf numFmtId="0" fontId="6" fillId="0" borderId="2" xfId="1" quotePrefix="1" applyFont="1" applyBorder="1" applyAlignment="1">
      <alignment horizontal="center" vertical="center" wrapText="1"/>
    </xf>
    <xf numFmtId="0" fontId="6" fillId="0" borderId="2" xfId="3" quotePrefix="1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0" fontId="6" fillId="0" borderId="3" xfId="3" quotePrefix="1" applyNumberFormat="1" applyFont="1" applyBorder="1" applyAlignment="1">
      <alignment horizontal="center" vertical="center" wrapText="1"/>
    </xf>
    <xf numFmtId="0" fontId="6" fillId="0" borderId="3" xfId="2" quotePrefix="1" applyFont="1" applyBorder="1" applyAlignment="1">
      <alignment horizontal="left" vertical="center" wrapText="1"/>
    </xf>
    <xf numFmtId="0" fontId="6" fillId="0" borderId="4" xfId="3" quotePrefix="1" applyNumberFormat="1" applyFont="1" applyBorder="1" applyAlignment="1">
      <alignment horizontal="center" vertical="center" wrapText="1"/>
    </xf>
    <xf numFmtId="0" fontId="6" fillId="0" borderId="4" xfId="2" quotePrefix="1" applyFont="1" applyBorder="1" applyAlignment="1">
      <alignment horizontal="left" vertical="center" wrapText="1"/>
    </xf>
    <xf numFmtId="0" fontId="6" fillId="0" borderId="3" xfId="1" quotePrefix="1" applyFont="1" applyBorder="1" applyAlignment="1">
      <alignment horizontal="center" vertical="center" wrapText="1"/>
    </xf>
    <xf numFmtId="0" fontId="6" fillId="0" borderId="4" xfId="1" quotePrefix="1" applyFont="1" applyBorder="1" applyAlignment="1">
      <alignment horizontal="center" vertical="center" wrapText="1"/>
    </xf>
    <xf numFmtId="0" fontId="6" fillId="0" borderId="5" xfId="1" quotePrefix="1" applyFont="1" applyBorder="1" applyAlignment="1">
      <alignment horizontal="center" vertical="center" wrapText="1"/>
    </xf>
    <xf numFmtId="0" fontId="6" fillId="0" borderId="5" xfId="3" quotePrefix="1" applyNumberFormat="1" applyFont="1" applyBorder="1" applyAlignment="1">
      <alignment horizontal="center" vertical="center" wrapText="1"/>
    </xf>
    <xf numFmtId="0" fontId="6" fillId="0" borderId="5" xfId="2" quotePrefix="1" applyFont="1" applyBorder="1" applyAlignment="1">
      <alignment horizontal="left" vertical="center" wrapText="1"/>
    </xf>
    <xf numFmtId="0" fontId="6" fillId="0" borderId="2" xfId="1" quotePrefix="1" applyNumberFormat="1" applyFont="1" applyBorder="1" applyAlignment="1">
      <alignment horizontal="center" vertical="center" wrapText="1"/>
    </xf>
    <xf numFmtId="0" fontId="6" fillId="0" borderId="3" xfId="1" quotePrefix="1" applyNumberFormat="1" applyFont="1" applyBorder="1" applyAlignment="1">
      <alignment horizontal="center" vertical="center" wrapText="1"/>
    </xf>
    <xf numFmtId="0" fontId="6" fillId="0" borderId="4" xfId="1" quotePrefix="1" applyNumberFormat="1" applyFont="1" applyBorder="1" applyAlignment="1">
      <alignment horizontal="center" vertical="center" wrapText="1"/>
    </xf>
    <xf numFmtId="0" fontId="6" fillId="0" borderId="5" xfId="1" quotePrefix="1" applyNumberFormat="1" applyFont="1" applyBorder="1" applyAlignment="1">
      <alignment horizontal="center" vertical="center" wrapText="1"/>
    </xf>
    <xf numFmtId="2" fontId="0" fillId="0" borderId="0" xfId="0" applyNumberFormat="1" applyFont="1"/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/>
    <xf numFmtId="2" fontId="0" fillId="0" borderId="0" xfId="0" applyNumberFormat="1" applyFont="1" applyBorder="1"/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0" fillId="0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 applyProtection="1">
      <alignment readingOrder="1"/>
      <protection locked="0"/>
    </xf>
    <xf numFmtId="0" fontId="0" fillId="3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readingOrder="1"/>
      <protection locked="0"/>
    </xf>
  </cellXfs>
  <cellStyles count="5">
    <cellStyle name="S4" xfId="1"/>
    <cellStyle name="S5" xfId="2"/>
    <cellStyle name="S6" xfId="3"/>
    <cellStyle name="Обычный" xfId="0" builtinId="0"/>
    <cellStyle name="Финансовый 2" xfId="4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67"/>
  <sheetViews>
    <sheetView tabSelected="1" zoomScaleNormal="100" workbookViewId="0">
      <pane ySplit="2" topLeftCell="A3" activePane="bottomLeft" state="frozen"/>
      <selection pane="bottomLeft" activeCell="F12" sqref="F12"/>
    </sheetView>
  </sheetViews>
  <sheetFormatPr defaultRowHeight="15" x14ac:dyDescent="0.25"/>
  <cols>
    <col min="1" max="1" width="9.140625" style="1" customWidth="1"/>
    <col min="2" max="2" width="9.140625" style="2" customWidth="1"/>
    <col min="3" max="3" width="78.85546875" style="2" bestFit="1" customWidth="1"/>
    <col min="4" max="4" width="9.42578125" style="32" bestFit="1" customWidth="1"/>
    <col min="5" max="5" width="9.140625" style="2" customWidth="1"/>
    <col min="6" max="6" width="9.140625" style="3"/>
    <col min="7" max="7" width="9.140625" style="2"/>
    <col min="8" max="8" width="16" style="2" bestFit="1" customWidth="1"/>
    <col min="9" max="9" width="15.85546875" style="2" customWidth="1"/>
    <col min="10" max="16384" width="9.140625" style="2"/>
  </cols>
  <sheetData>
    <row r="1" spans="1:10" x14ac:dyDescent="0.25">
      <c r="C1" s="37" t="s">
        <v>151</v>
      </c>
      <c r="D1" s="36"/>
      <c r="E1" s="6"/>
      <c r="F1" s="40" t="s">
        <v>148</v>
      </c>
      <c r="G1" s="7"/>
      <c r="H1" s="6" t="s">
        <v>149</v>
      </c>
      <c r="I1" s="43"/>
    </row>
    <row r="2" spans="1:10" x14ac:dyDescent="0.25">
      <c r="A2" s="4" t="s">
        <v>0</v>
      </c>
      <c r="B2" s="4" t="s">
        <v>1</v>
      </c>
      <c r="C2" s="4" t="s">
        <v>2</v>
      </c>
      <c r="D2" s="33" t="s">
        <v>58</v>
      </c>
      <c r="E2" s="4" t="s">
        <v>3</v>
      </c>
      <c r="F2" s="36"/>
      <c r="G2" s="36"/>
      <c r="H2" s="13" t="s">
        <v>150</v>
      </c>
      <c r="I2" s="34" t="str">
        <f>IF(SUM(G3:G999)&gt;I1,"Денег нет, но вы держитесь",SUM(G3:G66))</f>
        <v>Денег нет, но вы держитесь</v>
      </c>
    </row>
    <row r="3" spans="1:10" ht="15" customHeight="1" x14ac:dyDescent="0.25">
      <c r="A3" s="5">
        <v>1</v>
      </c>
      <c r="B3" s="5">
        <v>256112</v>
      </c>
      <c r="C3" s="6" t="s">
        <v>4</v>
      </c>
      <c r="D3" s="34">
        <f xml:space="preserve"> VLOOKUP(B3,Лист1!$A$1:$F$999,6,0)</f>
        <v>25.942372881355933</v>
      </c>
      <c r="E3" s="5" t="s">
        <v>57</v>
      </c>
      <c r="F3" s="44"/>
      <c r="G3" s="41">
        <f>F3*D3</f>
        <v>0</v>
      </c>
    </row>
    <row r="4" spans="1:10" x14ac:dyDescent="0.25">
      <c r="A4" s="5">
        <v>2</v>
      </c>
      <c r="B4" s="5">
        <v>73518</v>
      </c>
      <c r="C4" s="6" t="s">
        <v>5</v>
      </c>
      <c r="D4" s="34">
        <f xml:space="preserve"> VLOOKUP(B:B,Лист1!A:F,6,0)</f>
        <v>385.30169491525425</v>
      </c>
      <c r="E4" s="5" t="s">
        <v>56</v>
      </c>
      <c r="F4" s="44"/>
      <c r="G4" s="41">
        <f t="shared" ref="G4:G66" si="0">F4*D4</f>
        <v>0</v>
      </c>
      <c r="H4" s="32"/>
    </row>
    <row r="5" spans="1:10" x14ac:dyDescent="0.25">
      <c r="A5" s="5">
        <v>3</v>
      </c>
      <c r="B5" s="5">
        <v>214303</v>
      </c>
      <c r="C5" s="6" t="s">
        <v>6</v>
      </c>
      <c r="D5" s="34">
        <f xml:space="preserve"> VLOOKUP(B:B,Лист1!A:F,6,0)</f>
        <v>14.023728813559321</v>
      </c>
      <c r="E5" s="5" t="s">
        <v>57</v>
      </c>
      <c r="F5" s="44">
        <v>5</v>
      </c>
      <c r="G5" s="41">
        <f t="shared" si="0"/>
        <v>70.118644067796609</v>
      </c>
    </row>
    <row r="6" spans="1:10" x14ac:dyDescent="0.25">
      <c r="A6" s="5">
        <v>4</v>
      </c>
      <c r="B6" s="5">
        <v>314592</v>
      </c>
      <c r="C6" s="6" t="s">
        <v>7</v>
      </c>
      <c r="D6" s="34">
        <f xml:space="preserve"> VLOOKUP(B:B,Лист1!A:F,6,0)</f>
        <v>36.691525423728812</v>
      </c>
      <c r="E6" s="5" t="s">
        <v>57</v>
      </c>
      <c r="F6" s="44">
        <v>5</v>
      </c>
      <c r="G6" s="41">
        <f t="shared" si="0"/>
        <v>183.45762711864407</v>
      </c>
    </row>
    <row r="7" spans="1:10" x14ac:dyDescent="0.25">
      <c r="A7" s="5">
        <v>5</v>
      </c>
      <c r="B7" s="5">
        <v>53546</v>
      </c>
      <c r="C7" s="6" t="s">
        <v>8</v>
      </c>
      <c r="D7" s="34">
        <f xml:space="preserve"> VLOOKUP(B:B,Лист1!A:F,6,0)</f>
        <v>27.915254237288135</v>
      </c>
      <c r="E7" s="5" t="s">
        <v>57</v>
      </c>
      <c r="F7" s="44"/>
      <c r="G7" s="41">
        <f t="shared" si="0"/>
        <v>0</v>
      </c>
      <c r="H7" s="8"/>
      <c r="I7" s="8"/>
      <c r="J7" s="8"/>
    </row>
    <row r="8" spans="1:10" s="8" customFormat="1" x14ac:dyDescent="0.25">
      <c r="A8" s="5">
        <v>6</v>
      </c>
      <c r="B8" s="5">
        <v>95014</v>
      </c>
      <c r="C8" s="7" t="s">
        <v>9</v>
      </c>
      <c r="D8" s="34">
        <f xml:space="preserve"> VLOOKUP(B:B,Лист1!A:F,6,0)</f>
        <v>215.05</v>
      </c>
      <c r="E8" s="5" t="s">
        <v>57</v>
      </c>
      <c r="F8" s="44">
        <v>222</v>
      </c>
      <c r="G8" s="41" t="str">
        <f>IF(F8&gt;100,"Слишком много бумаги",F8*D8)</f>
        <v>Слишком много бумаги</v>
      </c>
      <c r="H8" s="2"/>
      <c r="I8" s="2"/>
      <c r="J8" s="2"/>
    </row>
    <row r="9" spans="1:10" x14ac:dyDescent="0.25">
      <c r="A9" s="5">
        <v>7</v>
      </c>
      <c r="B9" s="5">
        <v>19691</v>
      </c>
      <c r="C9" s="6" t="s">
        <v>10</v>
      </c>
      <c r="D9" s="34">
        <f xml:space="preserve"> VLOOKUP(B:B,Лист1!A:F,6,0)</f>
        <v>22.769491525423732</v>
      </c>
      <c r="E9" s="5" t="s">
        <v>57</v>
      </c>
      <c r="F9" s="44"/>
      <c r="G9" s="41">
        <f t="shared" si="0"/>
        <v>0</v>
      </c>
    </row>
    <row r="10" spans="1:10" x14ac:dyDescent="0.25">
      <c r="A10" s="5">
        <v>8</v>
      </c>
      <c r="B10" s="5">
        <v>19694</v>
      </c>
      <c r="C10" s="6" t="s">
        <v>11</v>
      </c>
      <c r="D10" s="34">
        <f xml:space="preserve"> VLOOKUP(B:B,Лист1!A:F,6,0)</f>
        <v>14.989830508474578</v>
      </c>
      <c r="E10" s="5" t="s">
        <v>57</v>
      </c>
      <c r="F10" s="44"/>
      <c r="G10" s="41">
        <f t="shared" si="0"/>
        <v>0</v>
      </c>
    </row>
    <row r="11" spans="1:10" x14ac:dyDescent="0.25">
      <c r="A11" s="5">
        <v>9</v>
      </c>
      <c r="B11" s="5">
        <v>166954</v>
      </c>
      <c r="C11" s="6" t="s">
        <v>12</v>
      </c>
      <c r="D11" s="34">
        <f xml:space="preserve"> VLOOKUP(B:B,Лист1!A:F,6,0)</f>
        <v>22.840677966101698</v>
      </c>
      <c r="E11" s="5" t="s">
        <v>56</v>
      </c>
      <c r="F11" s="44"/>
      <c r="G11" s="41">
        <f t="shared" si="0"/>
        <v>0</v>
      </c>
    </row>
    <row r="12" spans="1:10" x14ac:dyDescent="0.25">
      <c r="A12" s="5">
        <v>10</v>
      </c>
      <c r="B12" s="5">
        <v>384856</v>
      </c>
      <c r="C12" s="6" t="s">
        <v>13</v>
      </c>
      <c r="D12" s="34">
        <f xml:space="preserve"> VLOOKUP(B:B,Лист1!A:F,6,0)</f>
        <v>4.1796610169491526</v>
      </c>
      <c r="E12" s="5" t="s">
        <v>57</v>
      </c>
      <c r="F12" s="44"/>
      <c r="G12" s="41">
        <f t="shared" si="0"/>
        <v>0</v>
      </c>
    </row>
    <row r="13" spans="1:10" x14ac:dyDescent="0.25">
      <c r="A13" s="5">
        <v>11</v>
      </c>
      <c r="B13" s="5">
        <v>255477</v>
      </c>
      <c r="C13" s="6" t="s">
        <v>14</v>
      </c>
      <c r="D13" s="34">
        <f xml:space="preserve"> VLOOKUP(B:B,Лист1!A:F,6,0)</f>
        <v>14.786440677966102</v>
      </c>
      <c r="E13" s="5" t="s">
        <v>57</v>
      </c>
      <c r="F13" s="44"/>
      <c r="G13" s="41">
        <f t="shared" si="0"/>
        <v>0</v>
      </c>
    </row>
    <row r="14" spans="1:10" x14ac:dyDescent="0.25">
      <c r="A14" s="5">
        <v>12</v>
      </c>
      <c r="B14" s="5">
        <v>267194</v>
      </c>
      <c r="C14" s="6" t="s">
        <v>15</v>
      </c>
      <c r="D14" s="34">
        <f xml:space="preserve"> VLOOKUP(B:B,Лист1!A:F,6,0)</f>
        <v>76.332203389830511</v>
      </c>
      <c r="E14" s="5" t="s">
        <v>57</v>
      </c>
      <c r="F14" s="44"/>
      <c r="G14" s="41">
        <f t="shared" si="0"/>
        <v>0</v>
      </c>
    </row>
    <row r="15" spans="1:10" x14ac:dyDescent="0.25">
      <c r="A15" s="5">
        <v>13</v>
      </c>
      <c r="B15" s="5">
        <v>129144</v>
      </c>
      <c r="C15" s="6" t="s">
        <v>16</v>
      </c>
      <c r="D15" s="34">
        <f xml:space="preserve"> VLOOKUP(B:B,Лист1!A:F,6,0)</f>
        <v>36.020338983050848</v>
      </c>
      <c r="E15" s="5" t="s">
        <v>57</v>
      </c>
      <c r="F15" s="44"/>
      <c r="G15" s="41">
        <f t="shared" si="0"/>
        <v>0</v>
      </c>
    </row>
    <row r="16" spans="1:10" x14ac:dyDescent="0.25">
      <c r="A16" s="5">
        <v>14</v>
      </c>
      <c r="B16" s="5">
        <v>46915</v>
      </c>
      <c r="C16" s="6" t="s">
        <v>17</v>
      </c>
      <c r="D16" s="34">
        <f xml:space="preserve"> VLOOKUP(B:B,Лист1!A:F,6,0)</f>
        <v>384.02033898305086</v>
      </c>
      <c r="E16" s="5" t="s">
        <v>57</v>
      </c>
      <c r="F16" s="44"/>
      <c r="G16" s="41">
        <f t="shared" si="0"/>
        <v>0</v>
      </c>
    </row>
    <row r="17" spans="1:10" x14ac:dyDescent="0.25">
      <c r="A17" s="5">
        <v>15</v>
      </c>
      <c r="B17" s="5">
        <v>55365</v>
      </c>
      <c r="C17" s="6" t="s">
        <v>18</v>
      </c>
      <c r="D17" s="34">
        <f xml:space="preserve"> VLOOKUP(B:B,Лист1!A:F,6,0)</f>
        <v>22.088135593220336</v>
      </c>
      <c r="E17" s="5" t="s">
        <v>56</v>
      </c>
      <c r="F17" s="44"/>
      <c r="G17" s="41">
        <f t="shared" si="0"/>
        <v>0</v>
      </c>
    </row>
    <row r="18" spans="1:10" ht="15" customHeight="1" x14ac:dyDescent="0.25">
      <c r="A18" s="5">
        <v>16</v>
      </c>
      <c r="B18" s="5">
        <v>380967</v>
      </c>
      <c r="C18" s="6" t="s">
        <v>19</v>
      </c>
      <c r="D18" s="34">
        <f xml:space="preserve"> VLOOKUP(B:B,Лист1!A:F,6,0)</f>
        <v>18.864406779661017</v>
      </c>
      <c r="E18" s="5" t="s">
        <v>57</v>
      </c>
      <c r="F18" s="44"/>
      <c r="G18" s="41">
        <f t="shared" si="0"/>
        <v>0</v>
      </c>
    </row>
    <row r="19" spans="1:10" x14ac:dyDescent="0.25">
      <c r="A19" s="5">
        <v>17</v>
      </c>
      <c r="B19" s="5">
        <v>198696</v>
      </c>
      <c r="C19" s="6" t="s">
        <v>20</v>
      </c>
      <c r="D19" s="34">
        <f xml:space="preserve"> VLOOKUP(B:B,Лист1!A:F,6,0)</f>
        <v>20.410169491525423</v>
      </c>
      <c r="E19" s="5" t="s">
        <v>57</v>
      </c>
      <c r="F19" s="44"/>
      <c r="G19" s="41">
        <f t="shared" si="0"/>
        <v>0</v>
      </c>
    </row>
    <row r="20" spans="1:10" x14ac:dyDescent="0.25">
      <c r="A20" s="5">
        <v>18</v>
      </c>
      <c r="B20" s="5">
        <v>762</v>
      </c>
      <c r="C20" s="6" t="s">
        <v>21</v>
      </c>
      <c r="D20" s="34">
        <f xml:space="preserve"> VLOOKUP(B:B,Лист1!A:F,6,0)</f>
        <v>5.593220338983051</v>
      </c>
      <c r="E20" s="5" t="s">
        <v>57</v>
      </c>
      <c r="F20" s="44"/>
      <c r="G20" s="41">
        <f t="shared" si="0"/>
        <v>0</v>
      </c>
    </row>
    <row r="21" spans="1:10" x14ac:dyDescent="0.25">
      <c r="A21" s="5">
        <v>19</v>
      </c>
      <c r="B21" s="5">
        <v>18170</v>
      </c>
      <c r="C21" s="6" t="s">
        <v>22</v>
      </c>
      <c r="D21" s="34">
        <f xml:space="preserve"> VLOOKUP(B:B,Лист1!A:F,6,0)</f>
        <v>29.379661016949154</v>
      </c>
      <c r="E21" s="5" t="s">
        <v>56</v>
      </c>
      <c r="F21" s="42"/>
      <c r="G21" s="41">
        <f t="shared" si="0"/>
        <v>0</v>
      </c>
    </row>
    <row r="22" spans="1:10" x14ac:dyDescent="0.25">
      <c r="A22" s="5">
        <v>21</v>
      </c>
      <c r="B22" s="5">
        <v>484396</v>
      </c>
      <c r="C22" s="6" t="s">
        <v>23</v>
      </c>
      <c r="D22" s="34">
        <f xml:space="preserve"> VLOOKUP(B:B,Лист1!A:F,6,0)</f>
        <v>74.755932203389833</v>
      </c>
      <c r="E22" s="5" t="s">
        <v>57</v>
      </c>
      <c r="F22" s="42"/>
      <c r="G22" s="41">
        <f t="shared" si="0"/>
        <v>0</v>
      </c>
    </row>
    <row r="23" spans="1:10" x14ac:dyDescent="0.25">
      <c r="A23" s="5">
        <v>22</v>
      </c>
      <c r="B23" s="5">
        <v>257235</v>
      </c>
      <c r="C23" s="6" t="s">
        <v>70</v>
      </c>
      <c r="D23" s="34">
        <f xml:space="preserve"> VLOOKUP(B:B,Лист1!A:F,6,0)</f>
        <v>11.23728813559322</v>
      </c>
      <c r="E23" s="5" t="s">
        <v>57</v>
      </c>
      <c r="F23" s="42"/>
      <c r="G23" s="41">
        <f t="shared" si="0"/>
        <v>0</v>
      </c>
    </row>
    <row r="24" spans="1:10" x14ac:dyDescent="0.25">
      <c r="A24" s="5">
        <v>23</v>
      </c>
      <c r="B24" s="5">
        <v>335434</v>
      </c>
      <c r="C24" s="6" t="s">
        <v>24</v>
      </c>
      <c r="D24" s="34">
        <f xml:space="preserve"> VLOOKUP(B:B,Лист1!A:F,6,0)</f>
        <v>18.986440677966105</v>
      </c>
      <c r="E24" s="5" t="s">
        <v>57</v>
      </c>
      <c r="F24" s="42"/>
      <c r="G24" s="41">
        <f t="shared" si="0"/>
        <v>0</v>
      </c>
    </row>
    <row r="25" spans="1:10" x14ac:dyDescent="0.25">
      <c r="A25" s="5">
        <v>24</v>
      </c>
      <c r="B25" s="5">
        <v>280453</v>
      </c>
      <c r="C25" s="9" t="s">
        <v>59</v>
      </c>
      <c r="D25" s="34">
        <f xml:space="preserve"> VLOOKUP(B:B,Лист1!A:F,6,0)</f>
        <v>20.338983050847457</v>
      </c>
      <c r="E25" s="5" t="s">
        <v>57</v>
      </c>
      <c r="F25" s="42"/>
      <c r="G25" s="41">
        <f t="shared" si="0"/>
        <v>0</v>
      </c>
    </row>
    <row r="26" spans="1:10" x14ac:dyDescent="0.25">
      <c r="A26" s="5">
        <v>25</v>
      </c>
      <c r="B26" s="5">
        <v>263504</v>
      </c>
      <c r="C26" s="6" t="s">
        <v>25</v>
      </c>
      <c r="D26" s="34">
        <f xml:space="preserve"> VLOOKUP(B:B,Лист1!A:F,6,0)</f>
        <v>65.166101694915255</v>
      </c>
      <c r="E26" s="5" t="s">
        <v>57</v>
      </c>
      <c r="F26" s="42"/>
      <c r="G26" s="41">
        <f t="shared" si="0"/>
        <v>0</v>
      </c>
    </row>
    <row r="27" spans="1:10" x14ac:dyDescent="0.25">
      <c r="A27" s="5">
        <v>27</v>
      </c>
      <c r="B27" s="5">
        <v>344223</v>
      </c>
      <c r="C27" s="9" t="s">
        <v>60</v>
      </c>
      <c r="D27" s="34">
        <f xml:space="preserve"> VLOOKUP(B:B,Лист1!A:F,6,0)</f>
        <v>99.762711864406768</v>
      </c>
      <c r="E27" s="5" t="s">
        <v>57</v>
      </c>
      <c r="F27" s="42"/>
      <c r="G27" s="41">
        <f t="shared" si="0"/>
        <v>0</v>
      </c>
    </row>
    <row r="28" spans="1:10" x14ac:dyDescent="0.25">
      <c r="A28" s="5">
        <v>28</v>
      </c>
      <c r="B28" s="5">
        <v>164396</v>
      </c>
      <c r="C28" s="9" t="s">
        <v>61</v>
      </c>
      <c r="D28" s="34">
        <f xml:space="preserve"> VLOOKUP(B:B,Лист1!A:F,6,0)</f>
        <v>6.3864406779661023</v>
      </c>
      <c r="E28" s="5" t="s">
        <v>57</v>
      </c>
      <c r="F28" s="42"/>
      <c r="G28" s="41">
        <f t="shared" si="0"/>
        <v>0</v>
      </c>
    </row>
    <row r="29" spans="1:10" x14ac:dyDescent="0.25">
      <c r="A29" s="5">
        <v>29</v>
      </c>
      <c r="B29" s="5">
        <v>135348</v>
      </c>
      <c r="C29" s="6" t="s">
        <v>26</v>
      </c>
      <c r="D29" s="34">
        <f xml:space="preserve"> VLOOKUP(B:B,Лист1!A:F,6,0)</f>
        <v>89.79661016949153</v>
      </c>
      <c r="E29" s="5" t="s">
        <v>56</v>
      </c>
      <c r="F29" s="42"/>
      <c r="G29" s="41">
        <f t="shared" si="0"/>
        <v>0</v>
      </c>
    </row>
    <row r="30" spans="1:10" x14ac:dyDescent="0.25">
      <c r="A30" s="5">
        <v>30</v>
      </c>
      <c r="B30" s="5">
        <v>198685</v>
      </c>
      <c r="C30" s="6" t="s">
        <v>27</v>
      </c>
      <c r="D30" s="34">
        <f xml:space="preserve"> VLOOKUP(B:B,Лист1!A:F,6,0)</f>
        <v>45.437288135593221</v>
      </c>
      <c r="E30" s="5" t="s">
        <v>57</v>
      </c>
      <c r="F30" s="42"/>
      <c r="G30" s="41">
        <f t="shared" si="0"/>
        <v>0</v>
      </c>
    </row>
    <row r="31" spans="1:10" ht="14.25" customHeight="1" x14ac:dyDescent="0.25">
      <c r="A31" s="5">
        <v>31</v>
      </c>
      <c r="B31" s="5">
        <v>336933</v>
      </c>
      <c r="C31" s="6" t="s">
        <v>28</v>
      </c>
      <c r="D31" s="34">
        <f xml:space="preserve"> VLOOKUP(B:B,Лист1!A:F,6,0)</f>
        <v>26.64406779661017</v>
      </c>
      <c r="E31" s="5" t="s">
        <v>56</v>
      </c>
      <c r="F31" s="42"/>
      <c r="G31" s="41">
        <f t="shared" si="0"/>
        <v>0</v>
      </c>
      <c r="H31" s="8"/>
      <c r="I31" s="8"/>
      <c r="J31" s="8"/>
    </row>
    <row r="32" spans="1:10" s="8" customFormat="1" x14ac:dyDescent="0.25">
      <c r="A32" s="5">
        <v>32</v>
      </c>
      <c r="B32" s="5">
        <v>487531</v>
      </c>
      <c r="C32" s="7" t="s">
        <v>53</v>
      </c>
      <c r="D32" s="34">
        <f xml:space="preserve"> VLOOKUP(B:B,Лист1!A:F,6,0)</f>
        <v>252.39661016949151</v>
      </c>
      <c r="E32" s="5" t="s">
        <v>56</v>
      </c>
      <c r="F32" s="42"/>
      <c r="G32" s="41">
        <f t="shared" si="0"/>
        <v>0</v>
      </c>
    </row>
    <row r="33" spans="1:10" s="8" customFormat="1" x14ac:dyDescent="0.25">
      <c r="A33" s="5">
        <v>33</v>
      </c>
      <c r="B33" s="5">
        <v>73499</v>
      </c>
      <c r="C33" s="7" t="s">
        <v>54</v>
      </c>
      <c r="D33" s="34">
        <f xml:space="preserve"> VLOOKUP(B:B,Лист1!A:F,6,0)</f>
        <v>617.97966101694919</v>
      </c>
      <c r="E33" s="5" t="s">
        <v>56</v>
      </c>
      <c r="F33" s="42"/>
      <c r="G33" s="41">
        <f t="shared" si="0"/>
        <v>0</v>
      </c>
      <c r="H33" s="2"/>
      <c r="I33" s="2"/>
      <c r="J33" s="2"/>
    </row>
    <row r="34" spans="1:10" x14ac:dyDescent="0.25">
      <c r="A34" s="5">
        <v>34</v>
      </c>
      <c r="B34" s="5">
        <v>131235</v>
      </c>
      <c r="C34" s="6" t="s">
        <v>29</v>
      </c>
      <c r="D34" s="34">
        <f xml:space="preserve"> VLOOKUP(B:B,Лист1!A:F,6,0)</f>
        <v>11.755932203389831</v>
      </c>
      <c r="E34" s="5" t="s">
        <v>57</v>
      </c>
      <c r="F34" s="42"/>
      <c r="G34" s="41">
        <f t="shared" si="0"/>
        <v>0</v>
      </c>
    </row>
    <row r="35" spans="1:10" x14ac:dyDescent="0.25">
      <c r="A35" s="5">
        <v>35</v>
      </c>
      <c r="B35" s="5">
        <v>27778</v>
      </c>
      <c r="C35" s="7" t="s">
        <v>30</v>
      </c>
      <c r="D35" s="34">
        <f xml:space="preserve"> VLOOKUP(B:B,Лист1!A:F,6,0)</f>
        <v>4.7694915254237289</v>
      </c>
      <c r="E35" s="5" t="s">
        <v>57</v>
      </c>
      <c r="F35" s="42"/>
      <c r="G35" s="41">
        <f t="shared" si="0"/>
        <v>0</v>
      </c>
    </row>
    <row r="36" spans="1:10" x14ac:dyDescent="0.25">
      <c r="A36" s="5">
        <v>36</v>
      </c>
      <c r="B36" s="5">
        <v>44585</v>
      </c>
      <c r="C36" s="7" t="s">
        <v>31</v>
      </c>
      <c r="D36" s="34">
        <f xml:space="preserve"> VLOOKUP(B:B,Лист1!A:F,6,0)</f>
        <v>624.79322033898302</v>
      </c>
      <c r="E36" s="5" t="s">
        <v>56</v>
      </c>
      <c r="F36" s="42"/>
      <c r="G36" s="41">
        <f t="shared" si="0"/>
        <v>0</v>
      </c>
    </row>
    <row r="37" spans="1:10" x14ac:dyDescent="0.25">
      <c r="A37" s="5">
        <v>37</v>
      </c>
      <c r="B37" s="5">
        <v>139205</v>
      </c>
      <c r="C37" s="7" t="s">
        <v>32</v>
      </c>
      <c r="D37" s="34">
        <f xml:space="preserve"> VLOOKUP(B:B,Лист1!A:F,6,0)</f>
        <v>14.12542372881356</v>
      </c>
      <c r="E37" s="5" t="s">
        <v>56</v>
      </c>
      <c r="F37" s="42"/>
      <c r="G37" s="41">
        <f t="shared" si="0"/>
        <v>0</v>
      </c>
    </row>
    <row r="38" spans="1:10" x14ac:dyDescent="0.25">
      <c r="A38" s="5">
        <v>39</v>
      </c>
      <c r="B38" s="5">
        <v>161988</v>
      </c>
      <c r="C38" s="7" t="s">
        <v>33</v>
      </c>
      <c r="D38" s="34">
        <f xml:space="preserve"> VLOOKUP(B:B,Лист1!A:F,6,0)</f>
        <v>13.993220338983052</v>
      </c>
      <c r="E38" s="5" t="s">
        <v>56</v>
      </c>
      <c r="F38" s="42"/>
      <c r="G38" s="41">
        <f t="shared" si="0"/>
        <v>0</v>
      </c>
    </row>
    <row r="39" spans="1:10" x14ac:dyDescent="0.25">
      <c r="A39" s="5">
        <v>40</v>
      </c>
      <c r="B39" s="5">
        <v>159008</v>
      </c>
      <c r="C39" s="7" t="s">
        <v>34</v>
      </c>
      <c r="D39" s="34">
        <f xml:space="preserve"> VLOOKUP(B:B,Лист1!A:F,6,0)</f>
        <v>100.29152542372883</v>
      </c>
      <c r="E39" s="5" t="s">
        <v>57</v>
      </c>
      <c r="F39" s="42"/>
      <c r="G39" s="41">
        <f t="shared" si="0"/>
        <v>0</v>
      </c>
    </row>
    <row r="40" spans="1:10" x14ac:dyDescent="0.25">
      <c r="A40" s="5">
        <v>41</v>
      </c>
      <c r="B40" s="5">
        <v>14406</v>
      </c>
      <c r="C40" s="7" t="s">
        <v>35</v>
      </c>
      <c r="D40" s="34">
        <f xml:space="preserve"> VLOOKUP(B:B,Лист1!A:F,6,0)</f>
        <v>40.677966101694913</v>
      </c>
      <c r="E40" s="5" t="s">
        <v>57</v>
      </c>
      <c r="F40" s="42"/>
      <c r="G40" s="41">
        <f t="shared" si="0"/>
        <v>0</v>
      </c>
    </row>
    <row r="41" spans="1:10" x14ac:dyDescent="0.25">
      <c r="A41" s="5">
        <v>42</v>
      </c>
      <c r="B41" s="5">
        <v>312755</v>
      </c>
      <c r="C41" s="7" t="s">
        <v>52</v>
      </c>
      <c r="D41" s="34">
        <f xml:space="preserve"> VLOOKUP(B:B,Лист1!A:F,6,0)</f>
        <v>362.44067796610165</v>
      </c>
      <c r="E41" s="5" t="s">
        <v>57</v>
      </c>
      <c r="F41" s="42"/>
      <c r="G41" s="41">
        <f t="shared" si="0"/>
        <v>0</v>
      </c>
    </row>
    <row r="42" spans="1:10" x14ac:dyDescent="0.25">
      <c r="A42" s="5">
        <v>43</v>
      </c>
      <c r="B42" s="5">
        <v>201930</v>
      </c>
      <c r="C42" s="7" t="s">
        <v>36</v>
      </c>
      <c r="D42" s="34">
        <f xml:space="preserve"> VLOOKUP(B:B,Лист1!A:F,6,0)</f>
        <v>13.779661016949154</v>
      </c>
      <c r="E42" s="5" t="s">
        <v>57</v>
      </c>
      <c r="F42" s="42"/>
      <c r="G42" s="41">
        <f t="shared" si="0"/>
        <v>0</v>
      </c>
    </row>
    <row r="43" spans="1:10" x14ac:dyDescent="0.25">
      <c r="A43" s="5">
        <v>44</v>
      </c>
      <c r="B43" s="5">
        <v>72151</v>
      </c>
      <c r="C43" s="7" t="s">
        <v>37</v>
      </c>
      <c r="D43" s="34">
        <f xml:space="preserve"> VLOOKUP(B:B,Лист1!A:F,6,0)</f>
        <v>475.93220338983048</v>
      </c>
      <c r="E43" s="5" t="s">
        <v>56</v>
      </c>
      <c r="F43" s="42"/>
      <c r="G43" s="41">
        <f t="shared" si="0"/>
        <v>0</v>
      </c>
      <c r="H43" s="8"/>
      <c r="I43" s="8"/>
      <c r="J43" s="8"/>
    </row>
    <row r="44" spans="1:10" s="8" customFormat="1" x14ac:dyDescent="0.25">
      <c r="A44" s="5">
        <v>45</v>
      </c>
      <c r="B44" s="5">
        <v>169399</v>
      </c>
      <c r="C44" s="10" t="s">
        <v>62</v>
      </c>
      <c r="D44" s="34">
        <f xml:space="preserve"> VLOOKUP(B:B,Лист1!A:F,6,0)</f>
        <v>31.91186440677966</v>
      </c>
      <c r="E44" s="5" t="s">
        <v>57</v>
      </c>
      <c r="F44" s="42"/>
      <c r="G44" s="41">
        <f t="shared" si="0"/>
        <v>0</v>
      </c>
    </row>
    <row r="45" spans="1:10" s="8" customFormat="1" x14ac:dyDescent="0.25">
      <c r="A45" s="5">
        <v>46</v>
      </c>
      <c r="B45" s="5">
        <v>268188</v>
      </c>
      <c r="C45" s="7" t="s">
        <v>38</v>
      </c>
      <c r="D45" s="34">
        <f xml:space="preserve"> VLOOKUP(B:B,Лист1!A:F,6,0)</f>
        <v>1604.0949152542373</v>
      </c>
      <c r="E45" s="5" t="s">
        <v>57</v>
      </c>
      <c r="F45" s="42"/>
      <c r="G45" s="41">
        <f t="shared" si="0"/>
        <v>0</v>
      </c>
    </row>
    <row r="46" spans="1:10" s="8" customFormat="1" x14ac:dyDescent="0.25">
      <c r="A46" s="5">
        <v>47</v>
      </c>
      <c r="B46" s="5">
        <v>270584</v>
      </c>
      <c r="C46" s="10" t="s">
        <v>63</v>
      </c>
      <c r="D46" s="34">
        <f xml:space="preserve"> VLOOKUP(B:B,Лист1!A:F,6,0)</f>
        <v>13869.46779661017</v>
      </c>
      <c r="E46" s="5" t="s">
        <v>57</v>
      </c>
      <c r="F46" s="42"/>
      <c r="G46" s="41">
        <f t="shared" si="0"/>
        <v>0</v>
      </c>
    </row>
    <row r="47" spans="1:10" s="8" customFormat="1" x14ac:dyDescent="0.25">
      <c r="A47" s="5">
        <v>48</v>
      </c>
      <c r="B47" s="5">
        <v>205977</v>
      </c>
      <c r="C47" s="7" t="s">
        <v>39</v>
      </c>
      <c r="D47" s="34">
        <f xml:space="preserve"> VLOOKUP(B:B,Лист1!A:F,6,0)</f>
        <v>1226.8474576271187</v>
      </c>
      <c r="E47" s="5" t="s">
        <v>57</v>
      </c>
      <c r="F47" s="42"/>
      <c r="G47" s="41">
        <f t="shared" si="0"/>
        <v>0</v>
      </c>
    </row>
    <row r="48" spans="1:10" s="8" customFormat="1" x14ac:dyDescent="0.25">
      <c r="A48" s="5">
        <v>49</v>
      </c>
      <c r="B48" s="5">
        <v>371315</v>
      </c>
      <c r="C48" s="7" t="s">
        <v>40</v>
      </c>
      <c r="D48" s="34">
        <f xml:space="preserve"> VLOOKUP(B:B,Лист1!A:F,6,0)</f>
        <v>103.64745762711864</v>
      </c>
      <c r="E48" s="5" t="s">
        <v>57</v>
      </c>
      <c r="F48" s="42"/>
      <c r="G48" s="41">
        <f t="shared" si="0"/>
        <v>0</v>
      </c>
    </row>
    <row r="49" spans="1:10" s="8" customFormat="1" x14ac:dyDescent="0.25">
      <c r="A49" s="5">
        <v>50</v>
      </c>
      <c r="B49" s="5">
        <v>156486</v>
      </c>
      <c r="C49" s="7" t="s">
        <v>41</v>
      </c>
      <c r="D49" s="34">
        <f xml:space="preserve"> VLOOKUP(B:B,Лист1!A:F,6,0)</f>
        <v>169.52542372881354</v>
      </c>
      <c r="E49" s="5" t="s">
        <v>57</v>
      </c>
      <c r="F49" s="42"/>
      <c r="G49" s="41">
        <f t="shared" si="0"/>
        <v>0</v>
      </c>
    </row>
    <row r="50" spans="1:10" s="8" customFormat="1" x14ac:dyDescent="0.25">
      <c r="A50" s="5">
        <v>51</v>
      </c>
      <c r="B50" s="5">
        <v>255140</v>
      </c>
      <c r="C50" s="7" t="s">
        <v>42</v>
      </c>
      <c r="D50" s="34">
        <f xml:space="preserve"> VLOOKUP(B:B,Лист1!A:F,6,0)</f>
        <v>904.26101694915269</v>
      </c>
      <c r="E50" s="5" t="s">
        <v>56</v>
      </c>
      <c r="F50" s="42"/>
      <c r="G50" s="41">
        <f t="shared" si="0"/>
        <v>0</v>
      </c>
    </row>
    <row r="51" spans="1:10" s="8" customFormat="1" x14ac:dyDescent="0.25">
      <c r="A51" s="5">
        <v>52</v>
      </c>
      <c r="B51" s="5">
        <v>176189</v>
      </c>
      <c r="C51" s="7" t="s">
        <v>43</v>
      </c>
      <c r="D51" s="34">
        <f xml:space="preserve"> VLOOKUP(B:B,Лист1!A:F,6,0)</f>
        <v>592.00677966101694</v>
      </c>
      <c r="E51" s="5" t="s">
        <v>57</v>
      </c>
      <c r="F51" s="42"/>
      <c r="G51" s="41">
        <f t="shared" si="0"/>
        <v>0</v>
      </c>
    </row>
    <row r="52" spans="1:10" s="8" customFormat="1" x14ac:dyDescent="0.25">
      <c r="A52" s="5">
        <v>53</v>
      </c>
      <c r="B52" s="5">
        <v>325533</v>
      </c>
      <c r="C52" s="7" t="s">
        <v>44</v>
      </c>
      <c r="D52" s="34">
        <f xml:space="preserve"> VLOOKUP(B:B,Лист1!A:F,6,0)</f>
        <v>54.142372881355939</v>
      </c>
      <c r="E52" s="5" t="s">
        <v>57</v>
      </c>
      <c r="F52" s="42"/>
      <c r="G52" s="41">
        <f>F52*D52</f>
        <v>0</v>
      </c>
    </row>
    <row r="53" spans="1:10" s="8" customFormat="1" x14ac:dyDescent="0.25">
      <c r="A53" s="5">
        <v>54</v>
      </c>
      <c r="B53" s="5">
        <v>730674</v>
      </c>
      <c r="C53" s="10" t="s">
        <v>67</v>
      </c>
      <c r="D53" s="34">
        <f xml:space="preserve"> VLOOKUP(B:B,Лист1!A:F,6,0)</f>
        <v>2282.4101694915253</v>
      </c>
      <c r="E53" s="5" t="s">
        <v>57</v>
      </c>
      <c r="F53" s="42"/>
      <c r="G53" s="41">
        <f t="shared" si="0"/>
        <v>0</v>
      </c>
    </row>
    <row r="54" spans="1:10" s="8" customFormat="1" x14ac:dyDescent="0.25">
      <c r="A54" s="5">
        <v>55</v>
      </c>
      <c r="B54" s="5">
        <v>218968</v>
      </c>
      <c r="C54" s="7" t="s">
        <v>45</v>
      </c>
      <c r="D54" s="34">
        <f xml:space="preserve"> VLOOKUP(B:B,Лист1!A:F,6,0)</f>
        <v>348.85423728813561</v>
      </c>
      <c r="E54" s="5" t="s">
        <v>57</v>
      </c>
      <c r="F54" s="42"/>
      <c r="G54" s="41">
        <f t="shared" si="0"/>
        <v>0</v>
      </c>
    </row>
    <row r="55" spans="1:10" s="8" customFormat="1" x14ac:dyDescent="0.25">
      <c r="A55" s="5">
        <v>56</v>
      </c>
      <c r="B55" s="5">
        <v>56454</v>
      </c>
      <c r="C55" s="7" t="s">
        <v>46</v>
      </c>
      <c r="D55" s="34">
        <f xml:space="preserve"> VLOOKUP(B:B,Лист1!A:F,6,0)</f>
        <v>287.21694915254238</v>
      </c>
      <c r="E55" s="5" t="s">
        <v>57</v>
      </c>
      <c r="F55" s="42"/>
      <c r="G55" s="41">
        <f t="shared" si="0"/>
        <v>0</v>
      </c>
    </row>
    <row r="56" spans="1:10" s="8" customFormat="1" x14ac:dyDescent="0.25">
      <c r="A56" s="5">
        <v>57</v>
      </c>
      <c r="B56" s="5">
        <v>77458</v>
      </c>
      <c r="C56" s="7" t="s">
        <v>47</v>
      </c>
      <c r="D56" s="34">
        <f xml:space="preserve"> VLOOKUP(B:B,Лист1!A:F,6,0)</f>
        <v>6646.2101694915254</v>
      </c>
      <c r="E56" s="5" t="s">
        <v>57</v>
      </c>
      <c r="F56" s="42"/>
      <c r="G56" s="41">
        <f t="shared" si="0"/>
        <v>0</v>
      </c>
    </row>
    <row r="57" spans="1:10" s="8" customFormat="1" x14ac:dyDescent="0.25">
      <c r="A57" s="5">
        <v>58</v>
      </c>
      <c r="B57" s="5">
        <v>73905</v>
      </c>
      <c r="C57" s="7" t="s">
        <v>48</v>
      </c>
      <c r="D57" s="34">
        <f xml:space="preserve"> VLOOKUP(B:B,Лист1!A:F,6,0)</f>
        <v>497.02372881355933</v>
      </c>
      <c r="E57" s="5" t="s">
        <v>57</v>
      </c>
      <c r="F57" s="42"/>
      <c r="G57" s="41">
        <f t="shared" si="0"/>
        <v>0</v>
      </c>
    </row>
    <row r="58" spans="1:10" s="8" customFormat="1" x14ac:dyDescent="0.25">
      <c r="A58" s="5">
        <v>59</v>
      </c>
      <c r="B58" s="5">
        <v>334781</v>
      </c>
      <c r="C58" s="7" t="s">
        <v>49</v>
      </c>
      <c r="D58" s="34">
        <f xml:space="preserve"> VLOOKUP(B:B,Лист1!A:F,6,0)</f>
        <v>378.40677966101697</v>
      </c>
      <c r="E58" s="5" t="s">
        <v>57</v>
      </c>
      <c r="F58" s="42"/>
      <c r="G58" s="41">
        <f t="shared" si="0"/>
        <v>0</v>
      </c>
    </row>
    <row r="59" spans="1:10" s="8" customFormat="1" x14ac:dyDescent="0.25">
      <c r="A59" s="5">
        <v>60</v>
      </c>
      <c r="B59" s="5">
        <v>73894</v>
      </c>
      <c r="C59" s="7" t="s">
        <v>50</v>
      </c>
      <c r="D59" s="34">
        <f xml:space="preserve"> VLOOKUP(B:B,Лист1!A:F,6,0)</f>
        <v>378.40677966101697</v>
      </c>
      <c r="E59" s="5" t="s">
        <v>57</v>
      </c>
      <c r="F59" s="42"/>
      <c r="G59" s="41">
        <f t="shared" si="0"/>
        <v>0</v>
      </c>
    </row>
    <row r="60" spans="1:10" s="8" customFormat="1" x14ac:dyDescent="0.25">
      <c r="A60" s="5">
        <v>61</v>
      </c>
      <c r="B60" s="5">
        <v>218973</v>
      </c>
      <c r="C60" s="7" t="s">
        <v>51</v>
      </c>
      <c r="D60" s="34">
        <f xml:space="preserve"> VLOOKUP(B:B,Лист1!A:F,6,0)</f>
        <v>167.46101694915254</v>
      </c>
      <c r="E60" s="5" t="s">
        <v>57</v>
      </c>
      <c r="F60" s="42"/>
      <c r="G60" s="41">
        <f t="shared" si="0"/>
        <v>0</v>
      </c>
    </row>
    <row r="61" spans="1:10" s="8" customFormat="1" x14ac:dyDescent="0.25">
      <c r="A61" s="5">
        <v>62</v>
      </c>
      <c r="B61" s="5">
        <v>448429</v>
      </c>
      <c r="C61" s="2" t="s">
        <v>66</v>
      </c>
      <c r="D61" s="34">
        <f xml:space="preserve"> VLOOKUP(B:B,Лист1!A:F,6,0)</f>
        <v>2210.0237288135595</v>
      </c>
      <c r="E61" s="5" t="s">
        <v>57</v>
      </c>
      <c r="F61" s="42"/>
      <c r="G61" s="41">
        <f t="shared" si="0"/>
        <v>0</v>
      </c>
    </row>
    <row r="62" spans="1:10" s="8" customFormat="1" x14ac:dyDescent="0.25">
      <c r="A62" s="5">
        <v>63</v>
      </c>
      <c r="B62" s="5">
        <v>41675</v>
      </c>
      <c r="C62" s="6" t="s">
        <v>55</v>
      </c>
      <c r="D62" s="34">
        <f xml:space="preserve"> VLOOKUP(B:B,Лист1!A:F,6,0)</f>
        <v>306.28474576271191</v>
      </c>
      <c r="E62" s="5" t="s">
        <v>57</v>
      </c>
      <c r="F62" s="42"/>
      <c r="G62" s="41">
        <f t="shared" si="0"/>
        <v>0</v>
      </c>
    </row>
    <row r="63" spans="1:10" s="8" customFormat="1" x14ac:dyDescent="0.25">
      <c r="A63" s="5">
        <v>64</v>
      </c>
      <c r="B63" s="5">
        <v>96532</v>
      </c>
      <c r="C63" s="7" t="s">
        <v>64</v>
      </c>
      <c r="D63" s="34">
        <f xml:space="preserve"> VLOOKUP(B:B,Лист1!A:F,6,0)</f>
        <v>379.10847457627125</v>
      </c>
      <c r="E63" s="5" t="s">
        <v>56</v>
      </c>
      <c r="F63" s="42"/>
      <c r="G63" s="41">
        <f t="shared" si="0"/>
        <v>0</v>
      </c>
    </row>
    <row r="64" spans="1:10" s="8" customFormat="1" x14ac:dyDescent="0.25">
      <c r="A64" s="5">
        <v>65</v>
      </c>
      <c r="B64" s="5">
        <v>76533</v>
      </c>
      <c r="C64" s="7" t="s">
        <v>65</v>
      </c>
      <c r="D64" s="34">
        <f xml:space="preserve"> VLOOKUP(B:B,Лист1!A:F,6,0)</f>
        <v>2117.4203389830509</v>
      </c>
      <c r="E64" s="5" t="s">
        <v>57</v>
      </c>
      <c r="F64" s="42"/>
      <c r="G64" s="41">
        <f t="shared" si="0"/>
        <v>0</v>
      </c>
      <c r="H64" s="2"/>
      <c r="I64" s="2"/>
      <c r="J64" s="2"/>
    </row>
    <row r="65" spans="1:7" x14ac:dyDescent="0.25">
      <c r="A65" s="5">
        <v>66</v>
      </c>
      <c r="B65" s="5">
        <v>482232</v>
      </c>
      <c r="C65" s="7" t="s">
        <v>68</v>
      </c>
      <c r="D65" s="34">
        <f xml:space="preserve"> VLOOKUP(B:B,Лист1!A:F,6,0)</f>
        <v>1233.793220338983</v>
      </c>
      <c r="E65" s="5" t="s">
        <v>56</v>
      </c>
      <c r="F65" s="42"/>
      <c r="G65" s="41">
        <f t="shared" si="0"/>
        <v>0</v>
      </c>
    </row>
    <row r="66" spans="1:7" x14ac:dyDescent="0.25">
      <c r="A66" s="5">
        <v>67</v>
      </c>
      <c r="B66" s="5">
        <v>482239</v>
      </c>
      <c r="C66" s="7" t="s">
        <v>69</v>
      </c>
      <c r="D66" s="34">
        <f xml:space="preserve"> VLOOKUP(B:B,Лист1!A:F,6,0)</f>
        <v>1288.4440677966102</v>
      </c>
      <c r="E66" s="5" t="s">
        <v>56</v>
      </c>
      <c r="F66" s="42"/>
      <c r="G66" s="41">
        <f t="shared" si="0"/>
        <v>0</v>
      </c>
    </row>
    <row r="67" spans="1:7" x14ac:dyDescent="0.25">
      <c r="A67" s="11"/>
      <c r="B67" s="12"/>
      <c r="C67" s="12"/>
      <c r="D67" s="35"/>
    </row>
  </sheetData>
  <conditionalFormatting sqref="H2">
    <cfRule type="cellIs" dxfId="3" priority="6" operator="greaterThan">
      <formula>#REF!</formula>
    </cfRule>
    <cfRule type="cellIs" dxfId="2" priority="7" operator="greaterThan">
      <formula>#REF!</formula>
    </cfRule>
  </conditionalFormatting>
  <conditionalFormatting sqref="I2">
    <cfRule type="expression" dxfId="1" priority="1">
      <formula>ISTEXT($I$2)</formula>
    </cfRule>
  </conditionalFormatting>
  <dataValidations count="1">
    <dataValidation type="list" allowBlank="1" showInputMessage="1" showErrorMessage="1" sqref="C1">
      <formula1>списокцехов</formula1>
    </dataValidation>
  </dataValidations>
  <pageMargins left="0.7" right="0.7" top="0.75" bottom="0.75" header="0.3" footer="0.3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                     ВНИМАНИЕ!!!" error="Выберите точку">
          <x14:formula1>
            <xm:f>$C$1&lt;&gt;Лист2!$A$1</xm:f>
          </x14:formula1>
          <xm:sqref>F3:F20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48"/>
  <sheetViews>
    <sheetView workbookViewId="0"/>
  </sheetViews>
  <sheetFormatPr defaultRowHeight="15" x14ac:dyDescent="0.25"/>
  <cols>
    <col min="5" max="5" width="34" customWidth="1"/>
  </cols>
  <sheetData>
    <row r="1" spans="1:1" x14ac:dyDescent="0.25">
      <c r="A1" s="38" t="s">
        <v>151</v>
      </c>
    </row>
    <row r="2" spans="1:1" x14ac:dyDescent="0.25">
      <c r="A2" s="39" t="s">
        <v>152</v>
      </c>
    </row>
    <row r="3" spans="1:1" x14ac:dyDescent="0.25">
      <c r="A3" s="39" t="s">
        <v>153</v>
      </c>
    </row>
    <row r="4" spans="1:1" x14ac:dyDescent="0.25">
      <c r="A4" s="39" t="s">
        <v>154</v>
      </c>
    </row>
    <row r="5" spans="1:1" x14ac:dyDescent="0.25">
      <c r="A5" s="39" t="s">
        <v>155</v>
      </c>
    </row>
    <row r="6" spans="1:1" x14ac:dyDescent="0.25">
      <c r="A6" s="39" t="s">
        <v>156</v>
      </c>
    </row>
    <row r="7" spans="1:1" x14ac:dyDescent="0.25">
      <c r="A7" s="39" t="s">
        <v>157</v>
      </c>
    </row>
    <row r="8" spans="1:1" x14ac:dyDescent="0.25">
      <c r="A8" s="39" t="s">
        <v>158</v>
      </c>
    </row>
    <row r="9" spans="1:1" x14ac:dyDescent="0.25">
      <c r="A9" s="39" t="s">
        <v>159</v>
      </c>
    </row>
    <row r="10" spans="1:1" x14ac:dyDescent="0.25">
      <c r="A10" s="39" t="s">
        <v>160</v>
      </c>
    </row>
    <row r="11" spans="1:1" x14ac:dyDescent="0.25">
      <c r="A11" s="39" t="s">
        <v>161</v>
      </c>
    </row>
    <row r="12" spans="1:1" x14ac:dyDescent="0.25">
      <c r="A12" s="39" t="s">
        <v>162</v>
      </c>
    </row>
    <row r="13" spans="1:1" x14ac:dyDescent="0.25">
      <c r="A13" s="39" t="s">
        <v>163</v>
      </c>
    </row>
    <row r="14" spans="1:1" x14ac:dyDescent="0.25">
      <c r="A14" s="39" t="s">
        <v>164</v>
      </c>
    </row>
    <row r="15" spans="1:1" x14ac:dyDescent="0.25">
      <c r="A15" s="39" t="s">
        <v>165</v>
      </c>
    </row>
    <row r="16" spans="1:1" x14ac:dyDescent="0.25">
      <c r="A16" s="39" t="s">
        <v>166</v>
      </c>
    </row>
    <row r="17" spans="1:1" x14ac:dyDescent="0.25">
      <c r="A17" s="39" t="s">
        <v>167</v>
      </c>
    </row>
    <row r="18" spans="1:1" x14ac:dyDescent="0.25">
      <c r="A18" s="39" t="s">
        <v>168</v>
      </c>
    </row>
    <row r="19" spans="1:1" x14ac:dyDescent="0.25">
      <c r="A19" s="39" t="s">
        <v>169</v>
      </c>
    </row>
    <row r="20" spans="1:1" x14ac:dyDescent="0.25">
      <c r="A20" s="39" t="s">
        <v>170</v>
      </c>
    </row>
    <row r="21" spans="1:1" x14ac:dyDescent="0.25">
      <c r="A21" s="39" t="s">
        <v>171</v>
      </c>
    </row>
    <row r="22" spans="1:1" x14ac:dyDescent="0.25">
      <c r="A22" s="39" t="s">
        <v>172</v>
      </c>
    </row>
    <row r="23" spans="1:1" x14ac:dyDescent="0.25">
      <c r="A23" s="39" t="s">
        <v>173</v>
      </c>
    </row>
    <row r="24" spans="1:1" x14ac:dyDescent="0.25">
      <c r="A24" s="39" t="s">
        <v>174</v>
      </c>
    </row>
    <row r="25" spans="1:1" x14ac:dyDescent="0.25">
      <c r="A25" s="39" t="s">
        <v>175</v>
      </c>
    </row>
    <row r="26" spans="1:1" x14ac:dyDescent="0.25">
      <c r="A26" s="39" t="s">
        <v>176</v>
      </c>
    </row>
    <row r="27" spans="1:1" x14ac:dyDescent="0.25">
      <c r="A27" s="39" t="s">
        <v>177</v>
      </c>
    </row>
    <row r="28" spans="1:1" x14ac:dyDescent="0.25">
      <c r="A28" s="39" t="s">
        <v>178</v>
      </c>
    </row>
    <row r="29" spans="1:1" x14ac:dyDescent="0.25">
      <c r="A29" s="39" t="s">
        <v>179</v>
      </c>
    </row>
    <row r="30" spans="1:1" x14ac:dyDescent="0.25">
      <c r="A30" s="39" t="s">
        <v>180</v>
      </c>
    </row>
    <row r="31" spans="1:1" x14ac:dyDescent="0.25">
      <c r="A31" s="39" t="s">
        <v>181</v>
      </c>
    </row>
    <row r="32" spans="1:1" x14ac:dyDescent="0.25">
      <c r="A32" s="39" t="s">
        <v>182</v>
      </c>
    </row>
    <row r="33" spans="1:1" x14ac:dyDescent="0.25">
      <c r="A33" s="39" t="s">
        <v>183</v>
      </c>
    </row>
    <row r="34" spans="1:1" x14ac:dyDescent="0.25">
      <c r="A34" s="39" t="s">
        <v>184</v>
      </c>
    </row>
    <row r="35" spans="1:1" x14ac:dyDescent="0.25">
      <c r="A35" s="39" t="s">
        <v>185</v>
      </c>
    </row>
    <row r="36" spans="1:1" x14ac:dyDescent="0.25">
      <c r="A36" s="39" t="s">
        <v>186</v>
      </c>
    </row>
    <row r="37" spans="1:1" x14ac:dyDescent="0.25">
      <c r="A37" s="39" t="s">
        <v>187</v>
      </c>
    </row>
    <row r="38" spans="1:1" x14ac:dyDescent="0.25">
      <c r="A38" s="39" t="s">
        <v>188</v>
      </c>
    </row>
    <row r="39" spans="1:1" x14ac:dyDescent="0.25">
      <c r="A39" s="39" t="s">
        <v>189</v>
      </c>
    </row>
    <row r="40" spans="1:1" x14ac:dyDescent="0.25">
      <c r="A40" s="39" t="s">
        <v>190</v>
      </c>
    </row>
    <row r="41" spans="1:1" x14ac:dyDescent="0.25">
      <c r="A41" s="39" t="s">
        <v>191</v>
      </c>
    </row>
    <row r="42" spans="1:1" x14ac:dyDescent="0.25">
      <c r="A42" s="39" t="s">
        <v>192</v>
      </c>
    </row>
    <row r="43" spans="1:1" x14ac:dyDescent="0.25">
      <c r="A43" s="39" t="s">
        <v>193</v>
      </c>
    </row>
    <row r="44" spans="1:1" x14ac:dyDescent="0.25">
      <c r="A44" s="39" t="s">
        <v>194</v>
      </c>
    </row>
    <row r="45" spans="1:1" ht="57" customHeight="1" x14ac:dyDescent="0.25">
      <c r="A45" s="39" t="s">
        <v>195</v>
      </c>
    </row>
    <row r="46" spans="1:1" ht="45" customHeight="1" x14ac:dyDescent="0.25">
      <c r="A46" s="39" t="s">
        <v>196</v>
      </c>
    </row>
    <row r="47" spans="1:1" ht="72" customHeight="1" x14ac:dyDescent="0.25">
      <c r="A47" s="39" t="s">
        <v>197</v>
      </c>
    </row>
    <row r="48" spans="1:1" ht="61.5" customHeight="1" x14ac:dyDescent="0.25">
      <c r="A48" s="39" t="s">
        <v>198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115"/>
  <sheetViews>
    <sheetView workbookViewId="0"/>
  </sheetViews>
  <sheetFormatPr defaultRowHeight="15" x14ac:dyDescent="0.25"/>
  <sheetData>
    <row r="1" spans="1:6" ht="89.25" x14ac:dyDescent="0.25">
      <c r="A1" s="28">
        <v>256112</v>
      </c>
      <c r="B1" s="14" t="s">
        <v>71</v>
      </c>
      <c r="C1" s="15" t="s">
        <v>57</v>
      </c>
      <c r="D1" s="16">
        <v>25.51</v>
      </c>
      <c r="E1" s="17">
        <f>D1/1.18</f>
        <v>21.618644067796613</v>
      </c>
      <c r="F1" s="18">
        <v>25.942372881355933</v>
      </c>
    </row>
    <row r="2" spans="1:6" ht="102" x14ac:dyDescent="0.25">
      <c r="A2" s="28">
        <v>73518</v>
      </c>
      <c r="B2" s="14" t="s">
        <v>72</v>
      </c>
      <c r="C2" s="15" t="s">
        <v>56</v>
      </c>
      <c r="D2" s="16">
        <v>378.88</v>
      </c>
      <c r="E2" s="17">
        <f t="shared" ref="E2:E65" si="0">D2/1.18</f>
        <v>321.08474576271186</v>
      </c>
      <c r="F2" s="18">
        <v>385.30169491525425</v>
      </c>
    </row>
    <row r="3" spans="1:6" ht="102" x14ac:dyDescent="0.25">
      <c r="A3" s="28">
        <v>214303</v>
      </c>
      <c r="B3" s="14" t="s">
        <v>6</v>
      </c>
      <c r="C3" s="15" t="s">
        <v>57</v>
      </c>
      <c r="D3" s="16">
        <v>13.79</v>
      </c>
      <c r="E3" s="17">
        <f t="shared" si="0"/>
        <v>11.686440677966102</v>
      </c>
      <c r="F3" s="18">
        <v>14.023728813559321</v>
      </c>
    </row>
    <row r="4" spans="1:6" ht="89.25" x14ac:dyDescent="0.25">
      <c r="A4" s="28">
        <v>314592</v>
      </c>
      <c r="B4" s="14" t="s">
        <v>73</v>
      </c>
      <c r="C4" s="15" t="s">
        <v>57</v>
      </c>
      <c r="D4" s="16">
        <v>36.08</v>
      </c>
      <c r="E4" s="17">
        <f t="shared" si="0"/>
        <v>30.576271186440678</v>
      </c>
      <c r="F4" s="18">
        <v>36.691525423728812</v>
      </c>
    </row>
    <row r="5" spans="1:6" ht="127.5" x14ac:dyDescent="0.25">
      <c r="A5" s="28">
        <v>53546</v>
      </c>
      <c r="B5" s="14" t="s">
        <v>8</v>
      </c>
      <c r="C5" s="15" t="s">
        <v>57</v>
      </c>
      <c r="D5" s="16">
        <v>27.45</v>
      </c>
      <c r="E5" s="17">
        <f t="shared" si="0"/>
        <v>23.262711864406779</v>
      </c>
      <c r="F5" s="18">
        <v>27.915254237288135</v>
      </c>
    </row>
    <row r="6" spans="1:6" ht="153" x14ac:dyDescent="0.25">
      <c r="A6" s="28">
        <v>95014</v>
      </c>
      <c r="B6" s="14" t="s">
        <v>74</v>
      </c>
      <c r="C6" s="15" t="s">
        <v>57</v>
      </c>
      <c r="D6" s="16">
        <v>201.4</v>
      </c>
      <c r="E6" s="17">
        <f t="shared" si="0"/>
        <v>170.67796610169492</v>
      </c>
      <c r="F6" s="18">
        <v>215.05</v>
      </c>
    </row>
    <row r="7" spans="1:6" ht="165.75" x14ac:dyDescent="0.25">
      <c r="A7" s="28">
        <v>123099</v>
      </c>
      <c r="B7" s="14" t="s">
        <v>75</v>
      </c>
      <c r="C7" s="15" t="s">
        <v>57</v>
      </c>
      <c r="D7" s="19">
        <v>225.55</v>
      </c>
      <c r="E7" s="17">
        <f t="shared" si="0"/>
        <v>191.14406779661019</v>
      </c>
      <c r="F7" s="18">
        <v>240.84</v>
      </c>
    </row>
    <row r="8" spans="1:6" ht="114.75" x14ac:dyDescent="0.25">
      <c r="A8" s="28">
        <v>19691</v>
      </c>
      <c r="B8" s="20" t="s">
        <v>10</v>
      </c>
      <c r="C8" s="15" t="s">
        <v>57</v>
      </c>
      <c r="D8" s="21">
        <v>22.39</v>
      </c>
      <c r="E8" s="17">
        <f t="shared" si="0"/>
        <v>18.974576271186443</v>
      </c>
      <c r="F8" s="18">
        <v>22.769491525423732</v>
      </c>
    </row>
    <row r="9" spans="1:6" ht="114.75" x14ac:dyDescent="0.25">
      <c r="A9" s="29">
        <v>19694</v>
      </c>
      <c r="B9" s="22" t="s">
        <v>11</v>
      </c>
      <c r="C9" s="23" t="s">
        <v>57</v>
      </c>
      <c r="D9" s="21">
        <v>14.74</v>
      </c>
      <c r="E9" s="17">
        <f t="shared" si="0"/>
        <v>12.491525423728815</v>
      </c>
      <c r="F9" s="18">
        <v>14.989830508474578</v>
      </c>
    </row>
    <row r="10" spans="1:6" ht="102" x14ac:dyDescent="0.25">
      <c r="A10" s="30">
        <v>166954</v>
      </c>
      <c r="B10" s="22" t="s">
        <v>76</v>
      </c>
      <c r="C10" s="24" t="s">
        <v>56</v>
      </c>
      <c r="D10" s="21">
        <v>22.46</v>
      </c>
      <c r="E10" s="17">
        <f t="shared" si="0"/>
        <v>19.033898305084747</v>
      </c>
      <c r="F10" s="18">
        <v>22.840677966101698</v>
      </c>
    </row>
    <row r="11" spans="1:6" ht="140.25" x14ac:dyDescent="0.25">
      <c r="A11" s="30">
        <v>384856</v>
      </c>
      <c r="B11" s="22" t="s">
        <v>77</v>
      </c>
      <c r="C11" s="24" t="s">
        <v>57</v>
      </c>
      <c r="D11" s="21">
        <v>4.1100000000000003</v>
      </c>
      <c r="E11" s="17">
        <f t="shared" si="0"/>
        <v>3.4830508474576276</v>
      </c>
      <c r="F11" s="18">
        <v>4.1796610169491526</v>
      </c>
    </row>
    <row r="12" spans="1:6" ht="63.75" x14ac:dyDescent="0.25">
      <c r="A12" s="30">
        <v>255477</v>
      </c>
      <c r="B12" s="22" t="s">
        <v>78</v>
      </c>
      <c r="C12" s="24" t="s">
        <v>57</v>
      </c>
      <c r="D12" s="21">
        <v>14.54</v>
      </c>
      <c r="E12" s="17">
        <f t="shared" si="0"/>
        <v>12.322033898305085</v>
      </c>
      <c r="F12" s="18">
        <v>14.786440677966102</v>
      </c>
    </row>
    <row r="13" spans="1:6" ht="114.75" x14ac:dyDescent="0.25">
      <c r="A13" s="30">
        <v>267194</v>
      </c>
      <c r="B13" s="22" t="s">
        <v>15</v>
      </c>
      <c r="C13" s="24" t="s">
        <v>57</v>
      </c>
      <c r="D13" s="21">
        <v>75.06</v>
      </c>
      <c r="E13" s="17">
        <f t="shared" si="0"/>
        <v>63.610169491525426</v>
      </c>
      <c r="F13" s="18">
        <v>76.332203389830511</v>
      </c>
    </row>
    <row r="14" spans="1:6" ht="127.5" x14ac:dyDescent="0.25">
      <c r="A14" s="30">
        <v>129144</v>
      </c>
      <c r="B14" s="22" t="s">
        <v>16</v>
      </c>
      <c r="C14" s="24" t="s">
        <v>57</v>
      </c>
      <c r="D14" s="21">
        <v>35.42</v>
      </c>
      <c r="E14" s="17">
        <f t="shared" si="0"/>
        <v>30.016949152542377</v>
      </c>
      <c r="F14" s="18">
        <v>36.020338983050848</v>
      </c>
    </row>
    <row r="15" spans="1:6" ht="140.25" x14ac:dyDescent="0.25">
      <c r="A15" s="30">
        <v>55365</v>
      </c>
      <c r="B15" s="22" t="s">
        <v>18</v>
      </c>
      <c r="C15" s="24" t="s">
        <v>56</v>
      </c>
      <c r="D15" s="21">
        <v>21.72</v>
      </c>
      <c r="E15" s="17">
        <f t="shared" si="0"/>
        <v>18.406779661016948</v>
      </c>
      <c r="F15" s="18">
        <v>22.088135593220336</v>
      </c>
    </row>
    <row r="16" spans="1:6" ht="114.75" x14ac:dyDescent="0.25">
      <c r="A16" s="30">
        <v>380967</v>
      </c>
      <c r="B16" s="22" t="s">
        <v>79</v>
      </c>
      <c r="C16" s="24" t="s">
        <v>57</v>
      </c>
      <c r="D16" s="21">
        <v>18.55</v>
      </c>
      <c r="E16" s="17">
        <f t="shared" si="0"/>
        <v>15.72033898305085</v>
      </c>
      <c r="F16" s="18">
        <v>18.864406779661017</v>
      </c>
    </row>
    <row r="17" spans="1:6" ht="76.5" x14ac:dyDescent="0.25">
      <c r="A17" s="30">
        <v>198696</v>
      </c>
      <c r="B17" s="22" t="s">
        <v>20</v>
      </c>
      <c r="C17" s="24" t="s">
        <v>57</v>
      </c>
      <c r="D17" s="21">
        <v>20.07</v>
      </c>
      <c r="E17" s="17">
        <f t="shared" si="0"/>
        <v>17.008474576271187</v>
      </c>
      <c r="F17" s="18">
        <v>20.410169491525423</v>
      </c>
    </row>
    <row r="18" spans="1:6" ht="76.5" x14ac:dyDescent="0.25">
      <c r="A18" s="30">
        <v>762</v>
      </c>
      <c r="B18" s="22" t="s">
        <v>21</v>
      </c>
      <c r="C18" s="24" t="s">
        <v>57</v>
      </c>
      <c r="D18" s="21">
        <v>5.5</v>
      </c>
      <c r="E18" s="17">
        <f t="shared" si="0"/>
        <v>4.6610169491525424</v>
      </c>
      <c r="F18" s="18">
        <v>5.593220338983051</v>
      </c>
    </row>
    <row r="19" spans="1:6" ht="127.5" x14ac:dyDescent="0.25">
      <c r="A19" s="30">
        <v>18170</v>
      </c>
      <c r="B19" s="22" t="s">
        <v>80</v>
      </c>
      <c r="C19" s="25" t="s">
        <v>56</v>
      </c>
      <c r="D19" s="26">
        <v>28.89</v>
      </c>
      <c r="E19" s="17">
        <f t="shared" si="0"/>
        <v>24.48305084745763</v>
      </c>
      <c r="F19" s="18">
        <v>29.379661016949154</v>
      </c>
    </row>
    <row r="20" spans="1:6" ht="89.25" x14ac:dyDescent="0.25">
      <c r="A20" s="30">
        <v>21584</v>
      </c>
      <c r="B20" s="27" t="s">
        <v>81</v>
      </c>
      <c r="C20" s="15" t="s">
        <v>57</v>
      </c>
      <c r="D20" s="16">
        <v>10.95</v>
      </c>
      <c r="E20" s="17">
        <f t="shared" si="0"/>
        <v>9.2796610169491522</v>
      </c>
      <c r="F20" s="18">
        <v>11.135593220338983</v>
      </c>
    </row>
    <row r="21" spans="1:6" ht="76.5" x14ac:dyDescent="0.25">
      <c r="A21" s="30">
        <v>484396</v>
      </c>
      <c r="B21" s="14" t="s">
        <v>82</v>
      </c>
      <c r="C21" s="23" t="s">
        <v>57</v>
      </c>
      <c r="D21" s="19">
        <v>73.510000000000005</v>
      </c>
      <c r="E21" s="17">
        <f t="shared" si="0"/>
        <v>62.29661016949153</v>
      </c>
      <c r="F21" s="18">
        <v>74.755932203389833</v>
      </c>
    </row>
    <row r="22" spans="1:6" ht="76.5" x14ac:dyDescent="0.25">
      <c r="A22" s="28">
        <v>257235</v>
      </c>
      <c r="B22" s="27" t="s">
        <v>83</v>
      </c>
      <c r="C22" s="15" t="s">
        <v>57</v>
      </c>
      <c r="D22" s="16">
        <v>11.05</v>
      </c>
      <c r="E22" s="17">
        <f t="shared" si="0"/>
        <v>9.3644067796610173</v>
      </c>
      <c r="F22" s="18">
        <v>11.23728813559322</v>
      </c>
    </row>
    <row r="23" spans="1:6" ht="63.75" x14ac:dyDescent="0.25">
      <c r="A23" s="28">
        <v>335434</v>
      </c>
      <c r="B23" s="14" t="s">
        <v>24</v>
      </c>
      <c r="C23" s="15" t="s">
        <v>57</v>
      </c>
      <c r="D23" s="16">
        <v>18.670000000000002</v>
      </c>
      <c r="E23" s="17">
        <f t="shared" si="0"/>
        <v>15.822033898305087</v>
      </c>
      <c r="F23" s="18">
        <v>18.986440677966105</v>
      </c>
    </row>
    <row r="24" spans="1:6" ht="140.25" x14ac:dyDescent="0.25">
      <c r="A24" s="28">
        <v>280453</v>
      </c>
      <c r="B24" s="14" t="s">
        <v>84</v>
      </c>
      <c r="C24" s="15" t="s">
        <v>57</v>
      </c>
      <c r="D24" s="16">
        <v>20</v>
      </c>
      <c r="E24" s="17">
        <f t="shared" si="0"/>
        <v>16.949152542372882</v>
      </c>
      <c r="F24" s="18">
        <v>20.338983050847457</v>
      </c>
    </row>
    <row r="25" spans="1:6" ht="127.5" x14ac:dyDescent="0.25">
      <c r="A25" s="28">
        <v>263504</v>
      </c>
      <c r="B25" s="14" t="s">
        <v>85</v>
      </c>
      <c r="C25" s="15" t="s">
        <v>57</v>
      </c>
      <c r="D25" s="16">
        <v>64.08</v>
      </c>
      <c r="E25" s="17">
        <f t="shared" si="0"/>
        <v>54.305084745762713</v>
      </c>
      <c r="F25" s="18">
        <v>65.166101694915255</v>
      </c>
    </row>
    <row r="26" spans="1:6" ht="102" x14ac:dyDescent="0.25">
      <c r="A26" s="28">
        <v>727932</v>
      </c>
      <c r="B26" s="14" t="s">
        <v>86</v>
      </c>
      <c r="C26" s="15" t="s">
        <v>56</v>
      </c>
      <c r="D26" s="16">
        <v>103.3</v>
      </c>
      <c r="E26" s="17">
        <f t="shared" si="0"/>
        <v>87.542372881355931</v>
      </c>
      <c r="F26" s="18">
        <v>105.05084745762711</v>
      </c>
    </row>
    <row r="27" spans="1:6" ht="76.5" x14ac:dyDescent="0.25">
      <c r="A27" s="28">
        <v>344223</v>
      </c>
      <c r="B27" s="14" t="s">
        <v>60</v>
      </c>
      <c r="C27" s="15" t="s">
        <v>57</v>
      </c>
      <c r="D27" s="16">
        <v>98.1</v>
      </c>
      <c r="E27" s="17">
        <f t="shared" si="0"/>
        <v>83.135593220338976</v>
      </c>
      <c r="F27" s="18">
        <v>99.762711864406768</v>
      </c>
    </row>
    <row r="28" spans="1:6" ht="76.5" x14ac:dyDescent="0.25">
      <c r="A28" s="28">
        <v>164396</v>
      </c>
      <c r="B28" s="14" t="s">
        <v>61</v>
      </c>
      <c r="C28" s="15" t="s">
        <v>57</v>
      </c>
      <c r="D28" s="16">
        <v>6.28</v>
      </c>
      <c r="E28" s="17">
        <f t="shared" si="0"/>
        <v>5.3220338983050857</v>
      </c>
      <c r="F28" s="18">
        <v>6.3864406779661023</v>
      </c>
    </row>
    <row r="29" spans="1:6" ht="140.25" x14ac:dyDescent="0.25">
      <c r="A29" s="28">
        <v>135348</v>
      </c>
      <c r="B29" s="14" t="s">
        <v>87</v>
      </c>
      <c r="C29" s="15" t="s">
        <v>56</v>
      </c>
      <c r="D29" s="16">
        <v>88.3</v>
      </c>
      <c r="E29" s="17">
        <f t="shared" si="0"/>
        <v>74.830508474576277</v>
      </c>
      <c r="F29" s="18">
        <v>89.79661016949153</v>
      </c>
    </row>
    <row r="30" spans="1:6" ht="51" x14ac:dyDescent="0.25">
      <c r="A30" s="28">
        <v>198685</v>
      </c>
      <c r="B30" s="14" t="s">
        <v>27</v>
      </c>
      <c r="C30" s="15" t="s">
        <v>57</v>
      </c>
      <c r="D30" s="16">
        <v>44.68</v>
      </c>
      <c r="E30" s="17">
        <f t="shared" si="0"/>
        <v>37.864406779661017</v>
      </c>
      <c r="F30" s="18">
        <v>45.437288135593221</v>
      </c>
    </row>
    <row r="31" spans="1:6" ht="89.25" x14ac:dyDescent="0.25">
      <c r="A31" s="29">
        <v>336933</v>
      </c>
      <c r="B31" s="14" t="s">
        <v>28</v>
      </c>
      <c r="C31" s="23" t="s">
        <v>56</v>
      </c>
      <c r="D31" s="19">
        <v>26.2</v>
      </c>
      <c r="E31" s="17">
        <f t="shared" si="0"/>
        <v>22.203389830508474</v>
      </c>
      <c r="F31" s="18">
        <v>26.64406779661017</v>
      </c>
    </row>
    <row r="32" spans="1:6" ht="127.5" x14ac:dyDescent="0.25">
      <c r="A32" s="30">
        <v>487531</v>
      </c>
      <c r="B32" s="20" t="s">
        <v>53</v>
      </c>
      <c r="C32" s="24" t="s">
        <v>56</v>
      </c>
      <c r="D32" s="21">
        <v>248.19</v>
      </c>
      <c r="E32" s="17">
        <f t="shared" si="0"/>
        <v>210.33050847457628</v>
      </c>
      <c r="F32" s="18">
        <v>252.39661016949151</v>
      </c>
    </row>
    <row r="33" spans="1:6" ht="127.5" x14ac:dyDescent="0.25">
      <c r="A33" s="30">
        <v>73499</v>
      </c>
      <c r="B33" s="22" t="s">
        <v>54</v>
      </c>
      <c r="C33" s="24" t="s">
        <v>56</v>
      </c>
      <c r="D33" s="21">
        <v>607.67999999999995</v>
      </c>
      <c r="E33" s="17">
        <f t="shared" si="0"/>
        <v>514.98305084745766</v>
      </c>
      <c r="F33" s="18">
        <v>617.97966101694919</v>
      </c>
    </row>
    <row r="34" spans="1:6" ht="89.25" x14ac:dyDescent="0.25">
      <c r="A34" s="30">
        <v>131235</v>
      </c>
      <c r="B34" s="22" t="s">
        <v>29</v>
      </c>
      <c r="C34" s="24" t="s">
        <v>57</v>
      </c>
      <c r="D34" s="21">
        <v>11.56</v>
      </c>
      <c r="E34" s="17">
        <f t="shared" si="0"/>
        <v>9.796610169491526</v>
      </c>
      <c r="F34" s="18">
        <v>11.755932203389831</v>
      </c>
    </row>
    <row r="35" spans="1:6" ht="89.25" x14ac:dyDescent="0.25">
      <c r="A35" s="30">
        <v>27778</v>
      </c>
      <c r="B35" s="22" t="s">
        <v>30</v>
      </c>
      <c r="C35" s="24" t="s">
        <v>57</v>
      </c>
      <c r="D35" s="21">
        <v>4.6900000000000004</v>
      </c>
      <c r="E35" s="17">
        <f t="shared" si="0"/>
        <v>3.9745762711864412</v>
      </c>
      <c r="F35" s="18">
        <v>4.7694915254237289</v>
      </c>
    </row>
    <row r="36" spans="1:6" ht="76.5" x14ac:dyDescent="0.25">
      <c r="A36" s="30">
        <v>44585</v>
      </c>
      <c r="B36" s="22" t="s">
        <v>31</v>
      </c>
      <c r="C36" s="24" t="s">
        <v>56</v>
      </c>
      <c r="D36" s="21">
        <v>614.38</v>
      </c>
      <c r="E36" s="17">
        <f t="shared" si="0"/>
        <v>520.66101694915255</v>
      </c>
      <c r="F36" s="18">
        <v>624.79322033898302</v>
      </c>
    </row>
    <row r="37" spans="1:6" ht="140.25" x14ac:dyDescent="0.25">
      <c r="A37" s="30">
        <v>139205</v>
      </c>
      <c r="B37" s="22" t="s">
        <v>88</v>
      </c>
      <c r="C37" s="24" t="s">
        <v>56</v>
      </c>
      <c r="D37" s="21">
        <v>13.89</v>
      </c>
      <c r="E37" s="17">
        <f t="shared" si="0"/>
        <v>11.771186440677967</v>
      </c>
      <c r="F37" s="18">
        <v>14.12542372881356</v>
      </c>
    </row>
    <row r="38" spans="1:6" ht="140.25" x14ac:dyDescent="0.25">
      <c r="A38" s="30">
        <v>758264</v>
      </c>
      <c r="B38" s="22" t="s">
        <v>89</v>
      </c>
      <c r="C38" s="24" t="s">
        <v>56</v>
      </c>
      <c r="D38" s="21">
        <v>8.42</v>
      </c>
      <c r="E38" s="17">
        <f t="shared" si="0"/>
        <v>7.1355932203389836</v>
      </c>
      <c r="F38" s="18">
        <v>8.5627118644067792</v>
      </c>
    </row>
    <row r="39" spans="1:6" ht="114.75" x14ac:dyDescent="0.25">
      <c r="A39" s="30">
        <v>161988</v>
      </c>
      <c r="B39" s="22" t="s">
        <v>90</v>
      </c>
      <c r="C39" s="24" t="s">
        <v>56</v>
      </c>
      <c r="D39" s="21">
        <v>13.76</v>
      </c>
      <c r="E39" s="17">
        <f t="shared" si="0"/>
        <v>11.661016949152543</v>
      </c>
      <c r="F39" s="18">
        <v>13.993220338983052</v>
      </c>
    </row>
    <row r="40" spans="1:6" ht="89.25" x14ac:dyDescent="0.25">
      <c r="A40" s="30">
        <v>159008</v>
      </c>
      <c r="B40" s="22" t="s">
        <v>91</v>
      </c>
      <c r="C40" s="24" t="s">
        <v>57</v>
      </c>
      <c r="D40" s="21">
        <v>98.62</v>
      </c>
      <c r="E40" s="17">
        <f t="shared" si="0"/>
        <v>83.576271186440692</v>
      </c>
      <c r="F40" s="18">
        <v>100.29152542372883</v>
      </c>
    </row>
    <row r="41" spans="1:6" ht="76.5" x14ac:dyDescent="0.25">
      <c r="A41" s="30">
        <v>14406</v>
      </c>
      <c r="B41" s="22" t="s">
        <v>35</v>
      </c>
      <c r="C41" s="24" t="s">
        <v>57</v>
      </c>
      <c r="D41" s="21">
        <v>40</v>
      </c>
      <c r="E41" s="17">
        <f t="shared" si="0"/>
        <v>33.898305084745765</v>
      </c>
      <c r="F41" s="18">
        <v>40.677966101694913</v>
      </c>
    </row>
    <row r="42" spans="1:6" ht="89.25" x14ac:dyDescent="0.25">
      <c r="A42" s="30">
        <v>312755</v>
      </c>
      <c r="B42" s="22" t="s">
        <v>92</v>
      </c>
      <c r="C42" s="24" t="s">
        <v>57</v>
      </c>
      <c r="D42" s="21">
        <v>356.4</v>
      </c>
      <c r="E42" s="17">
        <f t="shared" si="0"/>
        <v>302.03389830508473</v>
      </c>
      <c r="F42" s="18">
        <v>362.44067796610165</v>
      </c>
    </row>
    <row r="43" spans="1:6" ht="76.5" x14ac:dyDescent="0.25">
      <c r="A43" s="31">
        <v>201930</v>
      </c>
      <c r="B43" s="22" t="s">
        <v>36</v>
      </c>
      <c r="C43" s="25" t="s">
        <v>57</v>
      </c>
      <c r="D43" s="26">
        <v>13.55</v>
      </c>
      <c r="E43" s="17">
        <f t="shared" si="0"/>
        <v>11.483050847457628</v>
      </c>
      <c r="F43" s="18">
        <v>13.779661016949154</v>
      </c>
    </row>
    <row r="44" spans="1:6" ht="102" x14ac:dyDescent="0.25">
      <c r="A44" s="28">
        <v>72151</v>
      </c>
      <c r="B44" s="27" t="s">
        <v>37</v>
      </c>
      <c r="C44" s="15" t="s">
        <v>56</v>
      </c>
      <c r="D44" s="16">
        <v>468</v>
      </c>
      <c r="E44" s="17">
        <f t="shared" si="0"/>
        <v>396.61016949152543</v>
      </c>
      <c r="F44" s="18">
        <v>475.93220338983048</v>
      </c>
    </row>
    <row r="45" spans="1:6" ht="127.5" x14ac:dyDescent="0.25">
      <c r="A45" s="28">
        <v>169399</v>
      </c>
      <c r="B45" s="14" t="s">
        <v>93</v>
      </c>
      <c r="C45" s="15" t="s">
        <v>57</v>
      </c>
      <c r="D45" s="16">
        <v>31.38</v>
      </c>
      <c r="E45" s="17">
        <f t="shared" si="0"/>
        <v>26.593220338983052</v>
      </c>
      <c r="F45" s="18">
        <v>31.91186440677966</v>
      </c>
    </row>
    <row r="46" spans="1:6" ht="102" x14ac:dyDescent="0.25">
      <c r="A46" s="28">
        <v>268188</v>
      </c>
      <c r="B46" s="14" t="s">
        <v>38</v>
      </c>
      <c r="C46" s="15" t="s">
        <v>57</v>
      </c>
      <c r="D46" s="16">
        <v>1577.36</v>
      </c>
      <c r="E46" s="17">
        <f t="shared" si="0"/>
        <v>1336.7457627118645</v>
      </c>
      <c r="F46" s="18">
        <v>1604.0949152542373</v>
      </c>
    </row>
    <row r="47" spans="1:6" ht="102" x14ac:dyDescent="0.25">
      <c r="A47" s="28">
        <v>270584</v>
      </c>
      <c r="B47" s="14" t="s">
        <v>63</v>
      </c>
      <c r="C47" s="15" t="s">
        <v>57</v>
      </c>
      <c r="D47" s="16">
        <v>13638.31</v>
      </c>
      <c r="E47" s="17">
        <f t="shared" si="0"/>
        <v>11557.889830508475</v>
      </c>
      <c r="F47" s="18">
        <v>13869.46779661017</v>
      </c>
    </row>
    <row r="48" spans="1:6" ht="140.25" x14ac:dyDescent="0.25">
      <c r="A48" s="28">
        <v>46915</v>
      </c>
      <c r="B48" s="14" t="s">
        <v>17</v>
      </c>
      <c r="C48" s="15" t="s">
        <v>57</v>
      </c>
      <c r="D48" s="16">
        <v>377.62</v>
      </c>
      <c r="E48" s="17">
        <f t="shared" si="0"/>
        <v>320.0169491525424</v>
      </c>
      <c r="F48" s="18">
        <v>384.02033898305086</v>
      </c>
    </row>
    <row r="49" spans="1:6" ht="89.25" x14ac:dyDescent="0.25">
      <c r="A49" s="29">
        <v>205977</v>
      </c>
      <c r="B49" s="14" t="s">
        <v>94</v>
      </c>
      <c r="C49" s="23" t="s">
        <v>57</v>
      </c>
      <c r="D49" s="19">
        <v>1206.4000000000001</v>
      </c>
      <c r="E49" s="17">
        <f t="shared" si="0"/>
        <v>1022.3728813559323</v>
      </c>
      <c r="F49" s="18">
        <v>1226.8474576271187</v>
      </c>
    </row>
    <row r="50" spans="1:6" ht="89.25" x14ac:dyDescent="0.25">
      <c r="A50" s="28">
        <v>371315</v>
      </c>
      <c r="B50" s="27" t="s">
        <v>40</v>
      </c>
      <c r="C50" s="15" t="s">
        <v>57</v>
      </c>
      <c r="D50" s="16">
        <v>101.92</v>
      </c>
      <c r="E50" s="17">
        <f t="shared" si="0"/>
        <v>86.372881355932208</v>
      </c>
      <c r="F50" s="18">
        <v>103.64745762711864</v>
      </c>
    </row>
    <row r="51" spans="1:6" ht="76.5" x14ac:dyDescent="0.25">
      <c r="A51" s="28">
        <v>156486</v>
      </c>
      <c r="B51" s="14" t="s">
        <v>41</v>
      </c>
      <c r="C51" s="15" t="s">
        <v>57</v>
      </c>
      <c r="D51" s="16">
        <v>166.7</v>
      </c>
      <c r="E51" s="17">
        <f t="shared" si="0"/>
        <v>141.27118644067795</v>
      </c>
      <c r="F51" s="18">
        <v>169.52542372881354</v>
      </c>
    </row>
    <row r="52" spans="1:6" ht="102" x14ac:dyDescent="0.25">
      <c r="A52" s="28">
        <v>255140</v>
      </c>
      <c r="B52" s="14" t="s">
        <v>95</v>
      </c>
      <c r="C52" s="15" t="s">
        <v>56</v>
      </c>
      <c r="D52" s="16">
        <v>889.19</v>
      </c>
      <c r="E52" s="17">
        <f t="shared" si="0"/>
        <v>753.55084745762724</v>
      </c>
      <c r="F52" s="18">
        <v>904.26101694915269</v>
      </c>
    </row>
    <row r="53" spans="1:6" ht="140.25" x14ac:dyDescent="0.25">
      <c r="A53" s="28">
        <v>176189</v>
      </c>
      <c r="B53" s="14" t="s">
        <v>96</v>
      </c>
      <c r="C53" s="15" t="s">
        <v>57</v>
      </c>
      <c r="D53" s="16">
        <v>582.14</v>
      </c>
      <c r="E53" s="17">
        <f t="shared" si="0"/>
        <v>493.33898305084745</v>
      </c>
      <c r="F53" s="18">
        <v>592.00677966101694</v>
      </c>
    </row>
    <row r="54" spans="1:6" ht="89.25" x14ac:dyDescent="0.25">
      <c r="A54" s="28">
        <v>325533</v>
      </c>
      <c r="B54" s="20" t="s">
        <v>44</v>
      </c>
      <c r="C54" s="15" t="s">
        <v>57</v>
      </c>
      <c r="D54" s="16">
        <v>53.24</v>
      </c>
      <c r="E54" s="17">
        <f t="shared" si="0"/>
        <v>45.118644067796616</v>
      </c>
      <c r="F54" s="18">
        <v>54.142372881355939</v>
      </c>
    </row>
    <row r="55" spans="1:6" ht="63.75" x14ac:dyDescent="0.25">
      <c r="A55" s="29">
        <v>730674</v>
      </c>
      <c r="B55" s="22" t="s">
        <v>67</v>
      </c>
      <c r="C55" s="23" t="s">
        <v>57</v>
      </c>
      <c r="D55" s="19">
        <v>2244.37</v>
      </c>
      <c r="E55" s="17">
        <f t="shared" si="0"/>
        <v>1902.0084745762713</v>
      </c>
      <c r="F55" s="18">
        <v>2282.4101694915253</v>
      </c>
    </row>
    <row r="56" spans="1:6" ht="114.75" x14ac:dyDescent="0.25">
      <c r="A56" s="30">
        <v>218968</v>
      </c>
      <c r="B56" s="22" t="s">
        <v>45</v>
      </c>
      <c r="C56" s="24" t="s">
        <v>57</v>
      </c>
      <c r="D56" s="21">
        <v>343.04</v>
      </c>
      <c r="E56" s="17">
        <f t="shared" si="0"/>
        <v>290.71186440677968</v>
      </c>
      <c r="F56" s="18">
        <v>348.85423728813561</v>
      </c>
    </row>
    <row r="57" spans="1:6" ht="51" x14ac:dyDescent="0.25">
      <c r="A57" s="30">
        <v>56454</v>
      </c>
      <c r="B57" s="22" t="s">
        <v>46</v>
      </c>
      <c r="C57" s="24" t="s">
        <v>57</v>
      </c>
      <c r="D57" s="21">
        <v>282.43</v>
      </c>
      <c r="E57" s="17">
        <f t="shared" si="0"/>
        <v>239.34745762711867</v>
      </c>
      <c r="F57" s="18">
        <v>287.21694915254238</v>
      </c>
    </row>
    <row r="58" spans="1:6" ht="89.25" x14ac:dyDescent="0.25">
      <c r="A58" s="30">
        <v>77458</v>
      </c>
      <c r="B58" s="22" t="s">
        <v>47</v>
      </c>
      <c r="C58" s="24" t="s">
        <v>57</v>
      </c>
      <c r="D58" s="21">
        <v>6535.44</v>
      </c>
      <c r="E58" s="17">
        <f t="shared" si="0"/>
        <v>5538.5084745762715</v>
      </c>
      <c r="F58" s="18">
        <v>6646.2101694915254</v>
      </c>
    </row>
    <row r="59" spans="1:6" ht="114.75" x14ac:dyDescent="0.25">
      <c r="A59" s="30">
        <v>73905</v>
      </c>
      <c r="B59" s="22" t="s">
        <v>48</v>
      </c>
      <c r="C59" s="24" t="s">
        <v>57</v>
      </c>
      <c r="D59" s="21">
        <v>488.74</v>
      </c>
      <c r="E59" s="17">
        <f t="shared" si="0"/>
        <v>414.18644067796612</v>
      </c>
      <c r="F59" s="18">
        <v>497.02372881355933</v>
      </c>
    </row>
    <row r="60" spans="1:6" ht="127.5" x14ac:dyDescent="0.25">
      <c r="A60" s="30">
        <v>334781</v>
      </c>
      <c r="B60" s="22" t="s">
        <v>49</v>
      </c>
      <c r="C60" s="24" t="s">
        <v>57</v>
      </c>
      <c r="D60" s="21">
        <v>372.1</v>
      </c>
      <c r="E60" s="17">
        <f t="shared" si="0"/>
        <v>315.3389830508475</v>
      </c>
      <c r="F60" s="18">
        <v>378.40677966101697</v>
      </c>
    </row>
    <row r="61" spans="1:6" ht="140.25" x14ac:dyDescent="0.25">
      <c r="A61" s="30">
        <v>73894</v>
      </c>
      <c r="B61" s="22" t="s">
        <v>50</v>
      </c>
      <c r="C61" s="24" t="s">
        <v>57</v>
      </c>
      <c r="D61" s="21">
        <v>372.1</v>
      </c>
      <c r="E61" s="17">
        <f t="shared" si="0"/>
        <v>315.3389830508475</v>
      </c>
      <c r="F61" s="18">
        <v>378.40677966101697</v>
      </c>
    </row>
    <row r="62" spans="1:6" ht="89.25" x14ac:dyDescent="0.25">
      <c r="A62" s="30">
        <v>218973</v>
      </c>
      <c r="B62" s="22" t="s">
        <v>51</v>
      </c>
      <c r="C62" s="24" t="s">
        <v>57</v>
      </c>
      <c r="D62" s="21">
        <v>164.67</v>
      </c>
      <c r="E62" s="17">
        <f t="shared" si="0"/>
        <v>139.55084745762713</v>
      </c>
      <c r="F62" s="18">
        <v>167.46101694915254</v>
      </c>
    </row>
    <row r="63" spans="1:6" ht="76.5" x14ac:dyDescent="0.25">
      <c r="A63" s="30">
        <v>448429</v>
      </c>
      <c r="B63" s="22" t="s">
        <v>66</v>
      </c>
      <c r="C63" s="24" t="s">
        <v>57</v>
      </c>
      <c r="D63" s="21">
        <v>2173.19</v>
      </c>
      <c r="E63" s="17">
        <f t="shared" si="0"/>
        <v>1841.6864406779662</v>
      </c>
      <c r="F63" s="18">
        <v>2210.0237288135595</v>
      </c>
    </row>
    <row r="64" spans="1:6" ht="63.75" x14ac:dyDescent="0.25">
      <c r="A64" s="30">
        <v>41675</v>
      </c>
      <c r="B64" s="22" t="s">
        <v>55</v>
      </c>
      <c r="C64" s="24" t="s">
        <v>56</v>
      </c>
      <c r="D64" s="21">
        <v>301.18</v>
      </c>
      <c r="E64" s="17">
        <f t="shared" si="0"/>
        <v>255.23728813559325</v>
      </c>
      <c r="F64" s="18">
        <v>306.28474576271191</v>
      </c>
    </row>
    <row r="65" spans="1:6" ht="114.75" x14ac:dyDescent="0.25">
      <c r="A65" s="30">
        <v>96532</v>
      </c>
      <c r="B65" s="22" t="s">
        <v>97</v>
      </c>
      <c r="C65" s="24" t="s">
        <v>57</v>
      </c>
      <c r="D65" s="21">
        <v>372.79</v>
      </c>
      <c r="E65" s="17">
        <f t="shared" si="0"/>
        <v>315.92372881355936</v>
      </c>
      <c r="F65" s="18">
        <v>379.10847457627125</v>
      </c>
    </row>
    <row r="66" spans="1:6" ht="102" x14ac:dyDescent="0.25">
      <c r="A66" s="30">
        <v>76533</v>
      </c>
      <c r="B66" s="22" t="s">
        <v>65</v>
      </c>
      <c r="C66" s="24" t="s">
        <v>56</v>
      </c>
      <c r="D66" s="21">
        <v>2082.13</v>
      </c>
      <c r="E66" s="17">
        <f t="shared" ref="E66:E115" si="1">D66/1.18</f>
        <v>1764.5169491525426</v>
      </c>
      <c r="F66" s="18">
        <v>2117.4203389830509</v>
      </c>
    </row>
    <row r="67" spans="1:6" ht="102" x14ac:dyDescent="0.25">
      <c r="A67" s="30">
        <v>482232</v>
      </c>
      <c r="B67" s="22" t="s">
        <v>98</v>
      </c>
      <c r="C67" s="24" t="s">
        <v>56</v>
      </c>
      <c r="D67" s="21">
        <v>1213.23</v>
      </c>
      <c r="E67" s="17">
        <f t="shared" si="1"/>
        <v>1028.1610169491526</v>
      </c>
      <c r="F67" s="18">
        <v>1233.793220338983</v>
      </c>
    </row>
    <row r="68" spans="1:6" ht="114.75" x14ac:dyDescent="0.25">
      <c r="A68" s="30">
        <v>482239</v>
      </c>
      <c r="B68" s="22" t="s">
        <v>69</v>
      </c>
      <c r="C68" s="24" t="s">
        <v>56</v>
      </c>
      <c r="D68" s="21">
        <v>1266.97</v>
      </c>
      <c r="E68" s="17">
        <f t="shared" si="1"/>
        <v>1073.7033898305085</v>
      </c>
      <c r="F68" s="18">
        <v>1288.4440677966102</v>
      </c>
    </row>
    <row r="69" spans="1:6" ht="76.5" x14ac:dyDescent="0.25">
      <c r="A69" s="30">
        <v>15735</v>
      </c>
      <c r="B69" s="22" t="s">
        <v>99</v>
      </c>
      <c r="C69" s="24" t="s">
        <v>57</v>
      </c>
      <c r="D69" s="21">
        <v>78.77</v>
      </c>
      <c r="E69" s="17">
        <f t="shared" si="1"/>
        <v>66.754237288135599</v>
      </c>
      <c r="F69" s="18">
        <v>80.10508474576271</v>
      </c>
    </row>
    <row r="70" spans="1:6" ht="63.75" x14ac:dyDescent="0.25">
      <c r="A70" s="30">
        <v>90108</v>
      </c>
      <c r="B70" s="22" t="s">
        <v>100</v>
      </c>
      <c r="C70" s="24" t="s">
        <v>57</v>
      </c>
      <c r="D70" s="21">
        <v>54.38</v>
      </c>
      <c r="E70" s="17">
        <f t="shared" si="1"/>
        <v>46.084745762711869</v>
      </c>
      <c r="F70" s="18">
        <v>55.301694915254238</v>
      </c>
    </row>
    <row r="71" spans="1:6" ht="76.5" x14ac:dyDescent="0.25">
      <c r="A71" s="30">
        <v>674181</v>
      </c>
      <c r="B71" s="22" t="s">
        <v>101</v>
      </c>
      <c r="C71" s="24" t="s">
        <v>102</v>
      </c>
      <c r="D71" s="21">
        <v>19.2</v>
      </c>
      <c r="E71" s="17">
        <f t="shared" si="1"/>
        <v>16.271186440677965</v>
      </c>
      <c r="F71" s="18">
        <v>19.525423728813557</v>
      </c>
    </row>
    <row r="72" spans="1:6" ht="76.5" x14ac:dyDescent="0.25">
      <c r="A72" s="30">
        <v>682550</v>
      </c>
      <c r="B72" s="22" t="s">
        <v>103</v>
      </c>
      <c r="C72" s="24" t="s">
        <v>102</v>
      </c>
      <c r="D72" s="21">
        <v>19.2</v>
      </c>
      <c r="E72" s="17">
        <f t="shared" si="1"/>
        <v>16.271186440677965</v>
      </c>
      <c r="F72" s="18">
        <v>19.525423728813557</v>
      </c>
    </row>
    <row r="73" spans="1:6" ht="76.5" x14ac:dyDescent="0.25">
      <c r="A73" s="30">
        <v>674178</v>
      </c>
      <c r="B73" s="22" t="s">
        <v>104</v>
      </c>
      <c r="C73" s="24" t="s">
        <v>102</v>
      </c>
      <c r="D73" s="21">
        <v>19.2</v>
      </c>
      <c r="E73" s="17">
        <f t="shared" si="1"/>
        <v>16.271186440677965</v>
      </c>
      <c r="F73" s="18">
        <v>19.525423728813557</v>
      </c>
    </row>
    <row r="74" spans="1:6" ht="38.25" x14ac:dyDescent="0.25">
      <c r="A74" s="30">
        <v>522043</v>
      </c>
      <c r="B74" s="22" t="s">
        <v>105</v>
      </c>
      <c r="C74" s="25" t="s">
        <v>57</v>
      </c>
      <c r="D74" s="26">
        <v>64.23</v>
      </c>
      <c r="E74" s="17">
        <f t="shared" si="1"/>
        <v>54.432203389830512</v>
      </c>
      <c r="F74" s="18">
        <v>65.318644067796612</v>
      </c>
    </row>
    <row r="75" spans="1:6" ht="140.25" x14ac:dyDescent="0.25">
      <c r="A75" s="30">
        <v>549600</v>
      </c>
      <c r="B75" s="27" t="s">
        <v>106</v>
      </c>
      <c r="C75" s="15" t="s">
        <v>56</v>
      </c>
      <c r="D75" s="16">
        <v>84.5</v>
      </c>
      <c r="E75" s="17">
        <f t="shared" si="1"/>
        <v>71.610169491525426</v>
      </c>
      <c r="F75" s="18">
        <v>85.932203389830505</v>
      </c>
    </row>
    <row r="76" spans="1:6" ht="76.5" x14ac:dyDescent="0.25">
      <c r="A76" s="31">
        <v>132686</v>
      </c>
      <c r="B76" s="14" t="s">
        <v>107</v>
      </c>
      <c r="C76" s="15" t="s">
        <v>57</v>
      </c>
      <c r="D76" s="16">
        <v>58.27</v>
      </c>
      <c r="E76" s="17">
        <f t="shared" si="1"/>
        <v>49.381355932203398</v>
      </c>
      <c r="F76" s="18">
        <v>59.257627118644074</v>
      </c>
    </row>
    <row r="77" spans="1:6" ht="51" x14ac:dyDescent="0.25">
      <c r="A77" s="28">
        <v>132684</v>
      </c>
      <c r="B77" s="14" t="s">
        <v>108</v>
      </c>
      <c r="C77" s="15" t="s">
        <v>57</v>
      </c>
      <c r="D77" s="16">
        <v>29.13</v>
      </c>
      <c r="E77" s="17">
        <f t="shared" si="1"/>
        <v>24.686440677966104</v>
      </c>
      <c r="F77" s="18">
        <v>29.623728813559325</v>
      </c>
    </row>
    <row r="78" spans="1:6" ht="127.5" x14ac:dyDescent="0.25">
      <c r="A78" s="28">
        <v>741516</v>
      </c>
      <c r="B78" s="14" t="s">
        <v>109</v>
      </c>
      <c r="C78" s="15" t="s">
        <v>57</v>
      </c>
      <c r="D78" s="16">
        <v>115.56</v>
      </c>
      <c r="E78" s="17">
        <f t="shared" si="1"/>
        <v>97.932203389830519</v>
      </c>
      <c r="F78" s="18">
        <v>117.51864406779661</v>
      </c>
    </row>
    <row r="79" spans="1:6" ht="114.75" x14ac:dyDescent="0.25">
      <c r="A79" s="28">
        <v>524201</v>
      </c>
      <c r="B79" s="14" t="s">
        <v>110</v>
      </c>
      <c r="C79" s="15" t="s">
        <v>56</v>
      </c>
      <c r="D79" s="16">
        <v>46.8</v>
      </c>
      <c r="E79" s="17">
        <f t="shared" si="1"/>
        <v>39.66101694915254</v>
      </c>
      <c r="F79" s="18">
        <v>47.593220338983045</v>
      </c>
    </row>
    <row r="80" spans="1:6" ht="114.75" x14ac:dyDescent="0.25">
      <c r="A80" s="28">
        <v>469595</v>
      </c>
      <c r="B80" s="14" t="s">
        <v>111</v>
      </c>
      <c r="C80" s="15" t="s">
        <v>56</v>
      </c>
      <c r="D80" s="16">
        <v>438.41</v>
      </c>
      <c r="E80" s="17">
        <f t="shared" si="1"/>
        <v>371.53389830508479</v>
      </c>
      <c r="F80" s="18">
        <v>445.84067796610174</v>
      </c>
    </row>
    <row r="81" spans="1:6" ht="114.75" x14ac:dyDescent="0.25">
      <c r="A81" s="28">
        <v>840132</v>
      </c>
      <c r="B81" s="14" t="s">
        <v>112</v>
      </c>
      <c r="C81" s="15" t="s">
        <v>56</v>
      </c>
      <c r="D81" s="16">
        <v>196</v>
      </c>
      <c r="E81" s="17">
        <f t="shared" si="1"/>
        <v>166.10169491525426</v>
      </c>
      <c r="F81" s="18">
        <v>199.32203389830511</v>
      </c>
    </row>
    <row r="82" spans="1:6" ht="102" x14ac:dyDescent="0.25">
      <c r="A82" s="28">
        <v>469600</v>
      </c>
      <c r="B82" s="14" t="s">
        <v>113</v>
      </c>
      <c r="C82" s="23" t="s">
        <v>56</v>
      </c>
      <c r="D82" s="19">
        <v>113.34</v>
      </c>
      <c r="E82" s="17">
        <f t="shared" si="1"/>
        <v>96.050847457627128</v>
      </c>
      <c r="F82" s="18">
        <v>115.26101694915255</v>
      </c>
    </row>
    <row r="83" spans="1:6" ht="102" x14ac:dyDescent="0.25">
      <c r="A83" s="28">
        <v>564127</v>
      </c>
      <c r="B83" s="20" t="s">
        <v>114</v>
      </c>
      <c r="C83" s="24" t="s">
        <v>56</v>
      </c>
      <c r="D83" s="21">
        <v>19</v>
      </c>
      <c r="E83" s="17">
        <f t="shared" si="1"/>
        <v>16.101694915254239</v>
      </c>
      <c r="F83" s="18">
        <v>19.322033898305087</v>
      </c>
    </row>
    <row r="84" spans="1:6" ht="114.75" x14ac:dyDescent="0.25">
      <c r="A84" s="29">
        <v>678212</v>
      </c>
      <c r="B84" s="22" t="s">
        <v>115</v>
      </c>
      <c r="C84" s="24" t="s">
        <v>56</v>
      </c>
      <c r="D84" s="21">
        <v>118</v>
      </c>
      <c r="E84" s="17">
        <f t="shared" si="1"/>
        <v>100</v>
      </c>
      <c r="F84" s="18">
        <v>120</v>
      </c>
    </row>
    <row r="85" spans="1:6" ht="114.75" x14ac:dyDescent="0.25">
      <c r="A85" s="30">
        <v>601041</v>
      </c>
      <c r="B85" s="22" t="s">
        <v>116</v>
      </c>
      <c r="C85" s="24" t="s">
        <v>117</v>
      </c>
      <c r="D85" s="21">
        <v>1220</v>
      </c>
      <c r="E85" s="17">
        <f t="shared" si="1"/>
        <v>1033.8983050847457</v>
      </c>
      <c r="F85" s="18">
        <v>1240.6779661016949</v>
      </c>
    </row>
    <row r="86" spans="1:6" ht="102" x14ac:dyDescent="0.25">
      <c r="A86" s="30">
        <v>767957</v>
      </c>
      <c r="B86" s="22" t="s">
        <v>118</v>
      </c>
      <c r="C86" s="24" t="s">
        <v>117</v>
      </c>
      <c r="D86" s="21">
        <v>16.399999999999999</v>
      </c>
      <c r="E86" s="17">
        <f t="shared" si="1"/>
        <v>13.898305084745763</v>
      </c>
      <c r="F86" s="18">
        <v>16.677966101694913</v>
      </c>
    </row>
    <row r="87" spans="1:6" ht="114.75" x14ac:dyDescent="0.25">
      <c r="A87" s="30">
        <v>131507</v>
      </c>
      <c r="B87" s="22" t="s">
        <v>119</v>
      </c>
      <c r="C87" s="24" t="s">
        <v>117</v>
      </c>
      <c r="D87" s="21">
        <v>96.66</v>
      </c>
      <c r="E87" s="17">
        <f t="shared" si="1"/>
        <v>81.915254237288138</v>
      </c>
      <c r="F87" s="18">
        <v>98.298305084745763</v>
      </c>
    </row>
    <row r="88" spans="1:6" ht="102" x14ac:dyDescent="0.25">
      <c r="A88" s="30">
        <v>485194</v>
      </c>
      <c r="B88" s="22" t="s">
        <v>120</v>
      </c>
      <c r="C88" s="24" t="s">
        <v>117</v>
      </c>
      <c r="D88" s="21">
        <v>54.8</v>
      </c>
      <c r="E88" s="17">
        <f t="shared" si="1"/>
        <v>46.440677966101696</v>
      </c>
      <c r="F88" s="18">
        <v>55.728813559322035</v>
      </c>
    </row>
    <row r="89" spans="1:6" ht="114.75" x14ac:dyDescent="0.25">
      <c r="A89" s="30">
        <v>151139</v>
      </c>
      <c r="B89" s="22" t="s">
        <v>121</v>
      </c>
      <c r="C89" s="24" t="s">
        <v>117</v>
      </c>
      <c r="D89" s="21">
        <v>104.72</v>
      </c>
      <c r="E89" s="17">
        <f t="shared" si="1"/>
        <v>88.745762711864415</v>
      </c>
      <c r="F89" s="18">
        <v>106.4949152542373</v>
      </c>
    </row>
    <row r="90" spans="1:6" ht="114.75" x14ac:dyDescent="0.25">
      <c r="A90" s="30">
        <v>144338</v>
      </c>
      <c r="B90" s="22" t="s">
        <v>122</v>
      </c>
      <c r="C90" s="24" t="s">
        <v>56</v>
      </c>
      <c r="D90" s="21">
        <v>32.11</v>
      </c>
      <c r="E90" s="17">
        <f t="shared" si="1"/>
        <v>27.211864406779661</v>
      </c>
      <c r="F90" s="18">
        <v>32.65423728813559</v>
      </c>
    </row>
    <row r="91" spans="1:6" ht="114.75" x14ac:dyDescent="0.25">
      <c r="A91" s="30">
        <v>549252</v>
      </c>
      <c r="B91" s="22" t="s">
        <v>123</v>
      </c>
      <c r="C91" s="24" t="s">
        <v>56</v>
      </c>
      <c r="D91" s="21">
        <v>15.22</v>
      </c>
      <c r="E91" s="17">
        <f t="shared" si="1"/>
        <v>12.898305084745765</v>
      </c>
      <c r="F91" s="18">
        <v>15.477966101694918</v>
      </c>
    </row>
    <row r="92" spans="1:6" ht="127.5" x14ac:dyDescent="0.25">
      <c r="A92" s="30">
        <v>614067</v>
      </c>
      <c r="B92" s="22" t="s">
        <v>124</v>
      </c>
      <c r="C92" s="24" t="s">
        <v>57</v>
      </c>
      <c r="D92" s="21">
        <v>105</v>
      </c>
      <c r="E92" s="17">
        <f t="shared" si="1"/>
        <v>88.983050847457633</v>
      </c>
      <c r="F92" s="18">
        <v>106.77966101694916</v>
      </c>
    </row>
    <row r="93" spans="1:6" ht="51" x14ac:dyDescent="0.25">
      <c r="A93" s="30">
        <v>715779</v>
      </c>
      <c r="B93" s="22" t="s">
        <v>125</v>
      </c>
      <c r="C93" s="24" t="s">
        <v>57</v>
      </c>
      <c r="D93" s="21">
        <v>23.5</v>
      </c>
      <c r="E93" s="17">
        <f t="shared" si="1"/>
        <v>19.915254237288135</v>
      </c>
      <c r="F93" s="18">
        <v>23.898305084745761</v>
      </c>
    </row>
    <row r="94" spans="1:6" ht="89.25" x14ac:dyDescent="0.25">
      <c r="A94" s="30">
        <v>571859</v>
      </c>
      <c r="B94" s="22" t="s">
        <v>126</v>
      </c>
      <c r="C94" s="24" t="s">
        <v>57</v>
      </c>
      <c r="D94" s="21">
        <v>171.46</v>
      </c>
      <c r="E94" s="17">
        <f t="shared" si="1"/>
        <v>145.30508474576271</v>
      </c>
      <c r="F94" s="18">
        <v>174.36610169491524</v>
      </c>
    </row>
    <row r="95" spans="1:6" ht="76.5" x14ac:dyDescent="0.25">
      <c r="A95" s="30">
        <v>571865</v>
      </c>
      <c r="B95" s="22" t="s">
        <v>127</v>
      </c>
      <c r="C95" s="24" t="s">
        <v>57</v>
      </c>
      <c r="D95" s="21">
        <v>660.68</v>
      </c>
      <c r="E95" s="17">
        <f t="shared" si="1"/>
        <v>559.89830508474574</v>
      </c>
      <c r="F95" s="18">
        <v>671.87796610169482</v>
      </c>
    </row>
    <row r="96" spans="1:6" ht="89.25" x14ac:dyDescent="0.25">
      <c r="A96" s="30">
        <v>740256</v>
      </c>
      <c r="B96" s="22" t="s">
        <v>128</v>
      </c>
      <c r="C96" s="24" t="s">
        <v>57</v>
      </c>
      <c r="D96" s="21">
        <v>21.52</v>
      </c>
      <c r="E96" s="17">
        <f t="shared" si="1"/>
        <v>18.237288135593221</v>
      </c>
      <c r="F96" s="18">
        <v>21.884745762711866</v>
      </c>
    </row>
    <row r="97" spans="1:6" ht="114.75" x14ac:dyDescent="0.25">
      <c r="A97" s="30">
        <v>236936</v>
      </c>
      <c r="B97" s="22" t="s">
        <v>129</v>
      </c>
      <c r="C97" s="24" t="s">
        <v>57</v>
      </c>
      <c r="D97" s="21">
        <v>303</v>
      </c>
      <c r="E97" s="17">
        <f t="shared" si="1"/>
        <v>256.77966101694915</v>
      </c>
      <c r="F97" s="18">
        <v>308.13559322033899</v>
      </c>
    </row>
    <row r="98" spans="1:6" ht="114.75" x14ac:dyDescent="0.25">
      <c r="A98" s="30">
        <v>236922</v>
      </c>
      <c r="B98" s="22" t="s">
        <v>130</v>
      </c>
      <c r="C98" s="24" t="s">
        <v>57</v>
      </c>
      <c r="D98" s="21">
        <v>409.37</v>
      </c>
      <c r="E98" s="17">
        <f t="shared" si="1"/>
        <v>346.92372881355936</v>
      </c>
      <c r="F98" s="18">
        <v>416.30847457627124</v>
      </c>
    </row>
    <row r="99" spans="1:6" ht="153" x14ac:dyDescent="0.25">
      <c r="A99" s="30">
        <v>456445</v>
      </c>
      <c r="B99" s="22" t="s">
        <v>131</v>
      </c>
      <c r="C99" s="24" t="s">
        <v>57</v>
      </c>
      <c r="D99" s="21">
        <v>1933.9</v>
      </c>
      <c r="E99" s="17">
        <f t="shared" si="1"/>
        <v>1638.898305084746</v>
      </c>
      <c r="F99" s="18">
        <v>1966.6779661016951</v>
      </c>
    </row>
    <row r="100" spans="1:6" ht="76.5" x14ac:dyDescent="0.25">
      <c r="A100" s="30">
        <v>132669</v>
      </c>
      <c r="B100" s="22" t="s">
        <v>132</v>
      </c>
      <c r="C100" s="24" t="s">
        <v>57</v>
      </c>
      <c r="D100" s="26">
        <v>39.35</v>
      </c>
      <c r="E100" s="17">
        <f t="shared" si="1"/>
        <v>33.347457627118644</v>
      </c>
      <c r="F100" s="18">
        <v>40.016949152542374</v>
      </c>
    </row>
    <row r="101" spans="1:6" ht="76.5" x14ac:dyDescent="0.25">
      <c r="A101" s="30">
        <v>563763</v>
      </c>
      <c r="B101" s="27" t="s">
        <v>133</v>
      </c>
      <c r="C101" s="24" t="s">
        <v>57</v>
      </c>
      <c r="D101" s="16">
        <v>21.18</v>
      </c>
      <c r="E101" s="17">
        <f t="shared" si="1"/>
        <v>17.949152542372882</v>
      </c>
      <c r="F101" s="18">
        <v>21.53898305084746</v>
      </c>
    </row>
    <row r="102" spans="1:6" ht="153" x14ac:dyDescent="0.25">
      <c r="A102" s="31">
        <v>520353</v>
      </c>
      <c r="B102" s="14" t="s">
        <v>134</v>
      </c>
      <c r="C102" s="25" t="s">
        <v>57</v>
      </c>
      <c r="D102" s="16">
        <v>42</v>
      </c>
      <c r="E102" s="17">
        <f t="shared" si="1"/>
        <v>35.593220338983052</v>
      </c>
      <c r="F102" s="18">
        <v>42.711864406779661</v>
      </c>
    </row>
    <row r="103" spans="1:6" ht="89.25" x14ac:dyDescent="0.25">
      <c r="A103" s="28">
        <v>510250</v>
      </c>
      <c r="B103" s="14" t="s">
        <v>135</v>
      </c>
      <c r="C103" s="15" t="s">
        <v>57</v>
      </c>
      <c r="D103" s="16">
        <v>30</v>
      </c>
      <c r="E103" s="17">
        <f t="shared" si="1"/>
        <v>25.423728813559322</v>
      </c>
      <c r="F103" s="18">
        <v>30.508474576271183</v>
      </c>
    </row>
    <row r="104" spans="1:6" ht="102" x14ac:dyDescent="0.25">
      <c r="A104" s="28">
        <v>168050</v>
      </c>
      <c r="B104" s="14" t="s">
        <v>136</v>
      </c>
      <c r="C104" s="15" t="s">
        <v>57</v>
      </c>
      <c r="D104" s="16">
        <v>322.39999999999998</v>
      </c>
      <c r="E104" s="17">
        <f t="shared" si="1"/>
        <v>273.22033898305085</v>
      </c>
      <c r="F104" s="18">
        <v>327.86440677966101</v>
      </c>
    </row>
    <row r="105" spans="1:6" ht="127.5" x14ac:dyDescent="0.25">
      <c r="A105" s="28">
        <v>52333</v>
      </c>
      <c r="B105" s="14" t="s">
        <v>137</v>
      </c>
      <c r="C105" s="15" t="s">
        <v>56</v>
      </c>
      <c r="D105" s="16">
        <v>1294.71</v>
      </c>
      <c r="E105" s="17">
        <f t="shared" si="1"/>
        <v>1097.2118644067798</v>
      </c>
      <c r="F105" s="18">
        <v>1316.6542372881356</v>
      </c>
    </row>
    <row r="106" spans="1:6" ht="127.5" x14ac:dyDescent="0.25">
      <c r="A106" s="29">
        <v>150310</v>
      </c>
      <c r="B106" s="14" t="s">
        <v>138</v>
      </c>
      <c r="C106" s="23" t="s">
        <v>56</v>
      </c>
      <c r="D106" s="19">
        <v>666</v>
      </c>
      <c r="E106" s="17">
        <f t="shared" si="1"/>
        <v>564.40677966101703</v>
      </c>
      <c r="F106" s="18">
        <v>677.28813559322043</v>
      </c>
    </row>
    <row r="107" spans="1:6" ht="63.75" x14ac:dyDescent="0.25">
      <c r="A107" s="28">
        <v>739690</v>
      </c>
      <c r="B107" s="27" t="s">
        <v>139</v>
      </c>
      <c r="C107" s="15" t="s">
        <v>57</v>
      </c>
      <c r="D107" s="16">
        <v>27.1</v>
      </c>
      <c r="E107" s="17">
        <f t="shared" si="1"/>
        <v>22.966101694915256</v>
      </c>
      <c r="F107" s="18">
        <v>27.559322033898308</v>
      </c>
    </row>
    <row r="108" spans="1:6" ht="51" x14ac:dyDescent="0.25">
      <c r="A108" s="28">
        <v>779559</v>
      </c>
      <c r="B108" s="14" t="s">
        <v>140</v>
      </c>
      <c r="C108" s="15" t="s">
        <v>57</v>
      </c>
      <c r="D108" s="16">
        <v>110.95</v>
      </c>
      <c r="E108" s="17">
        <f t="shared" si="1"/>
        <v>94.025423728813564</v>
      </c>
      <c r="F108" s="18">
        <v>112.83050847457628</v>
      </c>
    </row>
    <row r="109" spans="1:6" ht="102" x14ac:dyDescent="0.25">
      <c r="A109" s="28">
        <v>793630</v>
      </c>
      <c r="B109" s="14" t="s">
        <v>141</v>
      </c>
      <c r="C109" s="15" t="s">
        <v>56</v>
      </c>
      <c r="D109" s="16">
        <v>233.2</v>
      </c>
      <c r="E109" s="17">
        <f t="shared" si="1"/>
        <v>197.62711864406779</v>
      </c>
      <c r="F109" s="18">
        <v>237.15254237288133</v>
      </c>
    </row>
    <row r="110" spans="1:6" ht="76.5" x14ac:dyDescent="0.25">
      <c r="A110" s="28">
        <v>822832</v>
      </c>
      <c r="B110" s="14" t="s">
        <v>142</v>
      </c>
      <c r="C110" s="15" t="s">
        <v>56</v>
      </c>
      <c r="D110" s="16">
        <v>178.49</v>
      </c>
      <c r="E110" s="17">
        <f t="shared" si="1"/>
        <v>151.26271186440678</v>
      </c>
      <c r="F110" s="18">
        <v>181.51525423728813</v>
      </c>
    </row>
    <row r="111" spans="1:6" ht="127.5" x14ac:dyDescent="0.25">
      <c r="A111" s="29">
        <v>574486</v>
      </c>
      <c r="B111" s="14" t="s">
        <v>143</v>
      </c>
      <c r="C111" s="23" t="s">
        <v>56</v>
      </c>
      <c r="D111" s="19">
        <v>1592.42</v>
      </c>
      <c r="E111" s="17">
        <f t="shared" si="1"/>
        <v>1349.5084745762713</v>
      </c>
      <c r="F111" s="18">
        <v>1619.4101694915255</v>
      </c>
    </row>
    <row r="112" spans="1:6" ht="140.25" x14ac:dyDescent="0.25">
      <c r="A112" s="31">
        <v>574492</v>
      </c>
      <c r="B112" s="20" t="s">
        <v>144</v>
      </c>
      <c r="C112" s="25" t="s">
        <v>56</v>
      </c>
      <c r="D112" s="26">
        <v>1242.6400000000001</v>
      </c>
      <c r="E112" s="17">
        <f t="shared" si="1"/>
        <v>1053.0847457627119</v>
      </c>
      <c r="F112" s="18">
        <v>1263.7016949152542</v>
      </c>
    </row>
    <row r="113" spans="1:6" ht="102" x14ac:dyDescent="0.25">
      <c r="A113" s="29">
        <v>24757</v>
      </c>
      <c r="B113" s="27" t="s">
        <v>145</v>
      </c>
      <c r="C113" s="23" t="s">
        <v>117</v>
      </c>
      <c r="D113" s="19">
        <v>225</v>
      </c>
      <c r="E113" s="17">
        <f t="shared" si="1"/>
        <v>190.67796610169492</v>
      </c>
      <c r="F113" s="18">
        <v>228.81355932203391</v>
      </c>
    </row>
    <row r="114" spans="1:6" ht="89.25" x14ac:dyDescent="0.25">
      <c r="A114" s="31">
        <v>87746</v>
      </c>
      <c r="B114" s="20" t="s">
        <v>146</v>
      </c>
      <c r="C114" s="25" t="s">
        <v>117</v>
      </c>
      <c r="D114" s="26">
        <v>82.83</v>
      </c>
      <c r="E114" s="17">
        <f t="shared" si="1"/>
        <v>70.194915254237287</v>
      </c>
      <c r="F114" s="18">
        <v>84.233898305084736</v>
      </c>
    </row>
    <row r="115" spans="1:6" ht="63.75" x14ac:dyDescent="0.25">
      <c r="A115" s="29">
        <v>470083</v>
      </c>
      <c r="B115" s="27" t="s">
        <v>147</v>
      </c>
      <c r="C115" s="23" t="s">
        <v>57</v>
      </c>
      <c r="D115" s="19">
        <v>14.1</v>
      </c>
      <c r="E115" s="17">
        <f t="shared" si="1"/>
        <v>11.949152542372882</v>
      </c>
      <c r="F115" s="18">
        <v>14.338983050847459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ШАБЛОН КАНЦЕЛЯРИЯ</vt:lpstr>
      <vt:lpstr>Лист2</vt:lpstr>
      <vt:lpstr>Лист1</vt:lpstr>
      <vt:lpstr>списокцехов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Boroda</cp:lastModifiedBy>
  <cp:lastPrinted>2017-09-07T15:08:01Z</cp:lastPrinted>
  <dcterms:created xsi:type="dcterms:W3CDTF">2016-01-14T13:27:17Z</dcterms:created>
  <dcterms:modified xsi:type="dcterms:W3CDTF">2019-03-24T12:56:39Z</dcterms:modified>
</cp:coreProperties>
</file>