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Документы\xls\"/>
    </mc:Choice>
  </mc:AlternateContent>
  <bookViews>
    <workbookView xWindow="0" yWindow="0" windowWidth="20490" windowHeight="8205"/>
  </bookViews>
  <sheets>
    <sheet name="01" sheetId="1" r:id="rId1"/>
    <sheet name="02" sheetId="2" r:id="rId2"/>
    <sheet name="СВОД1" sheetId="3" r:id="rId3"/>
    <sheet name="СВОД2" sheetId="4" r:id="rId4"/>
  </sheets>
  <calcPr calcId="162913"/>
  <pivotCaches>
    <pivotCache cacheId="11" r:id="rId5"/>
    <pivotCache cacheId="14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2" i="1"/>
  <c r="H2" i="1" s="1"/>
  <c r="I2" i="1" s="1"/>
  <c r="D5" i="2"/>
  <c r="E5" i="2" s="1"/>
  <c r="D4" i="2"/>
  <c r="E4" i="2" s="1"/>
  <c r="D3" i="2"/>
  <c r="E3" i="2" s="1"/>
  <c r="D2" i="2"/>
  <c r="E2" i="2" s="1"/>
  <c r="E3" i="1"/>
  <c r="E5" i="1"/>
  <c r="G5" i="1"/>
  <c r="E6" i="1"/>
  <c r="G6" i="1" s="1"/>
  <c r="E9" i="1"/>
  <c r="G9" i="1" s="1"/>
  <c r="E10" i="1"/>
  <c r="G10" i="1" s="1"/>
  <c r="E11" i="1"/>
  <c r="E12" i="1"/>
  <c r="G2" i="1"/>
  <c r="E2" i="1"/>
  <c r="D3" i="1"/>
  <c r="D4" i="1"/>
  <c r="E4" i="1" s="1"/>
  <c r="D5" i="1"/>
  <c r="D6" i="1"/>
  <c r="D7" i="1"/>
  <c r="E7" i="1" s="1"/>
  <c r="D8" i="1"/>
  <c r="E8" i="1" s="1"/>
  <c r="D9" i="1"/>
  <c r="D10" i="1"/>
  <c r="D11" i="1"/>
  <c r="D12" i="1"/>
  <c r="D13" i="1"/>
  <c r="E13" i="1" s="1"/>
  <c r="D2" i="1"/>
  <c r="G13" i="1" l="1"/>
  <c r="F13" i="1" s="1"/>
  <c r="H13" i="1" s="1"/>
  <c r="I13" i="1" s="1"/>
  <c r="G12" i="1"/>
  <c r="F12" i="1" s="1"/>
  <c r="H12" i="1" s="1"/>
  <c r="I12" i="1" s="1"/>
  <c r="F10" i="1"/>
  <c r="H10" i="1" s="1"/>
  <c r="I10" i="1" s="1"/>
  <c r="F9" i="1"/>
  <c r="H9" i="1" s="1"/>
  <c r="I9" i="1" s="1"/>
  <c r="G8" i="1"/>
  <c r="F8" i="1" s="1"/>
  <c r="H8" i="1" s="1"/>
  <c r="I8" i="1" s="1"/>
  <c r="F6" i="1"/>
  <c r="H6" i="1" s="1"/>
  <c r="I6" i="1" s="1"/>
  <c r="G4" i="1"/>
  <c r="F4" i="1" s="1"/>
  <c r="H4" i="1" s="1"/>
  <c r="I4" i="1" s="1"/>
  <c r="H5" i="1"/>
  <c r="I5" i="1" s="1"/>
  <c r="G4" i="2"/>
  <c r="G2" i="2"/>
  <c r="G3" i="2"/>
  <c r="G5" i="2"/>
  <c r="G11" i="1"/>
  <c r="G7" i="1"/>
  <c r="G3" i="1"/>
  <c r="F11" i="1" l="1"/>
  <c r="H11" i="1" s="1"/>
  <c r="I11" i="1" s="1"/>
  <c r="F7" i="1"/>
  <c r="H7" i="1" s="1"/>
  <c r="I7" i="1" s="1"/>
  <c r="F3" i="1"/>
  <c r="H3" i="1" s="1"/>
  <c r="I3" i="1" s="1"/>
  <c r="F5" i="2"/>
  <c r="H5" i="2" s="1"/>
  <c r="I5" i="2" s="1"/>
  <c r="F4" i="2"/>
  <c r="H4" i="2" s="1"/>
  <c r="I4" i="2" s="1"/>
  <c r="F3" i="2"/>
  <c r="H3" i="2" s="1"/>
  <c r="I3" i="2" s="1"/>
  <c r="F2" i="2"/>
  <c r="H2" i="2" s="1"/>
  <c r="I2" i="2" s="1"/>
</calcChain>
</file>

<file path=xl/sharedStrings.xml><?xml version="1.0" encoding="utf-8"?>
<sst xmlns="http://schemas.openxmlformats.org/spreadsheetml/2006/main" count="54" uniqueCount="27">
  <si>
    <t>№</t>
  </si>
  <si>
    <t>ФИО</t>
  </si>
  <si>
    <t>Оклад</t>
  </si>
  <si>
    <t>Премия</t>
  </si>
  <si>
    <t>Итого начислений</t>
  </si>
  <si>
    <t>НДФЛ</t>
  </si>
  <si>
    <t>Итого удержаний</t>
  </si>
  <si>
    <t>На руку</t>
  </si>
  <si>
    <t>Иванов</t>
  </si>
  <si>
    <t>Егоров</t>
  </si>
  <si>
    <t>Добрынин</t>
  </si>
  <si>
    <t>Зайцев</t>
  </si>
  <si>
    <t>Бобров</t>
  </si>
  <si>
    <t>Блохин</t>
  </si>
  <si>
    <t>Яковлев</t>
  </si>
  <si>
    <t>Юсупов</t>
  </si>
  <si>
    <t>Цветков</t>
  </si>
  <si>
    <t>Федоров</t>
  </si>
  <si>
    <t>Названия строк</t>
  </si>
  <si>
    <t>Общий итог</t>
  </si>
  <si>
    <t>Сумма по полю На руку</t>
  </si>
  <si>
    <t>Воронцов</t>
  </si>
  <si>
    <t>Григорьев</t>
  </si>
  <si>
    <t>Жеглов</t>
  </si>
  <si>
    <t>Задорнов</t>
  </si>
  <si>
    <t>Крутой</t>
  </si>
  <si>
    <t>Ильюшин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</si>
</sst>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0" xfId="0" applyFont="1" applyFill="1" applyAlignment="1">
      <alignment horizontal="center" vertical="center"/>
    </xf>
    <xf numFmtId="9" fontId="1" fillId="2" borderId="0" xfId="0" applyNumberFormat="1" applyFont="1" applyFill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Нишон Н" refreshedDate="43546.822511342594" createdVersion="6" refreshedVersion="6" minRefreshableVersion="3" recordCount="4">
  <cacheSource type="worksheet">
    <worksheetSource ref="A1:I5" sheet="02"/>
  </cacheSource>
  <cacheFields count="9">
    <cacheField name="№" numFmtId="0">
      <sharedItems containsSemiMixedTypes="0" containsString="0" containsNumber="1" containsInteger="1" minValue="1" maxValue="4"/>
    </cacheField>
    <cacheField name="ФИО" numFmtId="0">
      <sharedItems count="4">
        <s v="Яковлев"/>
        <s v="Юсупов"/>
        <s v="Цветков"/>
        <s v="Федоров"/>
      </sharedItems>
    </cacheField>
    <cacheField name="Оклад" numFmtId="0">
      <sharedItems containsSemiMixedTypes="0" containsString="0" containsNumber="1" containsInteger="1" minValue="750" maxValue="900"/>
    </cacheField>
    <cacheField name="Премия" numFmtId="0">
      <sharedItems containsSemiMixedTypes="0" containsString="0" containsNumber="1" containsInteger="1" minValue="75" maxValue="90"/>
    </cacheField>
    <cacheField name="Итого начислений" numFmtId="0">
      <sharedItems containsSemiMixedTypes="0" containsString="0" containsNumber="1" containsInteger="1" minValue="825" maxValue="990"/>
    </cacheField>
    <cacheField name="НДФЛ" numFmtId="0">
      <sharedItems containsSemiMixedTypes="0" containsString="0" containsNumber="1" minValue="106.18" maxValue="127.41"/>
    </cacheField>
    <cacheField name="1%" numFmtId="0">
      <sharedItems containsSemiMixedTypes="0" containsString="0" containsNumber="1" minValue="8.25" maxValue="9.9"/>
    </cacheField>
    <cacheField name="Итого удержаний" numFmtId="0">
      <sharedItems containsSemiMixedTypes="0" containsString="0" containsNumber="1" minValue="114.43" maxValue="137.31"/>
    </cacheField>
    <cacheField name="На руку" numFmtId="0">
      <sharedItems containsSemiMixedTypes="0" containsString="0" containsNumber="1" minValue="710.56999999999994" maxValue="852.6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Нишон Н" refreshedDate="43546.822512152779" createdVersion="6" refreshedVersion="6" minRefreshableVersion="3" recordCount="12">
  <cacheSource type="worksheet">
    <worksheetSource ref="A1:I13" sheet="01"/>
  </cacheSource>
  <cacheFields count="9">
    <cacheField name="№" numFmtId="0">
      <sharedItems containsSemiMixedTypes="0" containsString="0" containsNumber="1" containsInteger="1" minValue="1" maxValue="12"/>
    </cacheField>
    <cacheField name="ФИО" numFmtId="0">
      <sharedItems count="18">
        <s v="Иванов"/>
        <s v="Воронцов"/>
        <s v="Григорьев"/>
        <s v="Жеглов"/>
        <s v="Егоров"/>
        <s v="Ильюшин"/>
        <s v="Добрынин"/>
        <s v="Зайцев"/>
        <s v="Задорнов"/>
        <s v="Крутой"/>
        <s v="Бобров"/>
        <s v="Блохин"/>
        <s v="Панин" u="1"/>
        <s v="Никитин" u="1"/>
        <s v="Лобанов" u="1"/>
        <s v="Олейников" u="1"/>
        <s v="Петров" u="1"/>
        <s v="Сидоров" u="1"/>
      </sharedItems>
    </cacheField>
    <cacheField name="Оклад" numFmtId="0">
      <sharedItems containsSemiMixedTypes="0" containsString="0" containsNumber="1" containsInteger="1" minValue="1200" maxValue="1700"/>
    </cacheField>
    <cacheField name="Премия" numFmtId="0">
      <sharedItems containsSemiMixedTypes="0" containsString="0" containsNumber="1" containsInteger="1" minValue="120" maxValue="170"/>
    </cacheField>
    <cacheField name="Итого начислений" numFmtId="0">
      <sharedItems containsSemiMixedTypes="0" containsString="0" containsNumber="1" containsInteger="1" minValue="1320" maxValue="1870"/>
    </cacheField>
    <cacheField name="НДФЛ" numFmtId="0">
      <sharedItems containsSemiMixedTypes="0" containsString="0" containsNumber="1" minValue="169.88" maxValue="240.67"/>
    </cacheField>
    <cacheField name="1%" numFmtId="0">
      <sharedItems containsSemiMixedTypes="0" containsString="0" containsNumber="1" minValue="13.2" maxValue="18.7"/>
    </cacheField>
    <cacheField name="Итого удержаний" numFmtId="0">
      <sharedItems containsSemiMixedTypes="0" containsString="0" containsNumber="1" minValue="183.07999999999998" maxValue="259.37"/>
    </cacheField>
    <cacheField name="На руку" numFmtId="0">
      <sharedItems containsSemiMixedTypes="0" containsString="0" containsNumber="1" minValue="1136.92" maxValue="1610.6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">
  <r>
    <n v="1"/>
    <x v="0"/>
    <n v="900"/>
    <n v="90"/>
    <n v="990"/>
    <n v="127.41"/>
    <n v="9.9"/>
    <n v="137.31"/>
    <n v="852.69"/>
  </r>
  <r>
    <n v="2"/>
    <x v="1"/>
    <n v="850"/>
    <n v="85"/>
    <n v="935"/>
    <n v="120.33"/>
    <n v="9.35"/>
    <n v="129.68"/>
    <n v="805.31999999999994"/>
  </r>
  <r>
    <n v="3"/>
    <x v="2"/>
    <n v="800"/>
    <n v="80"/>
    <n v="880"/>
    <n v="113.26"/>
    <n v="8.8000000000000007"/>
    <n v="122.06"/>
    <n v="757.94"/>
  </r>
  <r>
    <n v="4"/>
    <x v="3"/>
    <n v="750"/>
    <n v="75"/>
    <n v="825"/>
    <n v="106.18"/>
    <n v="8.25"/>
    <n v="114.43"/>
    <n v="710.5699999999999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2">
  <r>
    <n v="1"/>
    <x v="0"/>
    <n v="1600"/>
    <n v="160"/>
    <n v="1760"/>
    <n v="226.51"/>
    <n v="17.600000000000001"/>
    <n v="244.10999999999999"/>
    <n v="1515.89"/>
  </r>
  <r>
    <n v="2"/>
    <x v="1"/>
    <n v="1450"/>
    <n v="145"/>
    <n v="1595"/>
    <n v="205.28"/>
    <n v="15.95"/>
    <n v="221.23"/>
    <n v="1373.77"/>
  </r>
  <r>
    <n v="3"/>
    <x v="2"/>
    <n v="1250"/>
    <n v="125"/>
    <n v="1375"/>
    <n v="176.96"/>
    <n v="13.75"/>
    <n v="190.71"/>
    <n v="1184.29"/>
  </r>
  <r>
    <n v="4"/>
    <x v="3"/>
    <n v="1500"/>
    <n v="150"/>
    <n v="1650"/>
    <n v="212.36"/>
    <n v="16.5"/>
    <n v="228.86"/>
    <n v="1421.1399999999999"/>
  </r>
  <r>
    <n v="5"/>
    <x v="4"/>
    <n v="1210"/>
    <n v="121"/>
    <n v="1331"/>
    <n v="171.3"/>
    <n v="13.31"/>
    <n v="184.61"/>
    <n v="1146.3899999999999"/>
  </r>
  <r>
    <n v="6"/>
    <x v="5"/>
    <n v="1420"/>
    <n v="142"/>
    <n v="1562"/>
    <n v="201.03"/>
    <n v="15.62"/>
    <n v="216.65"/>
    <n v="1345.35"/>
  </r>
  <r>
    <n v="7"/>
    <x v="6"/>
    <n v="1700"/>
    <n v="170"/>
    <n v="1870"/>
    <n v="240.67"/>
    <n v="18.7"/>
    <n v="259.37"/>
    <n v="1610.63"/>
  </r>
  <r>
    <n v="8"/>
    <x v="7"/>
    <n v="1200"/>
    <n v="120"/>
    <n v="1320"/>
    <n v="169.88"/>
    <n v="13.2"/>
    <n v="183.07999999999998"/>
    <n v="1136.92"/>
  </r>
  <r>
    <n v="9"/>
    <x v="8"/>
    <n v="1300"/>
    <n v="130"/>
    <n v="1430"/>
    <n v="184.04"/>
    <n v="14.3"/>
    <n v="198.34"/>
    <n v="1231.6600000000001"/>
  </r>
  <r>
    <n v="10"/>
    <x v="9"/>
    <n v="1600"/>
    <n v="160"/>
    <n v="1760"/>
    <n v="226.51"/>
    <n v="17.600000000000001"/>
    <n v="244.10999999999999"/>
    <n v="1515.89"/>
  </r>
  <r>
    <n v="11"/>
    <x v="10"/>
    <n v="1300"/>
    <n v="130"/>
    <n v="1430"/>
    <n v="184.04"/>
    <n v="14.3"/>
    <n v="198.34"/>
    <n v="1231.6600000000001"/>
  </r>
  <r>
    <n v="12"/>
    <x v="11"/>
    <n v="1200"/>
    <n v="120"/>
    <n v="1320"/>
    <n v="169.88"/>
    <n v="13.2"/>
    <n v="183.07999999999998"/>
    <n v="1136.9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1" cacheId="14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16" firstHeaderRow="1" firstDataRow="1" firstDataCol="1"/>
  <pivotFields count="9">
    <pivotField showAll="0"/>
    <pivotField axis="axisRow" showAll="0">
      <items count="19">
        <item x="11"/>
        <item x="10"/>
        <item x="6"/>
        <item x="4"/>
        <item x="7"/>
        <item x="0"/>
        <item m="1" x="14"/>
        <item m="1" x="13"/>
        <item m="1" x="15"/>
        <item m="1" x="12"/>
        <item m="1" x="16"/>
        <item m="1" x="17"/>
        <item x="1"/>
        <item x="2"/>
        <item x="3"/>
        <item x="5"/>
        <item x="8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13">
    <i>
      <x/>
    </i>
    <i>
      <x v="1"/>
    </i>
    <i>
      <x v="2"/>
    </i>
    <i>
      <x v="3"/>
    </i>
    <i>
      <x v="4"/>
    </i>
    <i>
      <x v="5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Сумма по полю На руку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Сводная таблица2" cacheId="11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outline="1" outlineData="1" multipleFieldFilters="0">
  <location ref="A3:B8" firstHeaderRow="1" firstDataRow="1" firstDataCol="1"/>
  <pivotFields count="9">
    <pivotField showAll="0"/>
    <pivotField axis="axisRow" showAll="0">
      <items count="5">
        <item x="3"/>
        <item x="2"/>
        <item x="1"/>
        <item x="0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</pivotFields>
  <rowFields count="1">
    <field x="1"/>
  </rowFields>
  <rowItems count="5">
    <i>
      <x/>
    </i>
    <i>
      <x v="1"/>
    </i>
    <i>
      <x v="2"/>
    </i>
    <i>
      <x v="3"/>
    </i>
    <i t="grand">
      <x/>
    </i>
  </rowItems>
  <colItems count="1">
    <i/>
  </colItems>
  <dataFields count="1">
    <dataField name="Сумма по полю На руку" fld="8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workbookViewId="0">
      <pane ySplit="1" topLeftCell="A2" activePane="bottomLeft" state="frozen"/>
      <selection pane="bottomLeft" activeCell="B12" sqref="B12"/>
    </sheetView>
  </sheetViews>
  <sheetFormatPr defaultRowHeight="15" x14ac:dyDescent="0.25"/>
  <cols>
    <col min="1" max="1" width="5.28515625" customWidth="1"/>
    <col min="2" max="2" width="10.7109375" bestFit="1" customWidth="1"/>
    <col min="5" max="5" width="17.85546875" bestFit="1" customWidth="1"/>
    <col min="8" max="8" width="17.28515625" bestFit="1" customWidth="1"/>
  </cols>
  <sheetData>
    <row r="1" spans="1:9" ht="2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>
        <v>0.01</v>
      </c>
      <c r="H1" s="1" t="s">
        <v>6</v>
      </c>
      <c r="I1" s="1" t="s">
        <v>7</v>
      </c>
    </row>
    <row r="2" spans="1:9" ht="18.95" customHeight="1" x14ac:dyDescent="0.25">
      <c r="A2" s="6">
        <v>1</v>
      </c>
      <c r="B2" s="7" t="s">
        <v>8</v>
      </c>
      <c r="C2" s="8">
        <v>1600</v>
      </c>
      <c r="D2" s="8">
        <f>C2*0.1</f>
        <v>160</v>
      </c>
      <c r="E2" s="8">
        <f>SUM(C2:D2)</f>
        <v>1760</v>
      </c>
      <c r="F2" s="8">
        <f>ROUND((E2-G2)*0.13,2)</f>
        <v>226.51</v>
      </c>
      <c r="G2" s="8">
        <f>ROUND(E2*0.01,2)</f>
        <v>17.600000000000001</v>
      </c>
      <c r="H2" s="8">
        <f>SUM(F2:G2)</f>
        <v>244.10999999999999</v>
      </c>
      <c r="I2" s="9">
        <f>E2-H2</f>
        <v>1515.89</v>
      </c>
    </row>
    <row r="3" spans="1:9" ht="18.95" customHeight="1" x14ac:dyDescent="0.25">
      <c r="A3" s="10">
        <v>2</v>
      </c>
      <c r="B3" s="11" t="s">
        <v>21</v>
      </c>
      <c r="C3" s="12">
        <v>1450</v>
      </c>
      <c r="D3" s="12">
        <f t="shared" ref="D3:D13" si="0">C3*0.1</f>
        <v>145</v>
      </c>
      <c r="E3" s="12">
        <f t="shared" ref="E3:E13" si="1">SUM(C3:D3)</f>
        <v>1595</v>
      </c>
      <c r="F3" s="12">
        <f t="shared" ref="F3:F13" si="2">ROUND((E3-G3)*0.13,2)</f>
        <v>205.28</v>
      </c>
      <c r="G3" s="12">
        <f t="shared" ref="G3:G13" si="3">ROUND(E3*0.01,2)</f>
        <v>15.95</v>
      </c>
      <c r="H3" s="12">
        <f t="shared" ref="H3:H13" si="4">SUM(F3:G3)</f>
        <v>221.23</v>
      </c>
      <c r="I3" s="13">
        <f t="shared" ref="I3:I13" si="5">E3-H3</f>
        <v>1373.77</v>
      </c>
    </row>
    <row r="4" spans="1:9" ht="18.95" customHeight="1" x14ac:dyDescent="0.25">
      <c r="A4" s="10">
        <v>3</v>
      </c>
      <c r="B4" s="11" t="s">
        <v>22</v>
      </c>
      <c r="C4" s="12">
        <v>1250</v>
      </c>
      <c r="D4" s="12">
        <f t="shared" si="0"/>
        <v>125</v>
      </c>
      <c r="E4" s="12">
        <f t="shared" si="1"/>
        <v>1375</v>
      </c>
      <c r="F4" s="12">
        <f t="shared" si="2"/>
        <v>176.96</v>
      </c>
      <c r="G4" s="12">
        <f t="shared" si="3"/>
        <v>13.75</v>
      </c>
      <c r="H4" s="12">
        <f t="shared" si="4"/>
        <v>190.71</v>
      </c>
      <c r="I4" s="13">
        <f t="shared" si="5"/>
        <v>1184.29</v>
      </c>
    </row>
    <row r="5" spans="1:9" ht="18.95" customHeight="1" x14ac:dyDescent="0.25">
      <c r="A5" s="10">
        <v>4</v>
      </c>
      <c r="B5" s="11" t="s">
        <v>23</v>
      </c>
      <c r="C5" s="12">
        <v>1500</v>
      </c>
      <c r="D5" s="12">
        <f t="shared" si="0"/>
        <v>150</v>
      </c>
      <c r="E5" s="12">
        <f t="shared" si="1"/>
        <v>1650</v>
      </c>
      <c r="F5" s="12">
        <f t="shared" si="2"/>
        <v>212.36</v>
      </c>
      <c r="G5" s="12">
        <f t="shared" si="3"/>
        <v>16.5</v>
      </c>
      <c r="H5" s="12">
        <f t="shared" si="4"/>
        <v>228.86</v>
      </c>
      <c r="I5" s="13">
        <f t="shared" si="5"/>
        <v>1421.1399999999999</v>
      </c>
    </row>
    <row r="6" spans="1:9" ht="18.95" customHeight="1" x14ac:dyDescent="0.25">
      <c r="A6" s="10">
        <v>5</v>
      </c>
      <c r="B6" s="11" t="s">
        <v>9</v>
      </c>
      <c r="C6" s="12">
        <v>1210</v>
      </c>
      <c r="D6" s="12">
        <f t="shared" si="0"/>
        <v>121</v>
      </c>
      <c r="E6" s="12">
        <f t="shared" si="1"/>
        <v>1331</v>
      </c>
      <c r="F6" s="12">
        <f t="shared" si="2"/>
        <v>171.3</v>
      </c>
      <c r="G6" s="12">
        <f t="shared" si="3"/>
        <v>13.31</v>
      </c>
      <c r="H6" s="12">
        <f t="shared" si="4"/>
        <v>184.61</v>
      </c>
      <c r="I6" s="13">
        <f t="shared" si="5"/>
        <v>1146.3899999999999</v>
      </c>
    </row>
    <row r="7" spans="1:9" ht="18.95" customHeight="1" x14ac:dyDescent="0.25">
      <c r="A7" s="10">
        <v>6</v>
      </c>
      <c r="B7" s="11" t="s">
        <v>26</v>
      </c>
      <c r="C7" s="12">
        <v>1420</v>
      </c>
      <c r="D7" s="12">
        <f t="shared" si="0"/>
        <v>142</v>
      </c>
      <c r="E7" s="12">
        <f t="shared" si="1"/>
        <v>1562</v>
      </c>
      <c r="F7" s="12">
        <f t="shared" si="2"/>
        <v>201.03</v>
      </c>
      <c r="G7" s="12">
        <f t="shared" si="3"/>
        <v>15.62</v>
      </c>
      <c r="H7" s="12">
        <f t="shared" si="4"/>
        <v>216.65</v>
      </c>
      <c r="I7" s="13">
        <f t="shared" si="5"/>
        <v>1345.35</v>
      </c>
    </row>
    <row r="8" spans="1:9" ht="18.95" customHeight="1" x14ac:dyDescent="0.25">
      <c r="A8" s="10">
        <v>7</v>
      </c>
      <c r="B8" s="11" t="s">
        <v>10</v>
      </c>
      <c r="C8" s="12">
        <v>1700</v>
      </c>
      <c r="D8" s="12">
        <f t="shared" si="0"/>
        <v>170</v>
      </c>
      <c r="E8" s="12">
        <f t="shared" si="1"/>
        <v>1870</v>
      </c>
      <c r="F8" s="12">
        <f t="shared" si="2"/>
        <v>240.67</v>
      </c>
      <c r="G8" s="12">
        <f t="shared" si="3"/>
        <v>18.7</v>
      </c>
      <c r="H8" s="12">
        <f t="shared" si="4"/>
        <v>259.37</v>
      </c>
      <c r="I8" s="13">
        <f t="shared" si="5"/>
        <v>1610.63</v>
      </c>
    </row>
    <row r="9" spans="1:9" ht="18.95" customHeight="1" x14ac:dyDescent="0.25">
      <c r="A9" s="10">
        <v>8</v>
      </c>
      <c r="B9" s="11" t="s">
        <v>11</v>
      </c>
      <c r="C9" s="12">
        <v>1200</v>
      </c>
      <c r="D9" s="12">
        <f t="shared" si="0"/>
        <v>120</v>
      </c>
      <c r="E9" s="12">
        <f t="shared" si="1"/>
        <v>1320</v>
      </c>
      <c r="F9" s="12">
        <f t="shared" si="2"/>
        <v>169.88</v>
      </c>
      <c r="G9" s="12">
        <f t="shared" si="3"/>
        <v>13.2</v>
      </c>
      <c r="H9" s="12">
        <f t="shared" si="4"/>
        <v>183.07999999999998</v>
      </c>
      <c r="I9" s="13">
        <f t="shared" si="5"/>
        <v>1136.92</v>
      </c>
    </row>
    <row r="10" spans="1:9" ht="18.95" customHeight="1" x14ac:dyDescent="0.25">
      <c r="A10" s="10">
        <v>9</v>
      </c>
      <c r="B10" s="11" t="s">
        <v>24</v>
      </c>
      <c r="C10" s="12">
        <v>1300</v>
      </c>
      <c r="D10" s="12">
        <f t="shared" si="0"/>
        <v>130</v>
      </c>
      <c r="E10" s="12">
        <f t="shared" si="1"/>
        <v>1430</v>
      </c>
      <c r="F10" s="12">
        <f t="shared" si="2"/>
        <v>184.04</v>
      </c>
      <c r="G10" s="12">
        <f t="shared" si="3"/>
        <v>14.3</v>
      </c>
      <c r="H10" s="12">
        <f t="shared" si="4"/>
        <v>198.34</v>
      </c>
      <c r="I10" s="13">
        <f t="shared" si="5"/>
        <v>1231.6600000000001</v>
      </c>
    </row>
    <row r="11" spans="1:9" ht="18.95" customHeight="1" x14ac:dyDescent="0.25">
      <c r="A11" s="10">
        <v>10</v>
      </c>
      <c r="B11" s="11" t="s">
        <v>25</v>
      </c>
      <c r="C11" s="12">
        <v>1600</v>
      </c>
      <c r="D11" s="12">
        <f t="shared" si="0"/>
        <v>160</v>
      </c>
      <c r="E11" s="12">
        <f t="shared" si="1"/>
        <v>1760</v>
      </c>
      <c r="F11" s="12">
        <f t="shared" si="2"/>
        <v>226.51</v>
      </c>
      <c r="G11" s="12">
        <f t="shared" si="3"/>
        <v>17.600000000000001</v>
      </c>
      <c r="H11" s="12">
        <f t="shared" si="4"/>
        <v>244.10999999999999</v>
      </c>
      <c r="I11" s="13">
        <f t="shared" si="5"/>
        <v>1515.89</v>
      </c>
    </row>
    <row r="12" spans="1:9" ht="18.95" customHeight="1" x14ac:dyDescent="0.25">
      <c r="A12" s="10">
        <v>11</v>
      </c>
      <c r="B12" s="11" t="s">
        <v>12</v>
      </c>
      <c r="C12" s="12">
        <v>1300</v>
      </c>
      <c r="D12" s="12">
        <f t="shared" si="0"/>
        <v>130</v>
      </c>
      <c r="E12" s="12">
        <f t="shared" si="1"/>
        <v>1430</v>
      </c>
      <c r="F12" s="12">
        <f t="shared" si="2"/>
        <v>184.04</v>
      </c>
      <c r="G12" s="12">
        <f t="shared" si="3"/>
        <v>14.3</v>
      </c>
      <c r="H12" s="12">
        <f t="shared" si="4"/>
        <v>198.34</v>
      </c>
      <c r="I12" s="13">
        <f t="shared" si="5"/>
        <v>1231.6600000000001</v>
      </c>
    </row>
    <row r="13" spans="1:9" ht="18.95" customHeight="1" x14ac:dyDescent="0.25">
      <c r="A13" s="10">
        <v>12</v>
      </c>
      <c r="B13" s="11" t="s">
        <v>13</v>
      </c>
      <c r="C13" s="12">
        <v>1200</v>
      </c>
      <c r="D13" s="12">
        <f t="shared" si="0"/>
        <v>120</v>
      </c>
      <c r="E13" s="12">
        <f t="shared" si="1"/>
        <v>1320</v>
      </c>
      <c r="F13" s="12">
        <f t="shared" si="2"/>
        <v>169.88</v>
      </c>
      <c r="G13" s="12">
        <f t="shared" si="3"/>
        <v>13.2</v>
      </c>
      <c r="H13" s="12">
        <f t="shared" si="4"/>
        <v>183.07999999999998</v>
      </c>
      <c r="I13" s="13">
        <f t="shared" si="5"/>
        <v>1136.92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workbookViewId="0">
      <pane ySplit="1" topLeftCell="A2" activePane="bottomLeft" state="frozen"/>
      <selection pane="bottomLeft" activeCell="D4" sqref="D4"/>
    </sheetView>
  </sheetViews>
  <sheetFormatPr defaultRowHeight="15" x14ac:dyDescent="0.25"/>
  <cols>
    <col min="1" max="1" width="5.28515625" customWidth="1"/>
    <col min="2" max="2" width="11.28515625" bestFit="1" customWidth="1"/>
    <col min="5" max="5" width="17.85546875" bestFit="1" customWidth="1"/>
    <col min="8" max="8" width="17.28515625" bestFit="1" customWidth="1"/>
  </cols>
  <sheetData>
    <row r="1" spans="1:9" ht="2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>
        <v>0.01</v>
      </c>
      <c r="H1" s="1" t="s">
        <v>6</v>
      </c>
      <c r="I1" s="1" t="s">
        <v>7</v>
      </c>
    </row>
    <row r="2" spans="1:9" ht="18.95" customHeight="1" x14ac:dyDescent="0.25">
      <c r="A2" s="6">
        <v>1</v>
      </c>
      <c r="B2" s="7" t="s">
        <v>14</v>
      </c>
      <c r="C2" s="8">
        <v>900</v>
      </c>
      <c r="D2" s="8">
        <f>C2*0.1</f>
        <v>90</v>
      </c>
      <c r="E2" s="8">
        <f>SUM(C2:D2)</f>
        <v>990</v>
      </c>
      <c r="F2" s="8">
        <f>ROUND((E2-G2)*0.13,2)</f>
        <v>127.41</v>
      </c>
      <c r="G2" s="8">
        <f>ROUND(E2*0.01,2)</f>
        <v>9.9</v>
      </c>
      <c r="H2" s="8">
        <f>SUM(F2:G2)</f>
        <v>137.31</v>
      </c>
      <c r="I2" s="9">
        <f>E2-H2</f>
        <v>852.69</v>
      </c>
    </row>
    <row r="3" spans="1:9" ht="18.95" customHeight="1" x14ac:dyDescent="0.25">
      <c r="A3" s="10">
        <v>2</v>
      </c>
      <c r="B3" s="11" t="s">
        <v>15</v>
      </c>
      <c r="C3" s="12">
        <v>850</v>
      </c>
      <c r="D3" s="12">
        <f t="shared" ref="D3:D5" si="0">C3*0.1</f>
        <v>85</v>
      </c>
      <c r="E3" s="12">
        <f t="shared" ref="E3:E5" si="1">SUM(C3:D3)</f>
        <v>935</v>
      </c>
      <c r="F3" s="12">
        <f t="shared" ref="F3:F5" si="2">ROUND((E3-G3)*0.13,2)</f>
        <v>120.33</v>
      </c>
      <c r="G3" s="12">
        <f t="shared" ref="G3:G5" si="3">ROUND(E3*0.01,2)</f>
        <v>9.35</v>
      </c>
      <c r="H3" s="12">
        <f t="shared" ref="H3:H5" si="4">SUM(F3:G3)</f>
        <v>129.68</v>
      </c>
      <c r="I3" s="13">
        <f t="shared" ref="I3:I5" si="5">E3-H3</f>
        <v>805.31999999999994</v>
      </c>
    </row>
    <row r="4" spans="1:9" ht="18.95" customHeight="1" x14ac:dyDescent="0.25">
      <c r="A4" s="10">
        <v>3</v>
      </c>
      <c r="B4" s="11" t="s">
        <v>16</v>
      </c>
      <c r="C4" s="12">
        <v>800</v>
      </c>
      <c r="D4" s="12">
        <f t="shared" si="0"/>
        <v>80</v>
      </c>
      <c r="E4" s="12">
        <f t="shared" si="1"/>
        <v>880</v>
      </c>
      <c r="F4" s="12">
        <f t="shared" si="2"/>
        <v>113.26</v>
      </c>
      <c r="G4" s="12">
        <f t="shared" si="3"/>
        <v>8.8000000000000007</v>
      </c>
      <c r="H4" s="12">
        <f t="shared" si="4"/>
        <v>122.06</v>
      </c>
      <c r="I4" s="13">
        <f t="shared" si="5"/>
        <v>757.94</v>
      </c>
    </row>
    <row r="5" spans="1:9" ht="18.95" customHeight="1" x14ac:dyDescent="0.25">
      <c r="A5" s="10">
        <v>4</v>
      </c>
      <c r="B5" s="11" t="s">
        <v>17</v>
      </c>
      <c r="C5" s="12">
        <v>750</v>
      </c>
      <c r="D5" s="12">
        <f t="shared" si="0"/>
        <v>75</v>
      </c>
      <c r="E5" s="12">
        <f t="shared" si="1"/>
        <v>825</v>
      </c>
      <c r="F5" s="12">
        <f t="shared" si="2"/>
        <v>106.18</v>
      </c>
      <c r="G5" s="12">
        <f t="shared" si="3"/>
        <v>8.25</v>
      </c>
      <c r="H5" s="12">
        <f t="shared" si="4"/>
        <v>114.43</v>
      </c>
      <c r="I5" s="13">
        <f t="shared" si="5"/>
        <v>710.56999999999994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6"/>
  <sheetViews>
    <sheetView workbookViewId="0">
      <selection activeCell="B6" sqref="B6"/>
    </sheetView>
  </sheetViews>
  <sheetFormatPr defaultRowHeight="15" x14ac:dyDescent="0.25"/>
  <cols>
    <col min="1" max="1" width="17.28515625" bestFit="1" customWidth="1"/>
    <col min="2" max="2" width="23.140625" bestFit="1" customWidth="1"/>
  </cols>
  <sheetData>
    <row r="3" spans="1:2" x14ac:dyDescent="0.25">
      <c r="A3" s="3" t="s">
        <v>18</v>
      </c>
      <c r="B3" t="s">
        <v>20</v>
      </c>
    </row>
    <row r="4" spans="1:2" x14ac:dyDescent="0.25">
      <c r="A4" s="4" t="s">
        <v>13</v>
      </c>
      <c r="B4" s="5">
        <v>1136.92</v>
      </c>
    </row>
    <row r="5" spans="1:2" x14ac:dyDescent="0.25">
      <c r="A5" s="4" t="s">
        <v>12</v>
      </c>
      <c r="B5" s="5">
        <v>1231.6600000000001</v>
      </c>
    </row>
    <row r="6" spans="1:2" x14ac:dyDescent="0.25">
      <c r="A6" s="4" t="s">
        <v>10</v>
      </c>
      <c r="B6" s="5">
        <v>1610.63</v>
      </c>
    </row>
    <row r="7" spans="1:2" x14ac:dyDescent="0.25">
      <c r="A7" s="4" t="s">
        <v>9</v>
      </c>
      <c r="B7" s="5">
        <v>1146.3899999999999</v>
      </c>
    </row>
    <row r="8" spans="1:2" x14ac:dyDescent="0.25">
      <c r="A8" s="4" t="s">
        <v>11</v>
      </c>
      <c r="B8" s="5">
        <v>1136.92</v>
      </c>
    </row>
    <row r="9" spans="1:2" x14ac:dyDescent="0.25">
      <c r="A9" s="4" t="s">
        <v>8</v>
      </c>
      <c r="B9" s="5">
        <v>1515.89</v>
      </c>
    </row>
    <row r="10" spans="1:2" x14ac:dyDescent="0.25">
      <c r="A10" s="4" t="s">
        <v>21</v>
      </c>
      <c r="B10" s="5">
        <v>1373.77</v>
      </c>
    </row>
    <row r="11" spans="1:2" x14ac:dyDescent="0.25">
      <c r="A11" s="4" t="s">
        <v>22</v>
      </c>
      <c r="B11" s="5">
        <v>1184.29</v>
      </c>
    </row>
    <row r="12" spans="1:2" x14ac:dyDescent="0.25">
      <c r="A12" s="4" t="s">
        <v>23</v>
      </c>
      <c r="B12" s="5">
        <v>1421.1399999999999</v>
      </c>
    </row>
    <row r="13" spans="1:2" x14ac:dyDescent="0.25">
      <c r="A13" s="4" t="s">
        <v>26</v>
      </c>
      <c r="B13" s="5">
        <v>1345.35</v>
      </c>
    </row>
    <row r="14" spans="1:2" x14ac:dyDescent="0.25">
      <c r="A14" s="4" t="s">
        <v>24</v>
      </c>
      <c r="B14" s="5">
        <v>1231.6600000000001</v>
      </c>
    </row>
    <row r="15" spans="1:2" x14ac:dyDescent="0.25">
      <c r="A15" s="4" t="s">
        <v>25</v>
      </c>
      <c r="B15" s="5">
        <v>1515.89</v>
      </c>
    </row>
    <row r="16" spans="1:2" x14ac:dyDescent="0.25">
      <c r="A16" s="4" t="s">
        <v>19</v>
      </c>
      <c r="B16" s="5">
        <v>15850.51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8"/>
  <sheetViews>
    <sheetView workbookViewId="0">
      <selection activeCell="A3" sqref="A3"/>
    </sheetView>
  </sheetViews>
  <sheetFormatPr defaultRowHeight="15" x14ac:dyDescent="0.25"/>
  <cols>
    <col min="1" max="1" width="17.28515625" bestFit="1" customWidth="1"/>
    <col min="2" max="2" width="23.140625" bestFit="1" customWidth="1"/>
  </cols>
  <sheetData>
    <row r="3" spans="1:2" x14ac:dyDescent="0.25">
      <c r="A3" s="3" t="s">
        <v>18</v>
      </c>
      <c r="B3" t="s">
        <v>20</v>
      </c>
    </row>
    <row r="4" spans="1:2" x14ac:dyDescent="0.25">
      <c r="A4" s="4" t="s">
        <v>17</v>
      </c>
      <c r="B4" s="5">
        <v>710.56999999999994</v>
      </c>
    </row>
    <row r="5" spans="1:2" x14ac:dyDescent="0.25">
      <c r="A5" s="4" t="s">
        <v>16</v>
      </c>
      <c r="B5" s="5">
        <v>757.94</v>
      </c>
    </row>
    <row r="6" spans="1:2" x14ac:dyDescent="0.25">
      <c r="A6" s="4" t="s">
        <v>15</v>
      </c>
      <c r="B6" s="5">
        <v>805.31999999999994</v>
      </c>
    </row>
    <row r="7" spans="1:2" x14ac:dyDescent="0.25">
      <c r="A7" s="4" t="s">
        <v>14</v>
      </c>
      <c r="B7" s="5">
        <v>852.69</v>
      </c>
    </row>
    <row r="8" spans="1:2" x14ac:dyDescent="0.25">
      <c r="A8" s="4" t="s">
        <v>19</v>
      </c>
      <c r="B8" s="5">
        <v>3126.52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</vt:lpstr>
      <vt:lpstr>02</vt:lpstr>
      <vt:lpstr>СВОД1</vt:lpstr>
      <vt:lpstr>СВОД2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Нишон Н</dc:creator>
  <cp:lastModifiedBy>Нишон Н</cp:lastModifiedBy>
  <dcterms:created xsi:type="dcterms:W3CDTF">2019-03-22T14:26:49Z</dcterms:created>
  <dcterms:modified xsi:type="dcterms:W3CDTF">2019-03-22T14:45:52Z</dcterms:modified>
</cp:coreProperties>
</file>