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/>
  <bookViews>
    <workbookView xWindow="0" yWindow="0" windowWidth="19320" windowHeight="12645" tabRatio="880" activeTab="4"/>
  </bookViews>
  <sheets>
    <sheet name="Объект1" sheetId="6" r:id="rId1"/>
    <sheet name="Объект2" sheetId="18" r:id="rId2"/>
    <sheet name="Объект3" sheetId="22" r:id="rId3"/>
    <sheet name="Офисные расходы" sheetId="3" r:id="rId4"/>
    <sheet name="Итоговый" sheetId="2" r:id="rId5"/>
    <sheet name="вып раб бн" sheetId="4" r:id="rId6"/>
    <sheet name="Сум расх по месяцу" sheetId="7" r:id="rId7"/>
  </sheets>
  <calcPr calcId="125725"/>
</workbook>
</file>

<file path=xl/calcChain.xml><?xml version="1.0" encoding="utf-8"?>
<calcChain xmlns="http://schemas.openxmlformats.org/spreadsheetml/2006/main">
  <c r="E20" i="7"/>
  <c r="F28" i="4"/>
  <c r="F29"/>
  <c r="F30"/>
  <c r="F31"/>
  <c r="F32"/>
  <c r="F33"/>
  <c r="F34"/>
  <c r="F35"/>
  <c r="F36"/>
  <c r="F37"/>
  <c r="F38"/>
  <c r="F27"/>
  <c r="C40"/>
  <c r="E28"/>
  <c r="E29"/>
  <c r="E30"/>
  <c r="E31"/>
  <c r="E32"/>
  <c r="E33"/>
  <c r="E34"/>
  <c r="E35"/>
  <c r="E36"/>
  <c r="E37"/>
  <c r="E38"/>
  <c r="E27"/>
  <c r="D28"/>
  <c r="D29"/>
  <c r="D30"/>
  <c r="D31"/>
  <c r="D32"/>
  <c r="D33"/>
  <c r="D34"/>
  <c r="D35"/>
  <c r="D36"/>
  <c r="D37"/>
  <c r="D38"/>
  <c r="D27"/>
  <c r="E5" i="2" s="1"/>
  <c r="C5"/>
  <c r="D6"/>
  <c r="R13" i="22"/>
  <c r="R8"/>
  <c r="C28" i="4"/>
  <c r="N24" i="2" s="1"/>
  <c r="C30" i="4"/>
  <c r="N26" i="2" s="1"/>
  <c r="C32" i="4"/>
  <c r="N28" i="2" s="1"/>
  <c r="C34" i="4"/>
  <c r="N30" i="2" s="1"/>
  <c r="C35" i="4"/>
  <c r="N31" i="2" s="1"/>
  <c r="C36" i="4"/>
  <c r="N32" i="2" s="1"/>
  <c r="C38" i="4"/>
  <c r="N34" i="2" s="1"/>
  <c r="AM44" i="22"/>
  <c r="AE44"/>
  <c r="W44"/>
  <c r="O44"/>
  <c r="G44"/>
  <c r="AM43"/>
  <c r="AE43"/>
  <c r="W43"/>
  <c r="O43"/>
  <c r="G43"/>
  <c r="AM42"/>
  <c r="AE42"/>
  <c r="W42"/>
  <c r="O42"/>
  <c r="G42"/>
  <c r="AM41"/>
  <c r="AE41"/>
  <c r="W41"/>
  <c r="O41"/>
  <c r="G41"/>
  <c r="AM40"/>
  <c r="AE40"/>
  <c r="W40"/>
  <c r="O40"/>
  <c r="G40"/>
  <c r="AM39"/>
  <c r="AE39"/>
  <c r="W39"/>
  <c r="O39"/>
  <c r="G39"/>
  <c r="AS38"/>
  <c r="AM38"/>
  <c r="AE38"/>
  <c r="W38"/>
  <c r="O38"/>
  <c r="G38"/>
  <c r="AS37"/>
  <c r="AM37"/>
  <c r="AE37"/>
  <c r="W37"/>
  <c r="O37"/>
  <c r="G37"/>
  <c r="AS36"/>
  <c r="AM36"/>
  <c r="AE36"/>
  <c r="W36"/>
  <c r="O36"/>
  <c r="G36"/>
  <c r="AS35"/>
  <c r="AM35"/>
  <c r="AE35"/>
  <c r="W35"/>
  <c r="O35"/>
  <c r="G35"/>
  <c r="AS34"/>
  <c r="AM34"/>
  <c r="AE34"/>
  <c r="W34"/>
  <c r="O34"/>
  <c r="G34"/>
  <c r="AS33"/>
  <c r="AM33"/>
  <c r="AE33"/>
  <c r="W33"/>
  <c r="O33"/>
  <c r="G33"/>
  <c r="AS32"/>
  <c r="AM32"/>
  <c r="AE32"/>
  <c r="W32"/>
  <c r="O32"/>
  <c r="G32"/>
  <c r="AS31"/>
  <c r="AM31"/>
  <c r="AE31"/>
  <c r="W31"/>
  <c r="O31"/>
  <c r="G31"/>
  <c r="AS30"/>
  <c r="AM30"/>
  <c r="AE30"/>
  <c r="W30"/>
  <c r="O30"/>
  <c r="G30"/>
  <c r="AS29"/>
  <c r="AM29"/>
  <c r="AE29"/>
  <c r="W29"/>
  <c r="O29"/>
  <c r="G29"/>
  <c r="AS28"/>
  <c r="AM28"/>
  <c r="AE28"/>
  <c r="W28"/>
  <c r="O28"/>
  <c r="G28"/>
  <c r="AS27"/>
  <c r="AM27"/>
  <c r="AE27"/>
  <c r="W27"/>
  <c r="O27"/>
  <c r="G27"/>
  <c r="AS26"/>
  <c r="AM26"/>
  <c r="AE26"/>
  <c r="W26"/>
  <c r="O26"/>
  <c r="G26"/>
  <c r="AS25"/>
  <c r="AM25"/>
  <c r="AE25"/>
  <c r="W25"/>
  <c r="O25"/>
  <c r="G25"/>
  <c r="AS24"/>
  <c r="AM24"/>
  <c r="AE24"/>
  <c r="W24"/>
  <c r="O24"/>
  <c r="G24"/>
  <c r="AS23"/>
  <c r="AM23"/>
  <c r="AE23"/>
  <c r="W23"/>
  <c r="O23"/>
  <c r="G23"/>
  <c r="AS22"/>
  <c r="AM22"/>
  <c r="AE22"/>
  <c r="W22"/>
  <c r="O22"/>
  <c r="G22"/>
  <c r="AS21"/>
  <c r="AM21"/>
  <c r="AE21"/>
  <c r="W21"/>
  <c r="O21"/>
  <c r="G21"/>
  <c r="AS20"/>
  <c r="AM20"/>
  <c r="AE20"/>
  <c r="W20"/>
  <c r="O20"/>
  <c r="G20"/>
  <c r="AS19"/>
  <c r="AM19"/>
  <c r="AE19"/>
  <c r="W19"/>
  <c r="O19"/>
  <c r="G19"/>
  <c r="AS18"/>
  <c r="AM18"/>
  <c r="AE18"/>
  <c r="W18"/>
  <c r="O18"/>
  <c r="G18"/>
  <c r="AS17"/>
  <c r="AM17"/>
  <c r="AE17"/>
  <c r="W17"/>
  <c r="O17"/>
  <c r="G17"/>
  <c r="B17"/>
  <c r="AS16"/>
  <c r="AM16"/>
  <c r="AE16"/>
  <c r="W16"/>
  <c r="O16"/>
  <c r="J16"/>
  <c r="G16"/>
  <c r="B16"/>
  <c r="AS15"/>
  <c r="AM15"/>
  <c r="AE15"/>
  <c r="W15"/>
  <c r="O15"/>
  <c r="J15"/>
  <c r="G15"/>
  <c r="B15"/>
  <c r="AS14"/>
  <c r="AM14"/>
  <c r="AE14"/>
  <c r="W14"/>
  <c r="O14"/>
  <c r="J14"/>
  <c r="G14"/>
  <c r="B14"/>
  <c r="AS13"/>
  <c r="AM13"/>
  <c r="AE13"/>
  <c r="Z13"/>
  <c r="W13"/>
  <c r="O13"/>
  <c r="J13"/>
  <c r="G13"/>
  <c r="B13"/>
  <c r="AS12"/>
  <c r="AM12"/>
  <c r="AH12"/>
  <c r="AE12"/>
  <c r="Z12"/>
  <c r="W12"/>
  <c r="R12"/>
  <c r="O12"/>
  <c r="J12"/>
  <c r="G12"/>
  <c r="B12"/>
  <c r="AS11"/>
  <c r="AM11"/>
  <c r="AH11"/>
  <c r="AE11"/>
  <c r="Z11"/>
  <c r="W11"/>
  <c r="R11"/>
  <c r="O11"/>
  <c r="J11"/>
  <c r="G11"/>
  <c r="B11"/>
  <c r="AS10"/>
  <c r="AM10"/>
  <c r="AH10"/>
  <c r="AE10"/>
  <c r="Z10"/>
  <c r="W10"/>
  <c r="R10"/>
  <c r="O10"/>
  <c r="J10"/>
  <c r="G10"/>
  <c r="B10"/>
  <c r="AS9"/>
  <c r="AM9"/>
  <c r="AL5"/>
  <c r="AH9"/>
  <c r="AE9"/>
  <c r="Z9"/>
  <c r="W9"/>
  <c r="R9"/>
  <c r="O9"/>
  <c r="J9"/>
  <c r="G9"/>
  <c r="B9"/>
  <c r="AS8"/>
  <c r="AM8"/>
  <c r="AH8"/>
  <c r="AE8"/>
  <c r="AD5"/>
  <c r="Z8"/>
  <c r="W8"/>
  <c r="O8"/>
  <c r="N5"/>
  <c r="J8"/>
  <c r="G8"/>
  <c r="F5"/>
  <c r="B8"/>
  <c r="AV5"/>
  <c r="B5" i="2"/>
  <c r="D5"/>
  <c r="AS5" i="22"/>
  <c r="AR5"/>
  <c r="G5" i="2"/>
  <c r="AP5" i="22"/>
  <c r="G2"/>
  <c r="Z14" i="18"/>
  <c r="AM44"/>
  <c r="AE44"/>
  <c r="W44"/>
  <c r="O44"/>
  <c r="G44"/>
  <c r="AM43"/>
  <c r="AE43"/>
  <c r="W43"/>
  <c r="O43"/>
  <c r="G43"/>
  <c r="AM42"/>
  <c r="AE42"/>
  <c r="W42"/>
  <c r="O42"/>
  <c r="G42"/>
  <c r="AM41"/>
  <c r="AE41"/>
  <c r="W41"/>
  <c r="O41"/>
  <c r="G41"/>
  <c r="AM40"/>
  <c r="AE40"/>
  <c r="W40"/>
  <c r="O40"/>
  <c r="G40"/>
  <c r="AM39"/>
  <c r="AE39"/>
  <c r="W39"/>
  <c r="O39"/>
  <c r="G39"/>
  <c r="AS38"/>
  <c r="AM38"/>
  <c r="AE38"/>
  <c r="W38"/>
  <c r="O38"/>
  <c r="G38"/>
  <c r="AS37"/>
  <c r="AM37"/>
  <c r="AE37"/>
  <c r="W37"/>
  <c r="O37"/>
  <c r="G37"/>
  <c r="AS36"/>
  <c r="AM36"/>
  <c r="AE36"/>
  <c r="W36"/>
  <c r="O36"/>
  <c r="G36"/>
  <c r="AS35"/>
  <c r="AM35"/>
  <c r="AE35"/>
  <c r="W35"/>
  <c r="O35"/>
  <c r="G35"/>
  <c r="AS34"/>
  <c r="AM34"/>
  <c r="AE34"/>
  <c r="W34"/>
  <c r="O34"/>
  <c r="G34"/>
  <c r="AS33"/>
  <c r="AM33"/>
  <c r="AE33"/>
  <c r="W33"/>
  <c r="O33"/>
  <c r="G33"/>
  <c r="AS32"/>
  <c r="AM32"/>
  <c r="AE32"/>
  <c r="W32"/>
  <c r="O32"/>
  <c r="G32"/>
  <c r="AS31"/>
  <c r="AM31"/>
  <c r="AE31"/>
  <c r="W31"/>
  <c r="O31"/>
  <c r="G31"/>
  <c r="AS30"/>
  <c r="AM30"/>
  <c r="AE30"/>
  <c r="W30"/>
  <c r="O30"/>
  <c r="G30"/>
  <c r="AS29"/>
  <c r="AM29"/>
  <c r="AE29"/>
  <c r="W29"/>
  <c r="O29"/>
  <c r="G29"/>
  <c r="AS28"/>
  <c r="AM28"/>
  <c r="AE28"/>
  <c r="W28"/>
  <c r="O28"/>
  <c r="G28"/>
  <c r="AS27"/>
  <c r="AM27"/>
  <c r="AE27"/>
  <c r="W27"/>
  <c r="O27"/>
  <c r="G27"/>
  <c r="AS26"/>
  <c r="AM26"/>
  <c r="AE26"/>
  <c r="W26"/>
  <c r="O26"/>
  <c r="G26"/>
  <c r="AS25"/>
  <c r="AM25"/>
  <c r="AE25"/>
  <c r="W25"/>
  <c r="O25"/>
  <c r="G25"/>
  <c r="AS24"/>
  <c r="AM24"/>
  <c r="AE24"/>
  <c r="W24"/>
  <c r="O24"/>
  <c r="G24"/>
  <c r="AS23"/>
  <c r="AM23"/>
  <c r="AE23"/>
  <c r="W23"/>
  <c r="O23"/>
  <c r="G23"/>
  <c r="AS22"/>
  <c r="AM22"/>
  <c r="AE22"/>
  <c r="W22"/>
  <c r="O22"/>
  <c r="G22"/>
  <c r="AS21"/>
  <c r="AM21"/>
  <c r="AE21"/>
  <c r="W21"/>
  <c r="O21"/>
  <c r="G21"/>
  <c r="AS20"/>
  <c r="AM20"/>
  <c r="AE20"/>
  <c r="W20"/>
  <c r="O20"/>
  <c r="G20"/>
  <c r="AS19"/>
  <c r="AM19"/>
  <c r="AE19"/>
  <c r="W19"/>
  <c r="O19"/>
  <c r="G19"/>
  <c r="AS18"/>
  <c r="AM18"/>
  <c r="AE18"/>
  <c r="W18"/>
  <c r="O18"/>
  <c r="G18"/>
  <c r="AS17"/>
  <c r="AM17"/>
  <c r="AE17"/>
  <c r="W17"/>
  <c r="O17"/>
  <c r="G17"/>
  <c r="B17"/>
  <c r="AS16"/>
  <c r="AM16"/>
  <c r="AE16"/>
  <c r="W16"/>
  <c r="O16"/>
  <c r="J16"/>
  <c r="G16"/>
  <c r="B16"/>
  <c r="AS15"/>
  <c r="AM15"/>
  <c r="AE15"/>
  <c r="W15"/>
  <c r="O15"/>
  <c r="J15"/>
  <c r="G15"/>
  <c r="B15"/>
  <c r="AS14"/>
  <c r="AM14"/>
  <c r="AE14"/>
  <c r="W14"/>
  <c r="O14"/>
  <c r="J14"/>
  <c r="G14"/>
  <c r="B14"/>
  <c r="AS13"/>
  <c r="AM13"/>
  <c r="AE13"/>
  <c r="Z13"/>
  <c r="W13"/>
  <c r="O13"/>
  <c r="J13"/>
  <c r="G13"/>
  <c r="B13"/>
  <c r="AS12"/>
  <c r="AM12"/>
  <c r="AH12"/>
  <c r="AE12"/>
  <c r="Z12"/>
  <c r="W12"/>
  <c r="R12"/>
  <c r="O12"/>
  <c r="J12"/>
  <c r="G12"/>
  <c r="B12"/>
  <c r="AS11"/>
  <c r="AM11"/>
  <c r="AH11"/>
  <c r="AE11"/>
  <c r="Z11"/>
  <c r="W11"/>
  <c r="R11"/>
  <c r="O11"/>
  <c r="J11"/>
  <c r="G11"/>
  <c r="B11"/>
  <c r="AS10"/>
  <c r="AM10"/>
  <c r="AH10"/>
  <c r="AE10"/>
  <c r="Z10"/>
  <c r="W10"/>
  <c r="R10"/>
  <c r="O10"/>
  <c r="J10"/>
  <c r="G10"/>
  <c r="B10"/>
  <c r="AS9"/>
  <c r="AM9"/>
  <c r="AH9"/>
  <c r="AE9"/>
  <c r="Z9"/>
  <c r="W9"/>
  <c r="R9"/>
  <c r="O9"/>
  <c r="J9"/>
  <c r="G9"/>
  <c r="B9"/>
  <c r="AS8"/>
  <c r="AM8"/>
  <c r="AH8"/>
  <c r="AE8"/>
  <c r="AD5"/>
  <c r="Z8"/>
  <c r="W8"/>
  <c r="V5"/>
  <c r="R8"/>
  <c r="O8"/>
  <c r="N5"/>
  <c r="J8"/>
  <c r="AY11"/>
  <c r="G8"/>
  <c r="AY9"/>
  <c r="B8"/>
  <c r="AY19"/>
  <c r="AV5"/>
  <c r="B4" i="2"/>
  <c r="AS5" i="18"/>
  <c r="AR5"/>
  <c r="G4" i="2"/>
  <c r="AP5" i="18"/>
  <c r="G2"/>
  <c r="AL5"/>
  <c r="F5"/>
  <c r="AY10"/>
  <c r="AY12"/>
  <c r="AY15"/>
  <c r="AY20"/>
  <c r="AY16"/>
  <c r="I17" i="2"/>
  <c r="F14"/>
  <c r="F10"/>
  <c r="F8"/>
  <c r="H7"/>
  <c r="H8"/>
  <c r="H14"/>
  <c r="F17"/>
  <c r="H17"/>
  <c r="D2" i="3"/>
  <c r="S25" i="2"/>
  <c r="AM44" i="6"/>
  <c r="AE44"/>
  <c r="W44"/>
  <c r="O44"/>
  <c r="G44"/>
  <c r="AM43"/>
  <c r="AE43"/>
  <c r="W43"/>
  <c r="O43"/>
  <c r="G43"/>
  <c r="AM42"/>
  <c r="AE42"/>
  <c r="W42"/>
  <c r="O42"/>
  <c r="G42"/>
  <c r="AM41"/>
  <c r="AE41"/>
  <c r="W41"/>
  <c r="O41"/>
  <c r="G41"/>
  <c r="AM40"/>
  <c r="AE40"/>
  <c r="W40"/>
  <c r="O40"/>
  <c r="G40"/>
  <c r="AM39"/>
  <c r="AE39"/>
  <c r="W39"/>
  <c r="O39"/>
  <c r="G39"/>
  <c r="AS38"/>
  <c r="AM38"/>
  <c r="AE38"/>
  <c r="W38"/>
  <c r="O38"/>
  <c r="G38"/>
  <c r="AS37"/>
  <c r="AM37"/>
  <c r="AE37"/>
  <c r="W37"/>
  <c r="O37"/>
  <c r="G37"/>
  <c r="AS36"/>
  <c r="AM36"/>
  <c r="AE36"/>
  <c r="W36"/>
  <c r="O36"/>
  <c r="G36"/>
  <c r="AS35"/>
  <c r="AM35"/>
  <c r="AE35"/>
  <c r="W35"/>
  <c r="O35"/>
  <c r="G35"/>
  <c r="AS34"/>
  <c r="AM34"/>
  <c r="AE34"/>
  <c r="W34"/>
  <c r="O34"/>
  <c r="G34"/>
  <c r="AS33"/>
  <c r="AM33"/>
  <c r="AE33"/>
  <c r="W33"/>
  <c r="O33"/>
  <c r="G33"/>
  <c r="AS32"/>
  <c r="AM32"/>
  <c r="AE32"/>
  <c r="W32"/>
  <c r="O32"/>
  <c r="G32"/>
  <c r="AS31"/>
  <c r="AM31"/>
  <c r="AE31"/>
  <c r="W31"/>
  <c r="O31"/>
  <c r="G31"/>
  <c r="AS30"/>
  <c r="AM30"/>
  <c r="AE30"/>
  <c r="W30"/>
  <c r="O30"/>
  <c r="G30"/>
  <c r="AS29"/>
  <c r="AM29"/>
  <c r="AE29"/>
  <c r="W29"/>
  <c r="O29"/>
  <c r="G29"/>
  <c r="AS28"/>
  <c r="AM28"/>
  <c r="AE28"/>
  <c r="W28"/>
  <c r="O28"/>
  <c r="G28"/>
  <c r="AS27"/>
  <c r="AM27"/>
  <c r="AE27"/>
  <c r="W27"/>
  <c r="O27"/>
  <c r="G27"/>
  <c r="AS26"/>
  <c r="AM26"/>
  <c r="AE26"/>
  <c r="W26"/>
  <c r="O26"/>
  <c r="G26"/>
  <c r="AS25"/>
  <c r="AM25"/>
  <c r="AE25"/>
  <c r="W25"/>
  <c r="O25"/>
  <c r="G25"/>
  <c r="AS24"/>
  <c r="AM24"/>
  <c r="AE24"/>
  <c r="W24"/>
  <c r="O24"/>
  <c r="G24"/>
  <c r="AS23"/>
  <c r="AM23"/>
  <c r="AE23"/>
  <c r="W23"/>
  <c r="O23"/>
  <c r="G23"/>
  <c r="AS22"/>
  <c r="AM22"/>
  <c r="AE22"/>
  <c r="W22"/>
  <c r="O22"/>
  <c r="G22"/>
  <c r="AS21"/>
  <c r="AM21"/>
  <c r="AE21"/>
  <c r="W21"/>
  <c r="O21"/>
  <c r="G21"/>
  <c r="AS20"/>
  <c r="AM20"/>
  <c r="AE20"/>
  <c r="W20"/>
  <c r="O20"/>
  <c r="G20"/>
  <c r="AS19"/>
  <c r="AM19"/>
  <c r="AE19"/>
  <c r="W19"/>
  <c r="O19"/>
  <c r="G19"/>
  <c r="AS18"/>
  <c r="AM18"/>
  <c r="AE18"/>
  <c r="W18"/>
  <c r="O18"/>
  <c r="G18"/>
  <c r="AS17"/>
  <c r="AM17"/>
  <c r="AE17"/>
  <c r="W17"/>
  <c r="O17"/>
  <c r="G17"/>
  <c r="B17"/>
  <c r="AS16"/>
  <c r="AM16"/>
  <c r="AE16"/>
  <c r="W16"/>
  <c r="O16"/>
  <c r="J16"/>
  <c r="G16"/>
  <c r="B16"/>
  <c r="AS15"/>
  <c r="AM15"/>
  <c r="AE15"/>
  <c r="W15"/>
  <c r="O15"/>
  <c r="J15"/>
  <c r="G15"/>
  <c r="B15"/>
  <c r="AS14"/>
  <c r="AM14"/>
  <c r="AE14"/>
  <c r="W14"/>
  <c r="O14"/>
  <c r="J14"/>
  <c r="G14"/>
  <c r="B14"/>
  <c r="AS13"/>
  <c r="AM13"/>
  <c r="AE13"/>
  <c r="Z13"/>
  <c r="W13"/>
  <c r="O13"/>
  <c r="J13"/>
  <c r="G13"/>
  <c r="B13"/>
  <c r="AS12"/>
  <c r="AM12"/>
  <c r="AH12"/>
  <c r="AE12"/>
  <c r="Z12"/>
  <c r="W12"/>
  <c r="R12"/>
  <c r="O12"/>
  <c r="J12"/>
  <c r="G12"/>
  <c r="B12"/>
  <c r="AS11"/>
  <c r="AM11"/>
  <c r="AH11"/>
  <c r="AE11"/>
  <c r="Z11"/>
  <c r="W11"/>
  <c r="R11"/>
  <c r="O11"/>
  <c r="J11"/>
  <c r="G11"/>
  <c r="B11"/>
  <c r="AS10"/>
  <c r="AM10"/>
  <c r="AH10"/>
  <c r="AE10"/>
  <c r="Z10"/>
  <c r="W10"/>
  <c r="R10"/>
  <c r="O10"/>
  <c r="J10"/>
  <c r="G10"/>
  <c r="B10"/>
  <c r="AS9"/>
  <c r="AM9"/>
  <c r="AH9"/>
  <c r="AE9"/>
  <c r="Z9"/>
  <c r="W9"/>
  <c r="R9"/>
  <c r="O9"/>
  <c r="J9"/>
  <c r="G9"/>
  <c r="B9"/>
  <c r="AS8"/>
  <c r="AS5"/>
  <c r="AM8"/>
  <c r="AL5"/>
  <c r="AH8"/>
  <c r="AE8"/>
  <c r="AD5"/>
  <c r="Z8"/>
  <c r="W8"/>
  <c r="V5"/>
  <c r="R8"/>
  <c r="O8"/>
  <c r="N5"/>
  <c r="J8"/>
  <c r="G8"/>
  <c r="F5"/>
  <c r="B8"/>
  <c r="AY10"/>
  <c r="AV5"/>
  <c r="B3" i="2"/>
  <c r="AR5" i="6"/>
  <c r="G3" i="2"/>
  <c r="AP5" i="6"/>
  <c r="G2"/>
  <c r="C2" i="3"/>
  <c r="S24" i="2"/>
  <c r="E2" i="3"/>
  <c r="S26" i="2"/>
  <c r="F2" i="3"/>
  <c r="G2"/>
  <c r="S28" i="2"/>
  <c r="H2" i="3"/>
  <c r="I2"/>
  <c r="S30" i="2"/>
  <c r="J2" i="3"/>
  <c r="K2"/>
  <c r="S32" i="2"/>
  <c r="L2" i="3"/>
  <c r="M2"/>
  <c r="S34" i="2"/>
  <c r="B2" i="3"/>
  <c r="S23" i="2"/>
  <c r="S27"/>
  <c r="S29"/>
  <c r="S31"/>
  <c r="S33"/>
  <c r="Q26"/>
  <c r="Q27"/>
  <c r="Q28"/>
  <c r="Q29"/>
  <c r="Q30"/>
  <c r="Q31"/>
  <c r="Q32"/>
  <c r="Q33"/>
  <c r="Q34"/>
  <c r="Q23"/>
  <c r="Q24"/>
  <c r="Q25"/>
  <c r="K18"/>
  <c r="K19"/>
  <c r="K20"/>
  <c r="K21"/>
  <c r="K22"/>
  <c r="K23"/>
  <c r="K24"/>
  <c r="K25"/>
  <c r="K26"/>
  <c r="K27"/>
  <c r="K28"/>
  <c r="K29"/>
  <c r="K30"/>
  <c r="K31"/>
  <c r="K32"/>
  <c r="K33"/>
  <c r="K34"/>
  <c r="J18"/>
  <c r="J19"/>
  <c r="J20"/>
  <c r="J21"/>
  <c r="J22"/>
  <c r="J23"/>
  <c r="J24"/>
  <c r="J25"/>
  <c r="J26"/>
  <c r="J27"/>
  <c r="J28"/>
  <c r="J29"/>
  <c r="J30"/>
  <c r="J31"/>
  <c r="J32"/>
  <c r="J33"/>
  <c r="J34"/>
  <c r="I18"/>
  <c r="I19"/>
  <c r="I20"/>
  <c r="I21"/>
  <c r="I22"/>
  <c r="I23"/>
  <c r="I24"/>
  <c r="I25"/>
  <c r="I26"/>
  <c r="I27"/>
  <c r="I28"/>
  <c r="I29"/>
  <c r="I30"/>
  <c r="I31"/>
  <c r="I32"/>
  <c r="I33"/>
  <c r="I34"/>
  <c r="H18"/>
  <c r="H19"/>
  <c r="H20"/>
  <c r="H21"/>
  <c r="H22"/>
  <c r="H23"/>
  <c r="H24"/>
  <c r="H25"/>
  <c r="H26"/>
  <c r="H27"/>
  <c r="H28"/>
  <c r="H29"/>
  <c r="H30"/>
  <c r="H31"/>
  <c r="H32"/>
  <c r="H33"/>
  <c r="H34"/>
  <c r="D18"/>
  <c r="D19"/>
  <c r="D20"/>
  <c r="D21"/>
  <c r="D22"/>
  <c r="D23"/>
  <c r="D24"/>
  <c r="D25"/>
  <c r="D26"/>
  <c r="D27"/>
  <c r="D28"/>
  <c r="D29"/>
  <c r="D30"/>
  <c r="D31"/>
  <c r="D32"/>
  <c r="D33"/>
  <c r="D34"/>
  <c r="C37" i="4"/>
  <c r="N33" i="2" s="1"/>
  <c r="C33" i="4"/>
  <c r="N29" i="2" s="1"/>
  <c r="C29" i="4"/>
  <c r="N25" i="2" s="1"/>
  <c r="I7"/>
  <c r="AY9" i="6"/>
  <c r="B1" i="7"/>
  <c r="R23" i="2" s="1"/>
  <c r="O23" s="1"/>
  <c r="P23" s="1"/>
  <c r="AY13" i="6"/>
  <c r="AY14"/>
  <c r="B6" i="7"/>
  <c r="R28" i="2" s="1"/>
  <c r="O28" s="1"/>
  <c r="I14"/>
  <c r="I10"/>
  <c r="F7"/>
  <c r="K9"/>
  <c r="J11"/>
  <c r="H13"/>
  <c r="F15"/>
  <c r="AY17" i="18"/>
  <c r="AY14"/>
  <c r="AY18"/>
  <c r="AY13"/>
  <c r="D17" i="2"/>
  <c r="K17"/>
  <c r="J17"/>
  <c r="D14"/>
  <c r="K14"/>
  <c r="J14"/>
  <c r="D10"/>
  <c r="K10"/>
  <c r="J10"/>
  <c r="D7"/>
  <c r="K7"/>
  <c r="J7"/>
  <c r="D12"/>
  <c r="D11"/>
  <c r="K11"/>
  <c r="D9"/>
  <c r="D16"/>
  <c r="D13"/>
  <c r="D15"/>
  <c r="H9"/>
  <c r="F9"/>
  <c r="D8"/>
  <c r="K8"/>
  <c r="J8"/>
  <c r="J9"/>
  <c r="I9"/>
  <c r="I8"/>
  <c r="J13"/>
  <c r="F13"/>
  <c r="K13"/>
  <c r="I13"/>
  <c r="H10"/>
  <c r="I11"/>
  <c r="F11"/>
  <c r="K15"/>
  <c r="H15"/>
  <c r="J15"/>
  <c r="H11"/>
  <c r="I15"/>
  <c r="F16"/>
  <c r="J16"/>
  <c r="K16"/>
  <c r="H16"/>
  <c r="I16"/>
  <c r="I12"/>
  <c r="H12"/>
  <c r="K12"/>
  <c r="J12"/>
  <c r="F12"/>
  <c r="V5" i="22"/>
  <c r="AY19"/>
  <c r="AY17"/>
  <c r="AY14"/>
  <c r="AY18"/>
  <c r="AY13"/>
  <c r="AY11"/>
  <c r="AY9"/>
  <c r="AY16"/>
  <c r="AY20"/>
  <c r="AY15"/>
  <c r="AY12"/>
  <c r="AY10"/>
  <c r="G3"/>
  <c r="AY15" i="6"/>
  <c r="B7" i="7"/>
  <c r="R29" i="2" s="1"/>
  <c r="O29" s="1"/>
  <c r="E3"/>
  <c r="E4"/>
  <c r="F4"/>
  <c r="G35"/>
  <c r="C31" i="4"/>
  <c r="N27" i="2" s="1"/>
  <c r="C27" i="4"/>
  <c r="B35" i="2"/>
  <c r="G3" i="18"/>
  <c r="C4" i="2"/>
  <c r="D4"/>
  <c r="B5" i="7"/>
  <c r="R27" i="2"/>
  <c r="O27" s="1"/>
  <c r="B2" i="7"/>
  <c r="R24" i="2" s="1"/>
  <c r="O24" s="1"/>
  <c r="AY20" i="6"/>
  <c r="B12" i="7"/>
  <c r="R34" i="2" s="1"/>
  <c r="O34" s="1"/>
  <c r="AY16" i="6"/>
  <c r="B8" i="7"/>
  <c r="R30" i="2" s="1"/>
  <c r="O30" s="1"/>
  <c r="AY17" i="6"/>
  <c r="B9" i="7"/>
  <c r="R31" i="2" s="1"/>
  <c r="O31" s="1"/>
  <c r="P31" s="1"/>
  <c r="AY18" i="6"/>
  <c r="B10" i="7"/>
  <c r="R32" i="2" s="1"/>
  <c r="O32" s="1"/>
  <c r="AY11" i="6"/>
  <c r="B3" i="7"/>
  <c r="R25" i="2" s="1"/>
  <c r="O25" s="1"/>
  <c r="AY19" i="6"/>
  <c r="B11" i="7"/>
  <c r="R33" i="2" s="1"/>
  <c r="O33" s="1"/>
  <c r="AY12" i="6"/>
  <c r="B4" i="7"/>
  <c r="R26" i="2" s="1"/>
  <c r="O26" s="1"/>
  <c r="N23"/>
  <c r="C25" i="4"/>
  <c r="F6" i="2"/>
  <c r="H4"/>
  <c r="J4"/>
  <c r="I4"/>
  <c r="K4"/>
  <c r="G3" i="6"/>
  <c r="C3" i="2"/>
  <c r="D3" s="1"/>
  <c r="K6"/>
  <c r="J6"/>
  <c r="H6"/>
  <c r="F3"/>
  <c r="H3"/>
  <c r="I3"/>
  <c r="I6"/>
  <c r="C35"/>
  <c r="K35" s="1"/>
  <c r="D35"/>
  <c r="P33" l="1"/>
  <c r="P32"/>
  <c r="P34"/>
  <c r="K5"/>
  <c r="E35"/>
  <c r="F5"/>
  <c r="F35" s="1"/>
  <c r="I5"/>
  <c r="I35" s="1"/>
  <c r="H5"/>
  <c r="H35" s="1"/>
  <c r="J5"/>
  <c r="K3"/>
  <c r="J3"/>
  <c r="J35" s="1"/>
  <c r="P26"/>
  <c r="P24"/>
  <c r="P29"/>
  <c r="P28"/>
  <c r="P25"/>
  <c r="P30"/>
  <c r="P27"/>
</calcChain>
</file>

<file path=xl/sharedStrings.xml><?xml version="1.0" encoding="utf-8"?>
<sst xmlns="http://schemas.openxmlformats.org/spreadsheetml/2006/main" count="380" uniqueCount="85">
  <si>
    <t>Объект</t>
  </si>
  <si>
    <t>Договорная, руб</t>
  </si>
  <si>
    <t>Затраты, руб</t>
  </si>
  <si>
    <t>Затраты, %</t>
  </si>
  <si>
    <t>Факт выплата, руб</t>
  </si>
  <si>
    <t>Прибыль (рент), руб</t>
  </si>
  <si>
    <t>Прибыль (рент), %</t>
  </si>
  <si>
    <t>Итого</t>
  </si>
  <si>
    <t>Процент выплаты, руб</t>
  </si>
  <si>
    <t>Акты, руб</t>
  </si>
  <si>
    <t>Остаток по выплате, руб</t>
  </si>
  <si>
    <t>Сентябрь</t>
  </si>
  <si>
    <t>АКТЫ</t>
  </si>
  <si>
    <t>Всего расходы</t>
  </si>
  <si>
    <t>ПРИБЫЛЬ</t>
  </si>
  <si>
    <t>З/п офис</t>
  </si>
  <si>
    <t>Офисные расходы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</si>
  <si>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</si>
  <si>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</si>
  <si>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</si>
  <si>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</si>
  <si>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</si>
  <si>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</si>
  <si>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</si>
  <si>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</si>
  <si>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Октябрь</t>
  </si>
  <si>
    <t>Ноябрь</t>
  </si>
  <si>
    <t>Декабрь</t>
  </si>
  <si>
    <t>Наименование</t>
  </si>
  <si>
    <t>Сумма</t>
  </si>
  <si>
    <t>Зарплата офиса</t>
  </si>
  <si>
    <t>канцтовары б/н</t>
  </si>
  <si>
    <t>оргтехника</t>
  </si>
  <si>
    <t>Аренда офиса</t>
  </si>
  <si>
    <t>БАЗА</t>
  </si>
  <si>
    <t>БАЗА эл/энергия</t>
  </si>
  <si>
    <t>вода, моющие</t>
  </si>
  <si>
    <t>заправка директора</t>
  </si>
  <si>
    <t>РКО банка б/н</t>
  </si>
  <si>
    <t>интернет б/н</t>
  </si>
  <si>
    <t>ЕСВ б/н</t>
  </si>
  <si>
    <t>НДФЛ б/н</t>
  </si>
  <si>
    <t>Смета-Профи</t>
  </si>
  <si>
    <t>Месяц</t>
  </si>
  <si>
    <t>Расх. на объекты</t>
  </si>
  <si>
    <t xml:space="preserve">Объект </t>
  </si>
  <si>
    <t>Акты</t>
  </si>
  <si>
    <t>Итого расходы</t>
  </si>
  <si>
    <t>Договорная</t>
  </si>
  <si>
    <t>Материалы</t>
  </si>
  <si>
    <t>Расходники</t>
  </si>
  <si>
    <t>Затраты по транспорту</t>
  </si>
  <si>
    <t>Отчет по прочим затратам</t>
  </si>
  <si>
    <t>Зарплата рабочим</t>
  </si>
  <si>
    <t>Дата</t>
  </si>
  <si>
    <t>Наименование затрат</t>
  </si>
  <si>
    <t>Ед.изм.</t>
  </si>
  <si>
    <t>Кол-во</t>
  </si>
  <si>
    <t>Цена</t>
  </si>
  <si>
    <t xml:space="preserve">Выплата </t>
  </si>
  <si>
    <t>Остаток</t>
  </si>
  <si>
    <t>Безнал</t>
  </si>
  <si>
    <t>БАЗА вода</t>
  </si>
  <si>
    <t>нотариус</t>
  </si>
  <si>
    <t>кварт,НГ, ДР</t>
  </si>
  <si>
    <t>обучение ОТ</t>
  </si>
  <si>
    <t>НДФЛ с обучения</t>
  </si>
  <si>
    <t>ННП б/н</t>
  </si>
  <si>
    <t>НсО б/н</t>
  </si>
  <si>
    <t>МСУ</t>
  </si>
  <si>
    <t>печать</t>
  </si>
  <si>
    <t>аренда офиса</t>
  </si>
  <si>
    <t>копия проекта</t>
  </si>
  <si>
    <t>руб</t>
  </si>
  <si>
    <t>заправка волги</t>
  </si>
  <si>
    <t>грузопер Дима 04-07.02</t>
  </si>
  <si>
    <t>грузопер Дима13.02</t>
  </si>
  <si>
    <t>козлов пер мус 14.02</t>
  </si>
  <si>
    <t>козлов песок</t>
  </si>
  <si>
    <t>расходники заявка 11.02</t>
  </si>
  <si>
    <t>холодильник</t>
  </si>
  <si>
    <t>Объект1</t>
  </si>
  <si>
    <t>Объект2</t>
  </si>
  <si>
    <t>Объект3</t>
  </si>
  <si>
    <t>Расход</t>
  </si>
</sst>
</file>

<file path=xl/styles.xml><?xml version="1.0" encoding="utf-8"?>
<styleSheet xmlns="http://schemas.openxmlformats.org/spreadsheetml/2006/main">
  <numFmts count="3">
    <numFmt numFmtId="164" formatCode="#,###"/>
    <numFmt numFmtId="165" formatCode="mmmm"/>
    <numFmt numFmtId="166" formatCode="dd/mm/yy;@"/>
  </numFmts>
  <fonts count="2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</font>
    <font>
      <i/>
      <u/>
      <sz val="14"/>
      <name val="Arial"/>
      <family val="2"/>
      <charset val="204"/>
    </font>
    <font>
      <i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6"/>
      <name val="Arial"/>
      <family val="2"/>
      <charset val="204"/>
    </font>
    <font>
      <b/>
      <u/>
      <sz val="14"/>
      <name val="Arial"/>
      <family val="2"/>
      <charset val="204"/>
    </font>
    <font>
      <b/>
      <u/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0"/>
      <name val="Arial"/>
    </font>
    <font>
      <b/>
      <sz val="10"/>
      <color theme="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color rgb="FF0070C0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b/>
      <u/>
      <sz val="1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4" fillId="0" borderId="0"/>
    <xf numFmtId="0" fontId="4" fillId="0" borderId="0"/>
    <xf numFmtId="0" fontId="14" fillId="0" borderId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80">
    <xf numFmtId="0" fontId="0" fillId="0" borderId="0" xfId="0"/>
    <xf numFmtId="0" fontId="1" fillId="0" borderId="0" xfId="1"/>
    <xf numFmtId="2" fontId="1" fillId="0" borderId="0" xfId="1" applyNumberFormat="1"/>
    <xf numFmtId="0" fontId="2" fillId="0" borderId="1" xfId="1" applyFont="1" applyBorder="1"/>
    <xf numFmtId="0" fontId="1" fillId="0" borderId="0" xfId="1" applyBorder="1"/>
    <xf numFmtId="0" fontId="1" fillId="0" borderId="2" xfId="1" applyBorder="1"/>
    <xf numFmtId="164" fontId="1" fillId="0" borderId="3" xfId="1" applyNumberFormat="1" applyBorder="1"/>
    <xf numFmtId="164" fontId="1" fillId="0" borderId="1" xfId="1" applyNumberFormat="1" applyBorder="1"/>
    <xf numFmtId="164" fontId="2" fillId="0" borderId="3" xfId="6" applyNumberFormat="1" applyFont="1" applyBorder="1"/>
    <xf numFmtId="164" fontId="1" fillId="0" borderId="4" xfId="1" applyNumberFormat="1" applyBorder="1"/>
    <xf numFmtId="0" fontId="1" fillId="0" borderId="1" xfId="1" applyFont="1" applyBorder="1"/>
    <xf numFmtId="9" fontId="3" fillId="0" borderId="1" xfId="5" applyFont="1" applyFill="1" applyBorder="1"/>
    <xf numFmtId="164" fontId="1" fillId="0" borderId="3" xfId="1" applyNumberFormat="1" applyFill="1" applyBorder="1"/>
    <xf numFmtId="0" fontId="1" fillId="0" borderId="1" xfId="1" applyFont="1" applyFill="1" applyBorder="1"/>
    <xf numFmtId="0" fontId="2" fillId="0" borderId="0" xfId="1" applyFont="1" applyBorder="1" applyAlignment="1">
      <alignment horizontal="center" vertical="center" wrapText="1"/>
    </xf>
    <xf numFmtId="0" fontId="14" fillId="0" borderId="3" xfId="1" applyFont="1" applyBorder="1"/>
    <xf numFmtId="4" fontId="14" fillId="0" borderId="3" xfId="1" applyNumberFormat="1" applyFont="1" applyBorder="1"/>
    <xf numFmtId="4" fontId="14" fillId="0" borderId="4" xfId="1" applyNumberFormat="1" applyFont="1" applyBorder="1"/>
    <xf numFmtId="4" fontId="14" fillId="0" borderId="1" xfId="1" applyNumberFormat="1" applyFont="1" applyBorder="1"/>
    <xf numFmtId="0" fontId="14" fillId="0" borderId="0" xfId="2"/>
    <xf numFmtId="0" fontId="14" fillId="0" borderId="0" xfId="2" applyAlignment="1">
      <alignment horizontal="center" vertical="center"/>
    </xf>
    <xf numFmtId="0" fontId="14" fillId="0" borderId="5" xfId="2" applyBorder="1"/>
    <xf numFmtId="0" fontId="14" fillId="0" borderId="1" xfId="2" applyBorder="1"/>
    <xf numFmtId="0" fontId="14" fillId="0" borderId="6" xfId="2" applyBorder="1"/>
    <xf numFmtId="0" fontId="14" fillId="0" borderId="1" xfId="2" applyFill="1" applyBorder="1"/>
    <xf numFmtId="0" fontId="14" fillId="0" borderId="1" xfId="2" applyFont="1" applyBorder="1"/>
    <xf numFmtId="0" fontId="16" fillId="0" borderId="1" xfId="2" applyFont="1" applyBorder="1"/>
    <xf numFmtId="0" fontId="14" fillId="0" borderId="7" xfId="2" applyBorder="1"/>
    <xf numFmtId="0" fontId="14" fillId="0" borderId="3" xfId="2" applyBorder="1"/>
    <xf numFmtId="0" fontId="14" fillId="0" borderId="3" xfId="2" applyFill="1" applyBorder="1"/>
    <xf numFmtId="0" fontId="15" fillId="0" borderId="0" xfId="2" applyFont="1"/>
    <xf numFmtId="0" fontId="14" fillId="0" borderId="8" xfId="2" applyBorder="1" applyAlignment="1">
      <alignment wrapText="1"/>
    </xf>
    <xf numFmtId="0" fontId="14" fillId="0" borderId="5" xfId="2" applyBorder="1" applyAlignment="1">
      <alignment wrapText="1"/>
    </xf>
    <xf numFmtId="0" fontId="14" fillId="0" borderId="9" xfId="2" applyBorder="1"/>
    <xf numFmtId="3" fontId="14" fillId="0" borderId="9" xfId="2" applyNumberFormat="1" applyBorder="1"/>
    <xf numFmtId="3" fontId="14" fillId="0" borderId="3" xfId="2" applyNumberFormat="1" applyBorder="1"/>
    <xf numFmtId="0" fontId="2" fillId="0" borderId="10" xfId="1" applyFont="1" applyBorder="1"/>
    <xf numFmtId="164" fontId="1" fillId="0" borderId="10" xfId="1" applyNumberFormat="1" applyBorder="1"/>
    <xf numFmtId="164" fontId="13" fillId="0" borderId="10" xfId="6" applyNumberFormat="1" applyFont="1" applyBorder="1"/>
    <xf numFmtId="0" fontId="2" fillId="0" borderId="3" xfId="1" applyFont="1" applyBorder="1"/>
    <xf numFmtId="0" fontId="13" fillId="0" borderId="3" xfId="6" applyNumberFormat="1" applyFont="1" applyBorder="1"/>
    <xf numFmtId="0" fontId="4" fillId="0" borderId="0" xfId="3" applyAlignment="1">
      <alignment horizontal="center"/>
    </xf>
    <xf numFmtId="0" fontId="4" fillId="0" borderId="0" xfId="3" applyAlignment="1">
      <alignment horizontal="left"/>
    </xf>
    <xf numFmtId="2" fontId="4" fillId="0" borderId="0" xfId="3" applyNumberFormat="1" applyAlignment="1">
      <alignment horizontal="center"/>
    </xf>
    <xf numFmtId="0" fontId="4" fillId="0" borderId="0" xfId="3"/>
    <xf numFmtId="0" fontId="5" fillId="0" borderId="0" xfId="3" applyFont="1" applyAlignment="1">
      <alignment horizontal="left"/>
    </xf>
    <xf numFmtId="0" fontId="6" fillId="0" borderId="0" xfId="3" applyFont="1" applyAlignment="1"/>
    <xf numFmtId="2" fontId="7" fillId="0" borderId="0" xfId="3" applyNumberFormat="1" applyFont="1" applyAlignment="1">
      <alignment horizontal="left"/>
    </xf>
    <xf numFmtId="1" fontId="8" fillId="0" borderId="0" xfId="3" applyNumberFormat="1" applyFont="1"/>
    <xf numFmtId="14" fontId="6" fillId="0" borderId="0" xfId="3" applyNumberFormat="1" applyFont="1" applyAlignment="1">
      <alignment horizontal="center"/>
    </xf>
    <xf numFmtId="0" fontId="9" fillId="0" borderId="0" xfId="3" applyFont="1" applyAlignment="1"/>
    <xf numFmtId="0" fontId="7" fillId="0" borderId="0" xfId="3" applyFont="1"/>
    <xf numFmtId="0" fontId="10" fillId="0" borderId="0" xfId="3" applyFont="1"/>
    <xf numFmtId="0" fontId="10" fillId="0" borderId="0" xfId="3" applyFont="1" applyAlignment="1">
      <alignment horizontal="left"/>
    </xf>
    <xf numFmtId="0" fontId="9" fillId="0" borderId="0" xfId="3" applyFont="1" applyAlignment="1">
      <alignment horizontal="center"/>
    </xf>
    <xf numFmtId="0" fontId="9" fillId="0" borderId="0" xfId="3" applyFont="1" applyBorder="1" applyAlignment="1">
      <alignment horizontal="center"/>
    </xf>
    <xf numFmtId="0" fontId="10" fillId="0" borderId="0" xfId="1" applyFont="1" applyAlignment="1">
      <alignment vertical="center"/>
    </xf>
    <xf numFmtId="2" fontId="9" fillId="0" borderId="0" xfId="3" applyNumberFormat="1" applyFont="1" applyBorder="1" applyAlignment="1"/>
    <xf numFmtId="0" fontId="9" fillId="0" borderId="0" xfId="3" applyFont="1" applyBorder="1" applyAlignment="1"/>
    <xf numFmtId="0" fontId="4" fillId="0" borderId="0" xfId="3" applyBorder="1"/>
    <xf numFmtId="2" fontId="3" fillId="0" borderId="0" xfId="3" applyNumberFormat="1" applyFont="1" applyBorder="1"/>
    <xf numFmtId="0" fontId="4" fillId="0" borderId="0" xfId="3" applyAlignment="1">
      <alignment horizontal="left" wrapText="1"/>
    </xf>
    <xf numFmtId="0" fontId="3" fillId="0" borderId="0" xfId="3" applyFont="1" applyFill="1" applyAlignment="1">
      <alignment horizontal="center"/>
    </xf>
    <xf numFmtId="0" fontId="1" fillId="0" borderId="0" xfId="3" applyFont="1" applyFill="1" applyAlignment="1">
      <alignment wrapText="1"/>
    </xf>
    <xf numFmtId="0" fontId="4" fillId="0" borderId="0" xfId="3" applyFill="1"/>
    <xf numFmtId="0" fontId="4" fillId="0" borderId="0" xfId="3" applyFill="1" applyAlignment="1">
      <alignment horizontal="center" wrapText="1"/>
    </xf>
    <xf numFmtId="2" fontId="1" fillId="0" borderId="0" xfId="3" applyNumberFormat="1" applyFont="1" applyFill="1" applyAlignment="1">
      <alignment horizontal="center" wrapText="1"/>
    </xf>
    <xf numFmtId="2" fontId="3" fillId="0" borderId="0" xfId="3" applyNumberFormat="1" applyFont="1" applyFill="1" applyAlignment="1">
      <alignment horizontal="center"/>
    </xf>
    <xf numFmtId="2" fontId="4" fillId="0" borderId="0" xfId="3" applyNumberFormat="1" applyFill="1" applyAlignment="1">
      <alignment horizontal="center"/>
    </xf>
    <xf numFmtId="0" fontId="17" fillId="2" borderId="3" xfId="3" applyFont="1" applyFill="1" applyBorder="1"/>
    <xf numFmtId="0" fontId="18" fillId="2" borderId="3" xfId="3" applyFont="1" applyFill="1" applyBorder="1"/>
    <xf numFmtId="0" fontId="17" fillId="2" borderId="3" xfId="3" applyFont="1" applyFill="1" applyBorder="1" applyAlignment="1">
      <alignment horizontal="center"/>
    </xf>
    <xf numFmtId="0" fontId="18" fillId="2" borderId="3" xfId="3" applyFont="1" applyFill="1" applyBorder="1" applyAlignment="1">
      <alignment horizontal="left" wrapText="1"/>
    </xf>
    <xf numFmtId="2" fontId="17" fillId="2" borderId="3" xfId="3" applyNumberFormat="1" applyFont="1" applyFill="1" applyBorder="1" applyAlignment="1">
      <alignment horizontal="center"/>
    </xf>
    <xf numFmtId="2" fontId="4" fillId="0" borderId="0" xfId="3" applyNumberFormat="1" applyBorder="1" applyAlignment="1">
      <alignment horizontal="center"/>
    </xf>
    <xf numFmtId="0" fontId="17" fillId="2" borderId="16" xfId="3" applyFont="1" applyFill="1" applyBorder="1" applyAlignment="1">
      <alignment horizontal="center"/>
    </xf>
    <xf numFmtId="0" fontId="18" fillId="2" borderId="17" xfId="3" applyFont="1" applyFill="1" applyBorder="1"/>
    <xf numFmtId="0" fontId="18" fillId="2" borderId="18" xfId="3" applyFont="1" applyFill="1" applyBorder="1" applyAlignment="1">
      <alignment horizontal="left" wrapText="1"/>
    </xf>
    <xf numFmtId="0" fontId="17" fillId="2" borderId="18" xfId="3" applyFont="1" applyFill="1" applyBorder="1" applyAlignment="1">
      <alignment horizontal="center"/>
    </xf>
    <xf numFmtId="2" fontId="17" fillId="2" borderId="18" xfId="3" applyNumberFormat="1" applyFont="1" applyFill="1" applyBorder="1" applyAlignment="1">
      <alignment horizontal="center"/>
    </xf>
    <xf numFmtId="2" fontId="17" fillId="2" borderId="19" xfId="3" applyNumberFormat="1" applyFont="1" applyFill="1" applyBorder="1" applyAlignment="1">
      <alignment horizontal="center"/>
    </xf>
    <xf numFmtId="0" fontId="19" fillId="3" borderId="3" xfId="3" applyFont="1" applyFill="1" applyBorder="1" applyAlignment="1">
      <alignment horizontal="center"/>
    </xf>
    <xf numFmtId="0" fontId="1" fillId="0" borderId="0" xfId="3" applyFont="1" applyBorder="1"/>
    <xf numFmtId="14" fontId="20" fillId="0" borderId="3" xfId="3" applyNumberFormat="1" applyFont="1" applyFill="1" applyBorder="1" applyAlignment="1">
      <alignment horizontal="center"/>
    </xf>
    <xf numFmtId="165" fontId="14" fillId="0" borderId="3" xfId="4" applyNumberFormat="1" applyFill="1" applyBorder="1" applyAlignment="1">
      <alignment horizontal="center"/>
    </xf>
    <xf numFmtId="0" fontId="21" fillId="0" borderId="3" xfId="3" applyFont="1" applyFill="1" applyBorder="1" applyAlignment="1">
      <alignment horizontal="left" wrapText="1"/>
    </xf>
    <xf numFmtId="0" fontId="21" fillId="0" borderId="3" xfId="3" applyFont="1" applyFill="1" applyBorder="1" applyAlignment="1">
      <alignment horizontal="center"/>
    </xf>
    <xf numFmtId="2" fontId="20" fillId="0" borderId="3" xfId="3" applyNumberFormat="1" applyFont="1" applyFill="1" applyBorder="1" applyAlignment="1">
      <alignment horizontal="center"/>
    </xf>
    <xf numFmtId="0" fontId="20" fillId="0" borderId="3" xfId="3" applyFont="1" applyFill="1" applyBorder="1"/>
    <xf numFmtId="14" fontId="1" fillId="0" borderId="3" xfId="1" applyNumberFormat="1" applyFont="1" applyFill="1" applyBorder="1" applyAlignment="1">
      <alignment horizontal="center"/>
    </xf>
    <xf numFmtId="0" fontId="1" fillId="0" borderId="3" xfId="1" applyFont="1" applyFill="1" applyBorder="1" applyAlignment="1">
      <alignment horizontal="left" wrapText="1"/>
    </xf>
    <xf numFmtId="0" fontId="1" fillId="0" borderId="3" xfId="1" applyFont="1" applyFill="1" applyBorder="1" applyAlignment="1">
      <alignment horizontal="center"/>
    </xf>
    <xf numFmtId="0" fontId="1" fillId="0" borderId="3" xfId="1" applyNumberFormat="1" applyFill="1" applyBorder="1" applyAlignment="1">
      <alignment horizontal="center"/>
    </xf>
    <xf numFmtId="2" fontId="1" fillId="0" borderId="3" xfId="1" applyNumberFormat="1" applyFill="1" applyBorder="1" applyAlignment="1">
      <alignment horizontal="center"/>
    </xf>
    <xf numFmtId="14" fontId="1" fillId="0" borderId="3" xfId="1" applyNumberFormat="1" applyFill="1" applyBorder="1" applyAlignment="1">
      <alignment horizontal="center"/>
    </xf>
    <xf numFmtId="0" fontId="1" fillId="0" borderId="3" xfId="1" applyFont="1" applyFill="1" applyBorder="1" applyAlignment="1">
      <alignment horizontal="left"/>
    </xf>
    <xf numFmtId="2" fontId="1" fillId="0" borderId="3" xfId="3" applyNumberFormat="1" applyFont="1" applyFill="1" applyBorder="1" applyAlignment="1">
      <alignment horizontal="center"/>
    </xf>
    <xf numFmtId="0" fontId="19" fillId="0" borderId="3" xfId="3" applyFont="1" applyFill="1" applyBorder="1" applyAlignment="1">
      <alignment horizontal="center"/>
    </xf>
    <xf numFmtId="2" fontId="19" fillId="0" borderId="3" xfId="3" applyNumberFormat="1" applyFont="1" applyFill="1" applyBorder="1" applyAlignment="1">
      <alignment horizontal="center" wrapText="1"/>
    </xf>
    <xf numFmtId="0" fontId="19" fillId="0" borderId="20" xfId="3" applyFont="1" applyFill="1" applyBorder="1" applyAlignment="1">
      <alignment horizontal="center"/>
    </xf>
    <xf numFmtId="2" fontId="4" fillId="0" borderId="0" xfId="3" applyNumberFormat="1" applyBorder="1"/>
    <xf numFmtId="0" fontId="20" fillId="0" borderId="3" xfId="3" applyNumberFormat="1" applyFont="1" applyFill="1" applyBorder="1" applyAlignment="1">
      <alignment horizontal="center"/>
    </xf>
    <xf numFmtId="2" fontId="21" fillId="0" borderId="3" xfId="3" applyNumberFormat="1" applyFont="1" applyFill="1" applyBorder="1" applyAlignment="1">
      <alignment horizontal="center"/>
    </xf>
    <xf numFmtId="2" fontId="21" fillId="0" borderId="3" xfId="3" applyNumberFormat="1" applyFont="1" applyFill="1" applyBorder="1" applyAlignment="1">
      <alignment wrapText="1"/>
    </xf>
    <xf numFmtId="2" fontId="19" fillId="0" borderId="3" xfId="3" applyNumberFormat="1" applyFont="1" applyFill="1" applyBorder="1"/>
    <xf numFmtId="0" fontId="21" fillId="0" borderId="3" xfId="3" applyFont="1" applyFill="1" applyBorder="1" applyAlignment="1">
      <alignment wrapText="1"/>
    </xf>
    <xf numFmtId="0" fontId="4" fillId="0" borderId="0" xfId="3" applyNumberFormat="1"/>
    <xf numFmtId="165" fontId="14" fillId="0" borderId="0" xfId="4" applyNumberFormat="1" applyAlignment="1">
      <alignment horizontal="center"/>
    </xf>
    <xf numFmtId="1" fontId="4" fillId="0" borderId="0" xfId="3" applyNumberFormat="1"/>
    <xf numFmtId="0" fontId="21" fillId="0" borderId="3" xfId="3" applyFont="1" applyFill="1" applyBorder="1"/>
    <xf numFmtId="0" fontId="20" fillId="0" borderId="3" xfId="3" applyFont="1" applyFill="1" applyBorder="1" applyAlignment="1">
      <alignment horizontal="center"/>
    </xf>
    <xf numFmtId="14" fontId="21" fillId="0" borderId="3" xfId="3" applyNumberFormat="1" applyFont="1" applyFill="1" applyBorder="1" applyAlignment="1">
      <alignment horizontal="center"/>
    </xf>
    <xf numFmtId="0" fontId="1" fillId="0" borderId="0" xfId="3" applyFont="1" applyBorder="1" applyAlignment="1">
      <alignment horizontal="left" vertical="center"/>
    </xf>
    <xf numFmtId="0" fontId="4" fillId="0" borderId="0" xfId="3" applyBorder="1" applyAlignment="1">
      <alignment horizontal="left" vertical="center"/>
    </xf>
    <xf numFmtId="0" fontId="21" fillId="0" borderId="3" xfId="3" applyFont="1" applyFill="1" applyBorder="1" applyAlignment="1">
      <alignment horizontal="center" wrapText="1"/>
    </xf>
    <xf numFmtId="166" fontId="21" fillId="0" borderId="3" xfId="3" applyNumberFormat="1" applyFont="1" applyFill="1" applyBorder="1" applyAlignment="1">
      <alignment horizontal="center"/>
    </xf>
    <xf numFmtId="0" fontId="3" fillId="0" borderId="3" xfId="1" applyFont="1" applyFill="1" applyBorder="1" applyAlignment="1">
      <alignment horizontal="left" wrapText="1"/>
    </xf>
    <xf numFmtId="0" fontId="3" fillId="0" borderId="3" xfId="1" applyFont="1" applyFill="1" applyBorder="1" applyAlignment="1">
      <alignment horizontal="center"/>
    </xf>
    <xf numFmtId="2" fontId="3" fillId="0" borderId="3" xfId="1" applyNumberFormat="1" applyFont="1" applyFill="1" applyBorder="1" applyAlignment="1">
      <alignment horizontal="center"/>
    </xf>
    <xf numFmtId="165" fontId="4" fillId="0" borderId="3" xfId="3" applyNumberFormat="1" applyFill="1" applyBorder="1" applyAlignment="1">
      <alignment horizontal="center"/>
    </xf>
    <xf numFmtId="2" fontId="1" fillId="0" borderId="0" xfId="3" applyNumberFormat="1" applyFont="1" applyBorder="1" applyAlignment="1">
      <alignment horizontal="center"/>
    </xf>
    <xf numFmtId="166" fontId="20" fillId="0" borderId="3" xfId="3" applyNumberFormat="1" applyFont="1" applyFill="1" applyBorder="1" applyAlignment="1">
      <alignment horizontal="center"/>
    </xf>
    <xf numFmtId="0" fontId="21" fillId="0" borderId="3" xfId="3" applyFont="1" applyFill="1" applyBorder="1" applyAlignment="1">
      <alignment horizontal="left" vertical="center" wrapText="1"/>
    </xf>
    <xf numFmtId="0" fontId="4" fillId="0" borderId="3" xfId="3" applyFill="1" applyBorder="1"/>
    <xf numFmtId="14" fontId="20" fillId="0" borderId="3" xfId="3" applyNumberFormat="1" applyFont="1" applyFill="1" applyBorder="1"/>
    <xf numFmtId="17" fontId="21" fillId="0" borderId="3" xfId="3" applyNumberFormat="1" applyFont="1" applyFill="1" applyBorder="1" applyAlignment="1">
      <alignment horizontal="left" vertical="center" wrapText="1"/>
    </xf>
    <xf numFmtId="14" fontId="21" fillId="0" borderId="3" xfId="3" applyNumberFormat="1" applyFont="1" applyFill="1" applyBorder="1" applyAlignment="1">
      <alignment horizontal="left" vertical="center" wrapText="1"/>
    </xf>
    <xf numFmtId="2" fontId="22" fillId="0" borderId="3" xfId="3" applyNumberFormat="1" applyFont="1" applyFill="1" applyBorder="1" applyAlignment="1">
      <alignment horizontal="center"/>
    </xf>
    <xf numFmtId="2" fontId="22" fillId="0" borderId="0" xfId="3" applyNumberFormat="1" applyFont="1" applyBorder="1" applyAlignment="1">
      <alignment horizontal="center"/>
    </xf>
    <xf numFmtId="14" fontId="23" fillId="0" borderId="3" xfId="3" applyNumberFormat="1" applyFont="1" applyFill="1" applyBorder="1" applyAlignment="1">
      <alignment horizontal="center"/>
    </xf>
    <xf numFmtId="0" fontId="24" fillId="0" borderId="3" xfId="3" applyFont="1" applyFill="1" applyBorder="1" applyAlignment="1">
      <alignment horizontal="left" wrapText="1"/>
    </xf>
    <xf numFmtId="0" fontId="24" fillId="0" borderId="3" xfId="3" applyFont="1" applyFill="1" applyBorder="1" applyAlignment="1">
      <alignment horizontal="center"/>
    </xf>
    <xf numFmtId="2" fontId="24" fillId="0" borderId="3" xfId="3" applyNumberFormat="1" applyFont="1" applyFill="1" applyBorder="1" applyAlignment="1">
      <alignment horizontal="center"/>
    </xf>
    <xf numFmtId="0" fontId="21" fillId="0" borderId="3" xfId="3" applyNumberFormat="1" applyFont="1" applyFill="1" applyBorder="1" applyAlignment="1">
      <alignment horizontal="center"/>
    </xf>
    <xf numFmtId="0" fontId="21" fillId="0" borderId="3" xfId="3" applyFont="1" applyFill="1" applyBorder="1" applyAlignment="1">
      <alignment horizontal="left"/>
    </xf>
    <xf numFmtId="0" fontId="25" fillId="0" borderId="3" xfId="3" applyFont="1" applyFill="1" applyBorder="1" applyAlignment="1">
      <alignment horizontal="center"/>
    </xf>
    <xf numFmtId="0" fontId="25" fillId="0" borderId="3" xfId="3" applyFont="1" applyFill="1" applyBorder="1" applyAlignment="1">
      <alignment wrapText="1"/>
    </xf>
    <xf numFmtId="2" fontId="25" fillId="0" borderId="3" xfId="3" applyNumberFormat="1" applyFont="1" applyFill="1" applyBorder="1" applyAlignment="1">
      <alignment wrapText="1"/>
    </xf>
    <xf numFmtId="2" fontId="3" fillId="0" borderId="11" xfId="3" applyNumberFormat="1" applyFont="1" applyBorder="1" applyAlignment="1">
      <alignment horizontal="center"/>
    </xf>
    <xf numFmtId="2" fontId="3" fillId="0" borderId="0" xfId="3" applyNumberFormat="1" applyFont="1" applyBorder="1" applyAlignment="1">
      <alignment horizontal="center"/>
    </xf>
    <xf numFmtId="2" fontId="4" fillId="0" borderId="0" xfId="3" applyNumberFormat="1"/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vertical="center" wrapText="1"/>
    </xf>
    <xf numFmtId="0" fontId="1" fillId="0" borderId="1" xfId="1" applyFont="1" applyBorder="1" applyAlignment="1">
      <alignment vertical="center" wrapText="1"/>
    </xf>
    <xf numFmtId="14" fontId="1" fillId="0" borderId="3" xfId="3" applyNumberFormat="1" applyFont="1" applyBorder="1" applyAlignment="1">
      <alignment horizontal="center"/>
    </xf>
    <xf numFmtId="0" fontId="1" fillId="0" borderId="3" xfId="3" applyFont="1" applyBorder="1" applyAlignment="1">
      <alignment horizontal="left" wrapText="1"/>
    </xf>
    <xf numFmtId="0" fontId="1" fillId="0" borderId="3" xfId="3" applyFont="1" applyBorder="1" applyAlignment="1">
      <alignment horizontal="center"/>
    </xf>
    <xf numFmtId="2" fontId="4" fillId="0" borderId="3" xfId="3" applyNumberFormat="1" applyBorder="1" applyAlignment="1">
      <alignment horizontal="center"/>
    </xf>
    <xf numFmtId="0" fontId="4" fillId="0" borderId="3" xfId="3" applyNumberFormat="1" applyBorder="1" applyAlignment="1">
      <alignment horizontal="center"/>
    </xf>
    <xf numFmtId="14" fontId="4" fillId="0" borderId="3" xfId="3" applyNumberFormat="1" applyBorder="1" applyAlignment="1">
      <alignment horizontal="center"/>
    </xf>
    <xf numFmtId="0" fontId="1" fillId="0" borderId="3" xfId="3" applyFont="1" applyBorder="1" applyAlignment="1">
      <alignment horizontal="left"/>
    </xf>
    <xf numFmtId="0" fontId="14" fillId="0" borderId="12" xfId="2" applyFont="1" applyBorder="1" applyAlignment="1">
      <alignment wrapText="1"/>
    </xf>
    <xf numFmtId="0" fontId="14" fillId="0" borderId="5" xfId="2" applyFont="1" applyBorder="1" applyAlignment="1">
      <alignment wrapText="1"/>
    </xf>
    <xf numFmtId="4" fontId="14" fillId="0" borderId="11" xfId="1" applyNumberFormat="1" applyFont="1" applyBorder="1"/>
    <xf numFmtId="0" fontId="1" fillId="0" borderId="3" xfId="1" applyFont="1" applyBorder="1"/>
    <xf numFmtId="0" fontId="14" fillId="0" borderId="5" xfId="2" applyFont="1" applyBorder="1" applyAlignment="1">
      <alignment wrapText="1"/>
    </xf>
    <xf numFmtId="14" fontId="21" fillId="0" borderId="3" xfId="3" applyNumberFormat="1" applyFont="1" applyFill="1" applyBorder="1" applyAlignment="1">
      <alignment horizontal="center"/>
    </xf>
    <xf numFmtId="0" fontId="18" fillId="2" borderId="3" xfId="3" applyFont="1" applyFill="1" applyBorder="1" applyAlignment="1">
      <alignment horizontal="left" wrapText="1"/>
    </xf>
    <xf numFmtId="0" fontId="19" fillId="3" borderId="3" xfId="3" applyFont="1" applyFill="1" applyBorder="1" applyAlignment="1">
      <alignment horizontal="center"/>
    </xf>
    <xf numFmtId="0" fontId="14" fillId="0" borderId="5" xfId="2" applyFont="1" applyBorder="1" applyAlignment="1">
      <alignment wrapText="1"/>
    </xf>
    <xf numFmtId="14" fontId="19" fillId="0" borderId="3" xfId="3" applyNumberFormat="1" applyFont="1" applyFill="1" applyBorder="1" applyAlignment="1">
      <alignment horizontal="center"/>
    </xf>
    <xf numFmtId="0" fontId="14" fillId="0" borderId="13" xfId="2" applyBorder="1"/>
    <xf numFmtId="0" fontId="15" fillId="0" borderId="14" xfId="2" applyFont="1" applyBorder="1"/>
    <xf numFmtId="0" fontId="14" fillId="0" borderId="14" xfId="2" applyBorder="1"/>
    <xf numFmtId="0" fontId="14" fillId="0" borderId="9" xfId="2" applyFont="1" applyBorder="1"/>
    <xf numFmtId="2" fontId="12" fillId="0" borderId="0" xfId="3" applyNumberFormat="1" applyFont="1" applyBorder="1" applyAlignment="1"/>
    <xf numFmtId="2" fontId="19" fillId="0" borderId="3" xfId="3" applyNumberFormat="1" applyFont="1" applyFill="1" applyBorder="1" applyAlignment="1">
      <alignment horizontal="center"/>
    </xf>
    <xf numFmtId="14" fontId="21" fillId="0" borderId="3" xfId="3" applyNumberFormat="1" applyFont="1" applyFill="1" applyBorder="1" applyAlignment="1">
      <alignment wrapText="1"/>
    </xf>
    <xf numFmtId="2" fontId="9" fillId="0" borderId="3" xfId="3" applyNumberFormat="1" applyFont="1" applyBorder="1" applyAlignment="1">
      <alignment horizontal="center"/>
    </xf>
    <xf numFmtId="0" fontId="9" fillId="0" borderId="0" xfId="3" applyFont="1" applyAlignment="1">
      <alignment horizontal="center"/>
    </xf>
    <xf numFmtId="0" fontId="9" fillId="0" borderId="0" xfId="3" applyFont="1" applyAlignment="1">
      <alignment horizontal="right"/>
    </xf>
    <xf numFmtId="2" fontId="9" fillId="0" borderId="0" xfId="3" applyNumberFormat="1" applyFont="1" applyBorder="1" applyAlignment="1">
      <alignment horizontal="right"/>
    </xf>
    <xf numFmtId="0" fontId="9" fillId="0" borderId="3" xfId="3" applyFont="1" applyBorder="1" applyAlignment="1">
      <alignment horizontal="center"/>
    </xf>
    <xf numFmtId="0" fontId="10" fillId="0" borderId="0" xfId="3" applyFont="1" applyAlignment="1">
      <alignment horizontal="left"/>
    </xf>
    <xf numFmtId="0" fontId="1" fillId="0" borderId="0" xfId="3" applyFont="1" applyBorder="1" applyAlignment="1">
      <alignment horizontal="left" vertical="center"/>
    </xf>
    <xf numFmtId="0" fontId="9" fillId="0" borderId="0" xfId="3" applyFont="1" applyAlignment="1">
      <alignment horizontal="left"/>
    </xf>
    <xf numFmtId="0" fontId="11" fillId="0" borderId="0" xfId="3" applyFont="1" applyBorder="1" applyAlignment="1">
      <alignment horizontal="center" vertical="center"/>
    </xf>
    <xf numFmtId="0" fontId="1" fillId="0" borderId="0" xfId="3" applyFont="1" applyBorder="1" applyAlignment="1">
      <alignment horizontal="center"/>
    </xf>
    <xf numFmtId="0" fontId="1" fillId="0" borderId="4" xfId="1" applyFont="1" applyBorder="1" applyAlignment="1">
      <alignment horizontal="center" vertical="center" wrapText="1"/>
    </xf>
    <xf numFmtId="0" fontId="1" fillId="0" borderId="15" xfId="1" applyFont="1" applyBorder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2 2" xfId="2"/>
    <cellStyle name="Обычный 3" xfId="3"/>
    <cellStyle name="Обычный 3 2" xfId="4"/>
    <cellStyle name="Процентный" xfId="5" builtinId="5"/>
    <cellStyle name="Процентный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Деятельность предприятия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Итоговый!$N$22</c:f>
              <c:strCache>
                <c:ptCount val="1"/>
                <c:pt idx="0">
                  <c:v>АКТЫ</c:v>
                </c:pt>
              </c:strCache>
            </c:strRef>
          </c:tx>
          <c:marker>
            <c:symbol val="none"/>
          </c:marker>
          <c:cat>
            <c:strRef>
              <c:f>Итоговый!$M$23:$M$34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Итоговый!$N$23:$N$34</c:f>
              <c:numCache>
                <c:formatCode>#,##0.00</c:formatCode>
                <c:ptCount val="12"/>
                <c:pt idx="0">
                  <c:v>420000</c:v>
                </c:pt>
                <c:pt idx="1">
                  <c:v>190000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Итоговый!$O$22</c:f>
              <c:strCache>
                <c:ptCount val="1"/>
                <c:pt idx="0">
                  <c:v>Всего расходы</c:v>
                </c:pt>
              </c:strCache>
            </c:strRef>
          </c:tx>
          <c:marker>
            <c:symbol val="none"/>
          </c:marker>
          <c:cat>
            <c:strRef>
              <c:f>Итоговый!$M$23:$M$34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Итоговый!$O$23:$O$34</c:f>
              <c:numCache>
                <c:formatCode>#,##0.00</c:formatCode>
                <c:ptCount val="12"/>
                <c:pt idx="0">
                  <c:v>146224</c:v>
                </c:pt>
                <c:pt idx="1">
                  <c:v>210900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Итоговый!$P$22</c:f>
              <c:strCache>
                <c:ptCount val="1"/>
                <c:pt idx="0">
                  <c:v>ПРИБЫЛЬ</c:v>
                </c:pt>
              </c:strCache>
            </c:strRef>
          </c:tx>
          <c:marker>
            <c:symbol val="none"/>
          </c:marker>
          <c:cat>
            <c:strRef>
              <c:f>Итоговый!$M$23:$M$34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Итоговый!$P$23:$P$34</c:f>
              <c:numCache>
                <c:formatCode>#,##0.00</c:formatCode>
                <c:ptCount val="12"/>
                <c:pt idx="0">
                  <c:v>273776</c:v>
                </c:pt>
                <c:pt idx="1">
                  <c:v>-20900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Итоговый!$Q$22</c:f>
              <c:strCache>
                <c:ptCount val="1"/>
                <c:pt idx="0">
                  <c:v>З/п офис</c:v>
                </c:pt>
              </c:strCache>
            </c:strRef>
          </c:tx>
          <c:marker>
            <c:symbol val="none"/>
          </c:marker>
          <c:cat>
            <c:strRef>
              <c:f>Итоговый!$M$23:$M$34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Итоговый!$Q$23:$Q$34</c:f>
              <c:numCache>
                <c:formatCode>#,##0.00</c:formatCode>
                <c:ptCount val="12"/>
                <c:pt idx="0">
                  <c:v>120000</c:v>
                </c:pt>
                <c:pt idx="1">
                  <c:v>120000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Итоговый!$R$22</c:f>
              <c:strCache>
                <c:ptCount val="1"/>
                <c:pt idx="0">
                  <c:v>Расх. на объекты</c:v>
                </c:pt>
              </c:strCache>
            </c:strRef>
          </c:tx>
          <c:marker>
            <c:symbol val="none"/>
          </c:marker>
          <c:cat>
            <c:strRef>
              <c:f>Итоговый!$M$23:$M$34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Итоговый!$R$23:$R$34</c:f>
              <c:numCache>
                <c:formatCode>#,##0.00</c:formatCode>
                <c:ptCount val="12"/>
                <c:pt idx="0">
                  <c:v>2300</c:v>
                </c:pt>
                <c:pt idx="1">
                  <c:v>88050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tx>
            <c:strRef>
              <c:f>Итоговый!$S$22</c:f>
              <c:strCache>
                <c:ptCount val="1"/>
                <c:pt idx="0">
                  <c:v>Офисные расходы</c:v>
                </c:pt>
              </c:strCache>
            </c:strRef>
          </c:tx>
          <c:marker>
            <c:symbol val="none"/>
          </c:marker>
          <c:cat>
            <c:strRef>
              <c:f>Итоговый!$M$23:$M$34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Итоговый!$S$23:$S$34</c:f>
              <c:numCache>
                <c:formatCode>#,##0.00</c:formatCode>
                <c:ptCount val="12"/>
                <c:pt idx="0">
                  <c:v>23924</c:v>
                </c:pt>
                <c:pt idx="1">
                  <c:v>2850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marker val="1"/>
        <c:axId val="106907136"/>
        <c:axId val="106908672"/>
      </c:lineChart>
      <c:catAx>
        <c:axId val="106907136"/>
        <c:scaling>
          <c:orientation val="minMax"/>
        </c:scaling>
        <c:axPos val="b"/>
        <c:numFmt formatCode="General" sourceLinked="1"/>
        <c:majorTickMark val="none"/>
        <c:tickLblPos val="nextTo"/>
        <c:crossAx val="106908672"/>
        <c:crosses val="autoZero"/>
        <c:auto val="1"/>
        <c:lblAlgn val="ctr"/>
        <c:lblOffset val="100"/>
      </c:catAx>
      <c:valAx>
        <c:axId val="106908672"/>
        <c:scaling>
          <c:orientation val="minMax"/>
        </c:scaling>
        <c:axPos val="l"/>
        <c:majorGridlines/>
        <c:numFmt formatCode="#,##0.00" sourceLinked="1"/>
        <c:majorTickMark val="none"/>
        <c:tickLblPos val="nextTo"/>
        <c:crossAx val="10690713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</c:chart>
  <c:printSettings>
    <c:headerFooter/>
    <c:pageMargins b="0.75000000000000089" l="0.70000000000000062" r="0.70000000000000062" t="0.75000000000000089" header="0.30000000000000032" footer="0.30000000000000032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123825</xdr:colOff>
      <xdr:row>0</xdr:row>
      <xdr:rowOff>57150</xdr:rowOff>
    </xdr:from>
    <xdr:to>
      <xdr:col>35</xdr:col>
      <xdr:colOff>333375</xdr:colOff>
      <xdr:row>34</xdr:row>
      <xdr:rowOff>9525</xdr:rowOff>
    </xdr:to>
    <xdr:graphicFrame macro="">
      <xdr:nvGraphicFramePr>
        <xdr:cNvPr id="1048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BI47"/>
  <sheetViews>
    <sheetView topLeftCell="AH1" workbookViewId="0">
      <pane ySplit="7" topLeftCell="A8" activePane="bottomLeft" state="frozen"/>
      <selection activeCell="DQ40" sqref="DQ40"/>
      <selection pane="bottomLeft" activeCell="AR9" sqref="AR9"/>
    </sheetView>
  </sheetViews>
  <sheetFormatPr defaultRowHeight="12.75"/>
  <cols>
    <col min="1" max="1" width="11.85546875" style="44" customWidth="1"/>
    <col min="2" max="2" width="9.7109375" style="44" customWidth="1"/>
    <col min="3" max="3" width="23.7109375" style="44" customWidth="1"/>
    <col min="4" max="4" width="10" style="44" customWidth="1"/>
    <col min="5" max="5" width="9.42578125" style="44" customWidth="1"/>
    <col min="6" max="6" width="9.5703125" style="44" bestFit="1" customWidth="1"/>
    <col min="7" max="7" width="12.140625" style="44" customWidth="1"/>
    <col min="8" max="8" width="12.85546875" style="44" customWidth="1"/>
    <col min="9" max="9" width="11.85546875" style="44" customWidth="1"/>
    <col min="10" max="10" width="9.7109375" style="44" customWidth="1"/>
    <col min="11" max="11" width="28.140625" style="44" customWidth="1"/>
    <col min="12" max="12" width="8.140625" style="44" customWidth="1"/>
    <col min="13" max="13" width="8.28515625" style="44" customWidth="1"/>
    <col min="14" max="14" width="9.5703125" style="44" bestFit="1" customWidth="1"/>
    <col min="15" max="16" width="11.7109375" style="44" customWidth="1"/>
    <col min="17" max="17" width="11.85546875" style="44" customWidth="1"/>
    <col min="18" max="18" width="8.85546875" style="44" customWidth="1"/>
    <col min="19" max="19" width="23.85546875" style="44" customWidth="1"/>
    <col min="20" max="20" width="10" style="44" customWidth="1"/>
    <col min="21" max="21" width="9.42578125" style="44" customWidth="1"/>
    <col min="22" max="22" width="9.5703125" style="44" bestFit="1" customWidth="1"/>
    <col min="23" max="23" width="11.7109375" style="44" customWidth="1"/>
    <col min="24" max="24" width="9.140625" style="44"/>
    <col min="25" max="25" width="11.85546875" style="44" customWidth="1"/>
    <col min="26" max="26" width="8.85546875" style="44" customWidth="1"/>
    <col min="27" max="27" width="28" style="44" customWidth="1"/>
    <col min="28" max="28" width="7.5703125" style="44" customWidth="1"/>
    <col min="29" max="29" width="8.42578125" style="44" customWidth="1"/>
    <col min="30" max="30" width="9.5703125" style="44" bestFit="1" customWidth="1"/>
    <col min="31" max="31" width="11.7109375" style="44" customWidth="1"/>
    <col min="32" max="32" width="9.140625" style="44"/>
    <col min="33" max="33" width="11.85546875" style="44" customWidth="1"/>
    <col min="34" max="34" width="8.85546875" style="44" customWidth="1"/>
    <col min="35" max="35" width="23.85546875" style="44" customWidth="1"/>
    <col min="36" max="36" width="10" style="44" customWidth="1"/>
    <col min="37" max="37" width="9.42578125" style="44" customWidth="1"/>
    <col min="38" max="38" width="9.5703125" style="44" bestFit="1" customWidth="1"/>
    <col min="39" max="39" width="11.7109375" style="44" customWidth="1"/>
    <col min="40" max="40" width="9.140625" style="44"/>
    <col min="41" max="41" width="12" style="44" customWidth="1"/>
    <col min="42" max="42" width="15" style="44" customWidth="1"/>
    <col min="43" max="43" width="12" style="44" customWidth="1"/>
    <col min="44" max="44" width="11" style="44" customWidth="1"/>
    <col min="45" max="45" width="23.85546875" style="44" customWidth="1"/>
    <col min="46" max="47" width="12" style="44" customWidth="1"/>
    <col min="48" max="48" width="13.7109375" style="44" customWidth="1"/>
    <col min="49" max="49" width="12" style="44" customWidth="1"/>
    <col min="50" max="50" width="10.5703125" style="44" customWidth="1"/>
    <col min="51" max="51" width="10.28515625" style="44" bestFit="1" customWidth="1"/>
    <col min="52" max="56" width="9.140625" style="44"/>
    <col min="57" max="57" width="9.5703125" style="44" bestFit="1" customWidth="1"/>
    <col min="58" max="60" width="9.140625" style="44"/>
    <col min="61" max="61" width="9.5703125" style="44" bestFit="1" customWidth="1"/>
    <col min="62" max="16384" width="9.140625" style="44"/>
  </cols>
  <sheetData>
    <row r="1" spans="1:61">
      <c r="A1" s="41"/>
      <c r="B1" s="41"/>
      <c r="C1" s="42"/>
      <c r="D1" s="41"/>
      <c r="E1" s="43"/>
      <c r="F1" s="43"/>
      <c r="G1" s="43"/>
      <c r="H1" s="43"/>
      <c r="J1" s="41"/>
      <c r="R1" s="41"/>
      <c r="Z1" s="41"/>
      <c r="AH1" s="41"/>
    </row>
    <row r="2" spans="1:61" ht="20.25">
      <c r="A2" s="45" t="s">
        <v>45</v>
      </c>
      <c r="B2" s="45"/>
      <c r="C2" s="46" t="s">
        <v>81</v>
      </c>
      <c r="D2" s="46"/>
      <c r="E2" s="47" t="s">
        <v>46</v>
      </c>
      <c r="G2" s="48">
        <f>AP5</f>
        <v>200000</v>
      </c>
      <c r="H2" s="49"/>
      <c r="J2" s="45"/>
      <c r="R2" s="45"/>
      <c r="Z2" s="45"/>
      <c r="AH2" s="45"/>
      <c r="AO2" s="50"/>
      <c r="AP2" s="50"/>
    </row>
    <row r="3" spans="1:61" ht="18">
      <c r="A3" s="41"/>
      <c r="B3" s="41"/>
      <c r="C3" s="42"/>
      <c r="D3" s="41"/>
      <c r="E3" s="51" t="s">
        <v>47</v>
      </c>
      <c r="G3" s="48">
        <f>SUM(AY9:AY20)</f>
        <v>20000</v>
      </c>
      <c r="H3" s="43"/>
      <c r="J3" s="41"/>
      <c r="R3" s="41"/>
      <c r="Z3" s="41"/>
      <c r="AH3" s="41"/>
      <c r="AO3" s="52" t="s">
        <v>12</v>
      </c>
      <c r="AU3" s="52" t="s">
        <v>48</v>
      </c>
    </row>
    <row r="4" spans="1:61">
      <c r="A4" s="41"/>
      <c r="B4" s="41"/>
      <c r="C4" s="42"/>
      <c r="D4" s="41"/>
      <c r="E4" s="43"/>
      <c r="F4" s="43"/>
      <c r="G4" s="43"/>
      <c r="H4" s="43"/>
      <c r="J4" s="41"/>
      <c r="R4" s="41"/>
      <c r="Z4" s="41"/>
      <c r="AH4" s="41"/>
    </row>
    <row r="5" spans="1:61" ht="20.25">
      <c r="A5" s="53" t="s">
        <v>49</v>
      </c>
      <c r="B5" s="53"/>
      <c r="C5" s="54"/>
      <c r="D5" s="171" t="s">
        <v>7</v>
      </c>
      <c r="E5" s="171"/>
      <c r="F5" s="168">
        <f>SUM(G8:G44)</f>
        <v>20000</v>
      </c>
      <c r="G5" s="172"/>
      <c r="H5" s="55"/>
      <c r="I5" s="173" t="s">
        <v>50</v>
      </c>
      <c r="J5" s="173"/>
      <c r="K5" s="173"/>
      <c r="L5" s="170" t="s">
        <v>7</v>
      </c>
      <c r="M5" s="170"/>
      <c r="N5" s="168">
        <f>SUM(O8:O44)</f>
        <v>0</v>
      </c>
      <c r="O5" s="172"/>
      <c r="P5" s="55"/>
      <c r="Q5" s="56" t="s">
        <v>51</v>
      </c>
      <c r="R5" s="56"/>
      <c r="S5" s="56"/>
      <c r="T5" s="170" t="s">
        <v>7</v>
      </c>
      <c r="U5" s="170"/>
      <c r="V5" s="168">
        <f>SUM(W8:W44)</f>
        <v>0</v>
      </c>
      <c r="W5" s="168"/>
      <c r="Y5" s="169" t="s">
        <v>52</v>
      </c>
      <c r="Z5" s="169"/>
      <c r="AA5" s="169"/>
      <c r="AB5" s="170" t="s">
        <v>7</v>
      </c>
      <c r="AC5" s="170"/>
      <c r="AD5" s="168">
        <f>SUM(AE8:AE44)</f>
        <v>0</v>
      </c>
      <c r="AE5" s="172"/>
      <c r="AG5" s="175" t="s">
        <v>53</v>
      </c>
      <c r="AH5" s="175"/>
      <c r="AI5" s="175"/>
      <c r="AJ5" s="170" t="s">
        <v>7</v>
      </c>
      <c r="AK5" s="170"/>
      <c r="AL5" s="168">
        <f>SUM(AM8:AM44)</f>
        <v>0</v>
      </c>
      <c r="AM5" s="172"/>
      <c r="AP5" s="44">
        <f>SUM(AP8:AP38)</f>
        <v>200000</v>
      </c>
      <c r="AR5" s="44">
        <f>SUM(AR8:AR38)</f>
        <v>150000</v>
      </c>
      <c r="AS5" s="140">
        <f>SUM(AS8:AS38)</f>
        <v>50000</v>
      </c>
      <c r="AT5" s="50"/>
      <c r="AV5" s="165">
        <f>SUM(AV8:AV38)</f>
        <v>200000</v>
      </c>
      <c r="AW5" s="58"/>
      <c r="BC5" s="59"/>
      <c r="BD5" s="59"/>
      <c r="BE5" s="59"/>
      <c r="BF5" s="59"/>
      <c r="BG5" s="176"/>
      <c r="BH5" s="176"/>
      <c r="BI5" s="60"/>
    </row>
    <row r="6" spans="1:61" ht="12.75" customHeight="1">
      <c r="A6" s="41"/>
      <c r="B6" s="41"/>
      <c r="C6" s="42"/>
      <c r="D6" s="41"/>
      <c r="E6" s="43"/>
      <c r="F6" s="43"/>
      <c r="G6" s="43"/>
      <c r="H6" s="43"/>
      <c r="I6" s="41"/>
      <c r="J6" s="41"/>
      <c r="K6" s="61"/>
      <c r="L6" s="41"/>
      <c r="M6" s="43"/>
      <c r="N6" s="43"/>
      <c r="O6" s="43"/>
      <c r="P6" s="43"/>
      <c r="R6" s="41"/>
      <c r="Y6" s="41"/>
      <c r="Z6" s="41"/>
      <c r="AA6" s="61"/>
      <c r="AB6" s="41"/>
      <c r="AC6" s="43"/>
      <c r="AD6" s="43"/>
      <c r="AE6" s="43"/>
      <c r="AG6" s="41"/>
      <c r="AH6" s="41"/>
      <c r="AI6" s="61"/>
      <c r="AJ6" s="41"/>
      <c r="AK6" s="43"/>
      <c r="AL6" s="43"/>
      <c r="AM6" s="43"/>
      <c r="AO6" s="62"/>
      <c r="AP6" s="63"/>
      <c r="AQ6" s="63"/>
      <c r="AR6" s="64"/>
      <c r="AS6" s="65"/>
      <c r="AT6" s="66"/>
      <c r="AU6" s="67"/>
      <c r="AV6" s="67"/>
      <c r="AW6" s="68"/>
      <c r="BC6" s="59"/>
      <c r="BD6" s="59"/>
      <c r="BE6" s="59"/>
      <c r="BF6" s="59"/>
      <c r="BG6" s="59"/>
      <c r="BH6" s="59"/>
      <c r="BI6" s="59"/>
    </row>
    <row r="7" spans="1:61" ht="12.75" customHeight="1">
      <c r="A7" s="69" t="s">
        <v>54</v>
      </c>
      <c r="B7" s="70" t="s">
        <v>43</v>
      </c>
      <c r="C7" s="70" t="s">
        <v>55</v>
      </c>
      <c r="D7" s="69" t="s">
        <v>56</v>
      </c>
      <c r="E7" s="69" t="s">
        <v>57</v>
      </c>
      <c r="F7" s="69" t="s">
        <v>58</v>
      </c>
      <c r="G7" s="69" t="s">
        <v>29</v>
      </c>
      <c r="I7" s="71" t="s">
        <v>54</v>
      </c>
      <c r="J7" s="70" t="s">
        <v>43</v>
      </c>
      <c r="K7" s="72" t="s">
        <v>55</v>
      </c>
      <c r="L7" s="71" t="s">
        <v>56</v>
      </c>
      <c r="M7" s="73" t="s">
        <v>57</v>
      </c>
      <c r="N7" s="73" t="s">
        <v>58</v>
      </c>
      <c r="O7" s="73" t="s">
        <v>29</v>
      </c>
      <c r="P7" s="74"/>
      <c r="Q7" s="71" t="s">
        <v>54</v>
      </c>
      <c r="R7" s="70" t="s">
        <v>43</v>
      </c>
      <c r="S7" s="72" t="s">
        <v>55</v>
      </c>
      <c r="T7" s="71" t="s">
        <v>56</v>
      </c>
      <c r="U7" s="73" t="s">
        <v>57</v>
      </c>
      <c r="V7" s="73" t="s">
        <v>58</v>
      </c>
      <c r="W7" s="73" t="s">
        <v>29</v>
      </c>
      <c r="Y7" s="71" t="s">
        <v>54</v>
      </c>
      <c r="Z7" s="70" t="s">
        <v>43</v>
      </c>
      <c r="AA7" s="72" t="s">
        <v>55</v>
      </c>
      <c r="AB7" s="71" t="s">
        <v>56</v>
      </c>
      <c r="AC7" s="73" t="s">
        <v>57</v>
      </c>
      <c r="AD7" s="73" t="s">
        <v>58</v>
      </c>
      <c r="AE7" s="73" t="s">
        <v>29</v>
      </c>
      <c r="AG7" s="75" t="s">
        <v>54</v>
      </c>
      <c r="AH7" s="76" t="s">
        <v>43</v>
      </c>
      <c r="AI7" s="77" t="s">
        <v>55</v>
      </c>
      <c r="AJ7" s="78" t="s">
        <v>56</v>
      </c>
      <c r="AK7" s="79" t="s">
        <v>57</v>
      </c>
      <c r="AL7" s="79" t="s">
        <v>58</v>
      </c>
      <c r="AM7" s="80" t="s">
        <v>29</v>
      </c>
      <c r="AO7" s="81" t="s">
        <v>54</v>
      </c>
      <c r="AP7" s="81" t="s">
        <v>29</v>
      </c>
      <c r="AQ7" s="81" t="s">
        <v>54</v>
      </c>
      <c r="AR7" s="81" t="s">
        <v>59</v>
      </c>
      <c r="AS7" s="81" t="s">
        <v>60</v>
      </c>
      <c r="AU7" s="81" t="s">
        <v>54</v>
      </c>
      <c r="AV7" s="81" t="s">
        <v>29</v>
      </c>
      <c r="BC7" s="177"/>
      <c r="BD7" s="177"/>
      <c r="BE7" s="82"/>
      <c r="BF7" s="59"/>
      <c r="BG7" s="59"/>
      <c r="BH7" s="59"/>
      <c r="BI7" s="59"/>
    </row>
    <row r="8" spans="1:61" ht="12.75" customHeight="1">
      <c r="A8" s="83">
        <v>43498</v>
      </c>
      <c r="B8" s="84" t="str">
        <f>VLOOKUP(MONTH(A8),$AW$9:$AX$20,2,0)</f>
        <v>Февраль</v>
      </c>
      <c r="C8" s="85" t="s">
        <v>84</v>
      </c>
      <c r="D8" s="86"/>
      <c r="E8" s="87">
        <v>2</v>
      </c>
      <c r="F8" s="87">
        <v>10000</v>
      </c>
      <c r="G8" s="88">
        <f t="shared" ref="G8:G44" si="0">E8*F8</f>
        <v>20000</v>
      </c>
      <c r="H8" s="59"/>
      <c r="I8" s="83"/>
      <c r="J8" s="84" t="str">
        <f>VLOOKUP(MONTH(I8),$AW$9:$AX$20,2,0)</f>
        <v>Январь</v>
      </c>
      <c r="K8" s="85"/>
      <c r="L8" s="86"/>
      <c r="M8" s="87"/>
      <c r="N8" s="87"/>
      <c r="O8" s="87">
        <f t="shared" ref="O8:O44" si="1">N8*M8</f>
        <v>0</v>
      </c>
      <c r="P8" s="74"/>
      <c r="Q8" s="89"/>
      <c r="R8" s="84" t="str">
        <f>VLOOKUP(MONTH(Q8),$AW$9:$AX$20,2,0)</f>
        <v>Январь</v>
      </c>
      <c r="S8" s="90"/>
      <c r="T8" s="91"/>
      <c r="U8" s="92"/>
      <c r="V8" s="93"/>
      <c r="W8" s="87">
        <f>U8*V8</f>
        <v>0</v>
      </c>
      <c r="Y8" s="94"/>
      <c r="Z8" s="84" t="str">
        <f t="shared" ref="Z8:Z13" si="2">VLOOKUP(MONTH(Y8),$AW$9:$AX$20,2,0)</f>
        <v>Январь</v>
      </c>
      <c r="AA8" s="95"/>
      <c r="AB8" s="91"/>
      <c r="AC8" s="93"/>
      <c r="AD8" s="93"/>
      <c r="AE8" s="87">
        <f t="shared" ref="AE8:AE44" si="3">AD8*AC8</f>
        <v>0</v>
      </c>
      <c r="AG8" s="94"/>
      <c r="AH8" s="84" t="str">
        <f>VLOOKUP(MONTH(AG8),$AW$9:$AX$20,2,0)</f>
        <v>Январь</v>
      </c>
      <c r="AI8" s="95"/>
      <c r="AJ8" s="91"/>
      <c r="AK8" s="93"/>
      <c r="AL8" s="93"/>
      <c r="AM8" s="96">
        <f t="shared" ref="AM8:AM44" si="4">AK8*AL8</f>
        <v>0</v>
      </c>
      <c r="AO8" s="86" t="s">
        <v>17</v>
      </c>
      <c r="AP8" s="97">
        <v>200000</v>
      </c>
      <c r="AQ8" s="160">
        <v>43516</v>
      </c>
      <c r="AR8" s="97">
        <v>150000</v>
      </c>
      <c r="AS8" s="98">
        <f t="shared" ref="AS8:AS38" si="5">AP8-AR8</f>
        <v>50000</v>
      </c>
      <c r="AU8" s="160">
        <v>43497</v>
      </c>
      <c r="AV8" s="99">
        <v>200000</v>
      </c>
      <c r="BC8" s="174"/>
      <c r="BD8" s="174"/>
      <c r="BE8" s="100"/>
      <c r="BF8" s="59"/>
      <c r="BG8" s="59"/>
      <c r="BH8" s="59"/>
      <c r="BI8" s="59"/>
    </row>
    <row r="9" spans="1:61" ht="12.75" customHeight="1">
      <c r="A9" s="83"/>
      <c r="B9" s="84" t="str">
        <f t="shared" ref="B9:B17" si="6">VLOOKUP(MONTH(A9),$AW$9:$AX$20,2,0)</f>
        <v>Январь</v>
      </c>
      <c r="C9" s="85"/>
      <c r="D9" s="86"/>
      <c r="E9" s="101"/>
      <c r="F9" s="101"/>
      <c r="G9" s="88">
        <f t="shared" si="0"/>
        <v>0</v>
      </c>
      <c r="H9" s="59"/>
      <c r="I9" s="83"/>
      <c r="J9" s="84" t="str">
        <f t="shared" ref="J9:J16" si="7">VLOOKUP(MONTH(I9),$AW$9:$AX$20,2,0)</f>
        <v>Январь</v>
      </c>
      <c r="K9" s="85"/>
      <c r="L9" s="86"/>
      <c r="M9" s="101"/>
      <c r="N9" s="102"/>
      <c r="O9" s="87">
        <f t="shared" si="1"/>
        <v>0</v>
      </c>
      <c r="P9" s="74"/>
      <c r="Q9" s="94"/>
      <c r="R9" s="84" t="str">
        <f>VLOOKUP(MONTH(Q9),$AW$9:$AX$20,2,0)</f>
        <v>Январь</v>
      </c>
      <c r="S9" s="90"/>
      <c r="T9" s="91"/>
      <c r="U9" s="92"/>
      <c r="V9" s="93"/>
      <c r="W9" s="87">
        <f>U9*V9</f>
        <v>0</v>
      </c>
      <c r="Y9" s="94"/>
      <c r="Z9" s="84" t="str">
        <f t="shared" si="2"/>
        <v>Январь</v>
      </c>
      <c r="AA9" s="90"/>
      <c r="AB9" s="91"/>
      <c r="AC9" s="92"/>
      <c r="AD9" s="93"/>
      <c r="AE9" s="87">
        <f t="shared" si="3"/>
        <v>0</v>
      </c>
      <c r="AG9" s="94"/>
      <c r="AH9" s="84" t="str">
        <f>VLOOKUP(MONTH(AG9),$AW$9:$AX$20,2,0)</f>
        <v>Январь</v>
      </c>
      <c r="AI9" s="95"/>
      <c r="AJ9" s="91"/>
      <c r="AK9" s="93"/>
      <c r="AL9" s="93"/>
      <c r="AM9" s="96">
        <f t="shared" si="4"/>
        <v>0</v>
      </c>
      <c r="AO9" s="86" t="s">
        <v>18</v>
      </c>
      <c r="AP9" s="88"/>
      <c r="AQ9" s="103"/>
      <c r="AR9" s="104"/>
      <c r="AS9" s="98">
        <f t="shared" si="5"/>
        <v>0</v>
      </c>
      <c r="AU9" s="86"/>
      <c r="AV9" s="105"/>
      <c r="AW9" s="106">
        <v>1</v>
      </c>
      <c r="AX9" s="107" t="s">
        <v>17</v>
      </c>
      <c r="AY9" s="108">
        <f>SUMIF($B$8:$B$44,AX9,$G$8:$G$44)+SUMIF($J$8:$J$44,AX9,$O$8:$O$44)+SUMIF($R$8:$R$44,AX9,$W$8:$W$44)+SUMIF($Z$8:$Z$44,AX9,$AE$8:$AE$44)+SUMIF($AH$8:$AH$44,AX9,$AM$8:$AM$44)</f>
        <v>0</v>
      </c>
      <c r="BC9" s="174"/>
      <c r="BD9" s="174"/>
      <c r="BE9" s="100"/>
      <c r="BF9" s="59"/>
      <c r="BG9" s="59"/>
      <c r="BH9" s="59"/>
      <c r="BI9" s="59"/>
    </row>
    <row r="10" spans="1:61" ht="14.25" customHeight="1">
      <c r="A10" s="83"/>
      <c r="B10" s="84" t="str">
        <f t="shared" si="6"/>
        <v>Январь</v>
      </c>
      <c r="C10" s="109"/>
      <c r="D10" s="86"/>
      <c r="E10" s="110"/>
      <c r="F10" s="87"/>
      <c r="G10" s="88">
        <f t="shared" si="0"/>
        <v>0</v>
      </c>
      <c r="H10" s="59"/>
      <c r="I10" s="111"/>
      <c r="J10" s="84" t="str">
        <f t="shared" si="7"/>
        <v>Январь</v>
      </c>
      <c r="K10" s="109"/>
      <c r="L10" s="86"/>
      <c r="M10" s="110"/>
      <c r="N10" s="87"/>
      <c r="O10" s="87">
        <f t="shared" si="1"/>
        <v>0</v>
      </c>
      <c r="P10" s="74"/>
      <c r="Q10" s="89"/>
      <c r="R10" s="84" t="str">
        <f>VLOOKUP(MONTH(Q10),$AW$9:$AX$20,2,0)</f>
        <v>Январь</v>
      </c>
      <c r="S10" s="90"/>
      <c r="T10" s="91"/>
      <c r="U10" s="92"/>
      <c r="V10" s="93"/>
      <c r="W10" s="87">
        <f>U10*V10</f>
        <v>0</v>
      </c>
      <c r="Y10" s="94"/>
      <c r="Z10" s="84" t="str">
        <f t="shared" si="2"/>
        <v>Январь</v>
      </c>
      <c r="AA10" s="90"/>
      <c r="AB10" s="91"/>
      <c r="AC10" s="92"/>
      <c r="AD10" s="93"/>
      <c r="AE10" s="87">
        <f t="shared" si="3"/>
        <v>0</v>
      </c>
      <c r="AG10" s="94"/>
      <c r="AH10" s="84" t="str">
        <f>VLOOKUP(MONTH(AG10),$AW$9:$AX$20,2,0)</f>
        <v>Январь</v>
      </c>
      <c r="AI10" s="95"/>
      <c r="AJ10" s="91"/>
      <c r="AK10" s="93"/>
      <c r="AL10" s="93"/>
      <c r="AM10" s="96">
        <f t="shared" si="4"/>
        <v>0</v>
      </c>
      <c r="AO10" s="86" t="s">
        <v>19</v>
      </c>
      <c r="AP10" s="88"/>
      <c r="AQ10" s="103"/>
      <c r="AR10" s="104"/>
      <c r="AS10" s="98">
        <f t="shared" si="5"/>
        <v>0</v>
      </c>
      <c r="AU10" s="86"/>
      <c r="AV10" s="105"/>
      <c r="AW10" s="106">
        <v>2</v>
      </c>
      <c r="AX10" s="107" t="s">
        <v>18</v>
      </c>
      <c r="AY10" s="108">
        <f>SUMIF($B$8:$B$44,AX10,$G$8:$G$44)+SUMIF($J$8:$J$44,AX10,$O$8:$O$44)+SUMIF($R$8:$R$44,AX10,$W$8:$W$44)+SUMIF($Z$8:$Z$44,AX10,$AE$8:$AE$44)+SUMIF($AH$8:$AH$44,AX10,$AM$8:$AM$44)</f>
        <v>20000</v>
      </c>
      <c r="BC10" s="112"/>
      <c r="BD10" s="113"/>
      <c r="BE10" s="100"/>
      <c r="BF10" s="59"/>
      <c r="BG10" s="59"/>
      <c r="BH10" s="59"/>
      <c r="BI10" s="59"/>
    </row>
    <row r="11" spans="1:61" ht="13.5" customHeight="1">
      <c r="A11" s="83"/>
      <c r="B11" s="84" t="str">
        <f t="shared" si="6"/>
        <v>Январь</v>
      </c>
      <c r="C11" s="109"/>
      <c r="D11" s="86"/>
      <c r="E11" s="101"/>
      <c r="F11" s="101"/>
      <c r="G11" s="88">
        <f t="shared" si="0"/>
        <v>0</v>
      </c>
      <c r="H11" s="59"/>
      <c r="I11" s="111"/>
      <c r="J11" s="84" t="str">
        <f t="shared" si="7"/>
        <v>Январь</v>
      </c>
      <c r="K11" s="85"/>
      <c r="L11" s="114"/>
      <c r="M11" s="114"/>
      <c r="N11" s="114"/>
      <c r="O11" s="87">
        <f t="shared" si="1"/>
        <v>0</v>
      </c>
      <c r="P11" s="74"/>
      <c r="Q11" s="94"/>
      <c r="R11" s="84" t="str">
        <f>VLOOKUP(MONTH(Q11),$AW$9:$AX$20,2,0)</f>
        <v>Январь</v>
      </c>
      <c r="S11" s="90"/>
      <c r="T11" s="91"/>
      <c r="U11" s="92"/>
      <c r="V11" s="93"/>
      <c r="W11" s="87">
        <f>U11*V11</f>
        <v>0</v>
      </c>
      <c r="Y11" s="94"/>
      <c r="Z11" s="84" t="str">
        <f t="shared" si="2"/>
        <v>Январь</v>
      </c>
      <c r="AA11" s="95"/>
      <c r="AB11" s="91"/>
      <c r="AC11" s="93"/>
      <c r="AD11" s="93"/>
      <c r="AE11" s="87">
        <f t="shared" si="3"/>
        <v>0</v>
      </c>
      <c r="AG11" s="94"/>
      <c r="AH11" s="84" t="str">
        <f>VLOOKUP(MONTH(AG11),$AW$9:$AX$20,2,0)</f>
        <v>Январь</v>
      </c>
      <c r="AI11" s="90"/>
      <c r="AJ11" s="91"/>
      <c r="AK11" s="93"/>
      <c r="AL11" s="93"/>
      <c r="AM11" s="96">
        <f t="shared" si="4"/>
        <v>0</v>
      </c>
      <c r="AO11" s="86" t="s">
        <v>20</v>
      </c>
      <c r="AP11" s="88"/>
      <c r="AQ11" s="103"/>
      <c r="AR11" s="104"/>
      <c r="AS11" s="98">
        <f t="shared" si="5"/>
        <v>0</v>
      </c>
      <c r="AU11" s="86"/>
      <c r="AV11" s="105"/>
      <c r="AW11" s="106">
        <v>3</v>
      </c>
      <c r="AX11" s="107" t="s">
        <v>19</v>
      </c>
      <c r="AY11" s="108">
        <f>SUMIF($B$8:$B$44,AX11,$G$8:$G$44)+SUMIF($J$8:$J$44,AX11,$O$8:$O$44)+SUMIF($R$8:$R$44,AX11,$W$8:$W$44)+SUMIF($Z$8:$Z$44,AX11,$AE$8:$AE$44)+SUMIF($AH$8:$AH$44,AX11,$AM$8:$AM$44)</f>
        <v>0</v>
      </c>
      <c r="BC11" s="112"/>
      <c r="BD11" s="113"/>
      <c r="BE11" s="100"/>
      <c r="BF11" s="59"/>
      <c r="BG11" s="59"/>
      <c r="BH11" s="59"/>
      <c r="BI11" s="59"/>
    </row>
    <row r="12" spans="1:61" ht="13.5" customHeight="1">
      <c r="A12" s="115"/>
      <c r="B12" s="84" t="str">
        <f t="shared" si="6"/>
        <v>Январь</v>
      </c>
      <c r="C12" s="109"/>
      <c r="D12" s="86"/>
      <c r="E12" s="101"/>
      <c r="F12" s="101"/>
      <c r="G12" s="88">
        <f t="shared" si="0"/>
        <v>0</v>
      </c>
      <c r="H12" s="59"/>
      <c r="I12" s="83"/>
      <c r="J12" s="84" t="str">
        <f t="shared" si="7"/>
        <v>Январь</v>
      </c>
      <c r="K12" s="85"/>
      <c r="L12" s="86"/>
      <c r="M12" s="101"/>
      <c r="N12" s="87"/>
      <c r="O12" s="87">
        <f t="shared" si="1"/>
        <v>0</v>
      </c>
      <c r="P12" s="74"/>
      <c r="Q12" s="89"/>
      <c r="R12" s="84" t="str">
        <f>VLOOKUP(MONTH(Q12),$AW$9:$AX$20,2,0)</f>
        <v>Январь</v>
      </c>
      <c r="S12" s="90"/>
      <c r="T12" s="91"/>
      <c r="U12" s="92"/>
      <c r="V12" s="93"/>
      <c r="W12" s="87">
        <f>U12*V12</f>
        <v>0</v>
      </c>
      <c r="Y12" s="94"/>
      <c r="Z12" s="84" t="str">
        <f t="shared" si="2"/>
        <v>Январь</v>
      </c>
      <c r="AA12" s="95"/>
      <c r="AB12" s="91"/>
      <c r="AC12" s="93"/>
      <c r="AD12" s="93"/>
      <c r="AE12" s="87">
        <f t="shared" si="3"/>
        <v>0</v>
      </c>
      <c r="AG12" s="94"/>
      <c r="AH12" s="84" t="str">
        <f>VLOOKUP(MONTH(AG12),$AW$9:$AX$20,2,0)</f>
        <v>Январь</v>
      </c>
      <c r="AI12" s="116"/>
      <c r="AJ12" s="117"/>
      <c r="AK12" s="118"/>
      <c r="AL12" s="118"/>
      <c r="AM12" s="96">
        <f t="shared" si="4"/>
        <v>0</v>
      </c>
      <c r="AO12" s="86" t="s">
        <v>21</v>
      </c>
      <c r="AP12" s="88"/>
      <c r="AQ12" s="103"/>
      <c r="AR12" s="104"/>
      <c r="AS12" s="98">
        <f t="shared" si="5"/>
        <v>0</v>
      </c>
      <c r="AU12" s="86"/>
      <c r="AV12" s="105"/>
      <c r="AW12" s="106">
        <v>4</v>
      </c>
      <c r="AX12" s="107" t="s">
        <v>20</v>
      </c>
      <c r="AY12" s="108">
        <f t="shared" ref="AY12:AY20" si="8">SUMIF($B$8:$B$44,AX12,$G$8:$G$44)+SUMIF($J$8:$J$44,AX12,$O$8:$O$44)+SUMIF($R$8:$R$44,AX12,$W$8:$W$44)+SUMIF($Z$8:$Z$44,AX12,$AE$8:$AE$44)+SUMIF($AH$8:$AH$44,AX12,$AM$8:$AM$44)</f>
        <v>0</v>
      </c>
      <c r="BC12" s="59"/>
      <c r="BD12" s="59"/>
      <c r="BE12" s="59"/>
      <c r="BF12" s="59"/>
      <c r="BG12" s="59"/>
      <c r="BH12" s="59"/>
      <c r="BI12" s="59"/>
    </row>
    <row r="13" spans="1:61" ht="15">
      <c r="A13" s="115"/>
      <c r="B13" s="84" t="str">
        <f t="shared" si="6"/>
        <v>Январь</v>
      </c>
      <c r="C13" s="109"/>
      <c r="D13" s="86"/>
      <c r="E13" s="110"/>
      <c r="F13" s="110"/>
      <c r="G13" s="88">
        <f t="shared" si="0"/>
        <v>0</v>
      </c>
      <c r="H13" s="59"/>
      <c r="I13" s="83"/>
      <c r="J13" s="84" t="str">
        <f t="shared" si="7"/>
        <v>Январь</v>
      </c>
      <c r="K13" s="85"/>
      <c r="L13" s="86"/>
      <c r="M13" s="101"/>
      <c r="N13" s="87"/>
      <c r="O13" s="87">
        <f t="shared" si="1"/>
        <v>0</v>
      </c>
      <c r="P13" s="74"/>
      <c r="Q13" s="83"/>
      <c r="R13" s="119"/>
      <c r="S13" s="85"/>
      <c r="T13" s="86"/>
      <c r="U13" s="101"/>
      <c r="V13" s="87"/>
      <c r="W13" s="87">
        <f t="shared" ref="W13:W44" si="9">U13*V13</f>
        <v>0</v>
      </c>
      <c r="Y13" s="94"/>
      <c r="Z13" s="84" t="str">
        <f t="shared" si="2"/>
        <v>Январь</v>
      </c>
      <c r="AA13" s="90"/>
      <c r="AB13" s="91"/>
      <c r="AC13" s="93"/>
      <c r="AD13" s="93"/>
      <c r="AE13" s="87">
        <f t="shared" si="3"/>
        <v>0</v>
      </c>
      <c r="AG13" s="83"/>
      <c r="AH13" s="119"/>
      <c r="AI13" s="85"/>
      <c r="AJ13" s="86"/>
      <c r="AK13" s="87"/>
      <c r="AL13" s="87"/>
      <c r="AM13" s="87">
        <f t="shared" si="4"/>
        <v>0</v>
      </c>
      <c r="AO13" s="86" t="s">
        <v>22</v>
      </c>
      <c r="AP13" s="88"/>
      <c r="AQ13" s="105"/>
      <c r="AR13" s="104"/>
      <c r="AS13" s="98">
        <f t="shared" si="5"/>
        <v>0</v>
      </c>
      <c r="AU13" s="97"/>
      <c r="AV13" s="105"/>
      <c r="AW13" s="106">
        <v>5</v>
      </c>
      <c r="AX13" s="107" t="s">
        <v>21</v>
      </c>
      <c r="AY13" s="108">
        <f t="shared" si="8"/>
        <v>0</v>
      </c>
    </row>
    <row r="14" spans="1:61" ht="15.75" customHeight="1">
      <c r="A14" s="115"/>
      <c r="B14" s="84" t="str">
        <f t="shared" si="6"/>
        <v>Январь</v>
      </c>
      <c r="C14" s="109"/>
      <c r="D14" s="86"/>
      <c r="E14" s="110"/>
      <c r="F14" s="110"/>
      <c r="G14" s="88">
        <f t="shared" si="0"/>
        <v>0</v>
      </c>
      <c r="H14" s="59"/>
      <c r="I14" s="83"/>
      <c r="J14" s="84" t="str">
        <f t="shared" si="7"/>
        <v>Январь</v>
      </c>
      <c r="K14" s="85"/>
      <c r="L14" s="86"/>
      <c r="M14" s="101"/>
      <c r="N14" s="87"/>
      <c r="O14" s="102">
        <f t="shared" si="1"/>
        <v>0</v>
      </c>
      <c r="P14" s="120"/>
      <c r="Q14" s="83"/>
      <c r="R14" s="119"/>
      <c r="S14" s="85"/>
      <c r="T14" s="86"/>
      <c r="U14" s="101"/>
      <c r="V14" s="87"/>
      <c r="W14" s="87">
        <f t="shared" si="9"/>
        <v>0</v>
      </c>
      <c r="Y14" s="83"/>
      <c r="Z14" s="119"/>
      <c r="AA14" s="85"/>
      <c r="AB14" s="86"/>
      <c r="AC14" s="87"/>
      <c r="AD14" s="87"/>
      <c r="AE14" s="87">
        <f>AD14*AC14</f>
        <v>0</v>
      </c>
      <c r="AG14" s="83"/>
      <c r="AH14" s="119"/>
      <c r="AI14" s="85"/>
      <c r="AJ14" s="86"/>
      <c r="AK14" s="87"/>
      <c r="AL14" s="87"/>
      <c r="AM14" s="87">
        <f t="shared" si="4"/>
        <v>0</v>
      </c>
      <c r="AO14" s="86" t="s">
        <v>23</v>
      </c>
      <c r="AP14" s="88"/>
      <c r="AQ14" s="105"/>
      <c r="AR14" s="104"/>
      <c r="AS14" s="98">
        <f t="shared" si="5"/>
        <v>0</v>
      </c>
      <c r="AU14" s="97"/>
      <c r="AV14" s="105"/>
      <c r="AW14" s="106">
        <v>6</v>
      </c>
      <c r="AX14" s="107" t="s">
        <v>22</v>
      </c>
      <c r="AY14" s="108">
        <f t="shared" si="8"/>
        <v>0</v>
      </c>
    </row>
    <row r="15" spans="1:61" ht="12.75" customHeight="1">
      <c r="A15" s="115"/>
      <c r="B15" s="84" t="str">
        <f t="shared" si="6"/>
        <v>Январь</v>
      </c>
      <c r="C15" s="109"/>
      <c r="D15" s="86"/>
      <c r="E15" s="110"/>
      <c r="F15" s="110"/>
      <c r="G15" s="88">
        <f t="shared" si="0"/>
        <v>0</v>
      </c>
      <c r="H15" s="59"/>
      <c r="I15" s="83"/>
      <c r="J15" s="84" t="str">
        <f t="shared" si="7"/>
        <v>Январь</v>
      </c>
      <c r="K15" s="109"/>
      <c r="L15" s="86"/>
      <c r="M15" s="110"/>
      <c r="N15" s="87"/>
      <c r="O15" s="102">
        <f t="shared" si="1"/>
        <v>0</v>
      </c>
      <c r="P15" s="120"/>
      <c r="Q15" s="83"/>
      <c r="R15" s="119"/>
      <c r="S15" s="85"/>
      <c r="T15" s="86"/>
      <c r="U15" s="101"/>
      <c r="V15" s="87"/>
      <c r="W15" s="87">
        <f t="shared" si="9"/>
        <v>0</v>
      </c>
      <c r="Y15" s="83"/>
      <c r="Z15" s="119"/>
      <c r="AA15" s="85"/>
      <c r="AB15" s="86"/>
      <c r="AC15" s="87"/>
      <c r="AD15" s="87"/>
      <c r="AE15" s="87">
        <f t="shared" si="3"/>
        <v>0</v>
      </c>
      <c r="AG15" s="83"/>
      <c r="AH15" s="119"/>
      <c r="AI15" s="85"/>
      <c r="AJ15" s="86"/>
      <c r="AK15" s="87"/>
      <c r="AL15" s="87"/>
      <c r="AM15" s="87">
        <f t="shared" si="4"/>
        <v>0</v>
      </c>
      <c r="AO15" s="86" t="s">
        <v>24</v>
      </c>
      <c r="AP15" s="88"/>
      <c r="AQ15" s="105"/>
      <c r="AR15" s="104"/>
      <c r="AS15" s="98">
        <f t="shared" si="5"/>
        <v>0</v>
      </c>
      <c r="AU15" s="97"/>
      <c r="AV15" s="105"/>
      <c r="AW15" s="106">
        <v>7</v>
      </c>
      <c r="AX15" s="107" t="s">
        <v>23</v>
      </c>
      <c r="AY15" s="108">
        <f t="shared" si="8"/>
        <v>0</v>
      </c>
    </row>
    <row r="16" spans="1:61" ht="13.5" customHeight="1">
      <c r="A16" s="115"/>
      <c r="B16" s="84" t="str">
        <f t="shared" si="6"/>
        <v>Январь</v>
      </c>
      <c r="C16" s="109"/>
      <c r="D16" s="86"/>
      <c r="E16" s="110"/>
      <c r="F16" s="110"/>
      <c r="G16" s="88">
        <f t="shared" si="0"/>
        <v>0</v>
      </c>
      <c r="H16" s="59"/>
      <c r="I16" s="83"/>
      <c r="J16" s="84" t="str">
        <f t="shared" si="7"/>
        <v>Январь</v>
      </c>
      <c r="K16" s="109"/>
      <c r="L16" s="86"/>
      <c r="M16" s="110"/>
      <c r="N16" s="87"/>
      <c r="O16" s="102">
        <f t="shared" si="1"/>
        <v>0</v>
      </c>
      <c r="P16" s="120"/>
      <c r="Q16" s="83"/>
      <c r="R16" s="119"/>
      <c r="S16" s="85"/>
      <c r="T16" s="86"/>
      <c r="U16" s="101"/>
      <c r="V16" s="87"/>
      <c r="W16" s="87">
        <f t="shared" si="9"/>
        <v>0</v>
      </c>
      <c r="Y16" s="83"/>
      <c r="Z16" s="119"/>
      <c r="AA16" s="85"/>
      <c r="AB16" s="86"/>
      <c r="AC16" s="87"/>
      <c r="AD16" s="87"/>
      <c r="AE16" s="87">
        <f t="shared" si="3"/>
        <v>0</v>
      </c>
      <c r="AG16" s="83"/>
      <c r="AH16" s="119"/>
      <c r="AI16" s="85"/>
      <c r="AJ16" s="86"/>
      <c r="AK16" s="87"/>
      <c r="AL16" s="87"/>
      <c r="AM16" s="87">
        <f t="shared" si="4"/>
        <v>0</v>
      </c>
      <c r="AO16" s="86" t="s">
        <v>11</v>
      </c>
      <c r="AP16" s="88"/>
      <c r="AQ16" s="105"/>
      <c r="AR16" s="104"/>
      <c r="AS16" s="98">
        <f t="shared" si="5"/>
        <v>0</v>
      </c>
      <c r="AU16" s="97"/>
      <c r="AV16" s="105"/>
      <c r="AW16" s="106">
        <v>8</v>
      </c>
      <c r="AX16" s="107" t="s">
        <v>24</v>
      </c>
      <c r="AY16" s="108">
        <f t="shared" si="8"/>
        <v>0</v>
      </c>
    </row>
    <row r="17" spans="1:51" ht="12.75" customHeight="1">
      <c r="A17" s="121"/>
      <c r="B17" s="84" t="str">
        <f t="shared" si="6"/>
        <v>Январь</v>
      </c>
      <c r="C17" s="109"/>
      <c r="D17" s="86"/>
      <c r="E17" s="110"/>
      <c r="F17" s="110"/>
      <c r="G17" s="88">
        <f t="shared" si="0"/>
        <v>0</v>
      </c>
      <c r="H17" s="59"/>
      <c r="I17" s="83"/>
      <c r="J17" s="119"/>
      <c r="K17" s="109"/>
      <c r="L17" s="86"/>
      <c r="M17" s="110"/>
      <c r="N17" s="87"/>
      <c r="O17" s="87">
        <f t="shared" si="1"/>
        <v>0</v>
      </c>
      <c r="P17" s="74"/>
      <c r="Q17" s="83"/>
      <c r="R17" s="119"/>
      <c r="S17" s="85"/>
      <c r="T17" s="86"/>
      <c r="U17" s="101"/>
      <c r="V17" s="87"/>
      <c r="W17" s="87">
        <f t="shared" si="9"/>
        <v>0</v>
      </c>
      <c r="Y17" s="83"/>
      <c r="Z17" s="119"/>
      <c r="AA17" s="85"/>
      <c r="AB17" s="86"/>
      <c r="AC17" s="87"/>
      <c r="AD17" s="87"/>
      <c r="AE17" s="87">
        <f t="shared" si="3"/>
        <v>0</v>
      </c>
      <c r="AG17" s="83"/>
      <c r="AH17" s="119"/>
      <c r="AI17" s="122"/>
      <c r="AJ17" s="110"/>
      <c r="AK17" s="87"/>
      <c r="AL17" s="102"/>
      <c r="AM17" s="87">
        <f t="shared" si="4"/>
        <v>0</v>
      </c>
      <c r="AO17" s="86" t="s">
        <v>25</v>
      </c>
      <c r="AP17" s="123"/>
      <c r="AQ17" s="105"/>
      <c r="AR17" s="123"/>
      <c r="AS17" s="98">
        <f t="shared" si="5"/>
        <v>0</v>
      </c>
      <c r="AU17" s="97"/>
      <c r="AV17" s="105"/>
      <c r="AW17" s="106">
        <v>9</v>
      </c>
      <c r="AX17" s="107" t="s">
        <v>11</v>
      </c>
      <c r="AY17" s="108">
        <f t="shared" si="8"/>
        <v>0</v>
      </c>
    </row>
    <row r="18" spans="1:51" ht="12.75" customHeight="1">
      <c r="A18" s="124"/>
      <c r="B18" s="88"/>
      <c r="C18" s="88"/>
      <c r="D18" s="88"/>
      <c r="E18" s="88"/>
      <c r="F18" s="88"/>
      <c r="G18" s="88">
        <f t="shared" si="0"/>
        <v>0</v>
      </c>
      <c r="H18" s="59"/>
      <c r="I18" s="83"/>
      <c r="J18" s="88"/>
      <c r="K18" s="109"/>
      <c r="L18" s="86"/>
      <c r="M18" s="110"/>
      <c r="N18" s="87"/>
      <c r="O18" s="87">
        <f t="shared" si="1"/>
        <v>0</v>
      </c>
      <c r="P18" s="74"/>
      <c r="Q18" s="83"/>
      <c r="R18" s="88"/>
      <c r="S18" s="85"/>
      <c r="T18" s="86"/>
      <c r="U18" s="101"/>
      <c r="V18" s="87"/>
      <c r="W18" s="87">
        <f t="shared" si="9"/>
        <v>0</v>
      </c>
      <c r="Y18" s="83"/>
      <c r="Z18" s="88"/>
      <c r="AA18" s="85"/>
      <c r="AB18" s="86"/>
      <c r="AC18" s="87"/>
      <c r="AD18" s="87"/>
      <c r="AE18" s="87">
        <f t="shared" si="3"/>
        <v>0</v>
      </c>
      <c r="AG18" s="83"/>
      <c r="AH18" s="88"/>
      <c r="AI18" s="122"/>
      <c r="AJ18" s="110"/>
      <c r="AK18" s="87"/>
      <c r="AL18" s="102"/>
      <c r="AM18" s="87">
        <f t="shared" si="4"/>
        <v>0</v>
      </c>
      <c r="AO18" s="86" t="s">
        <v>26</v>
      </c>
      <c r="AP18" s="88"/>
      <c r="AQ18" s="105"/>
      <c r="AR18" s="104"/>
      <c r="AS18" s="98">
        <f t="shared" si="5"/>
        <v>0</v>
      </c>
      <c r="AU18" s="97"/>
      <c r="AV18" s="105"/>
      <c r="AW18" s="106">
        <v>10</v>
      </c>
      <c r="AX18" s="107" t="s">
        <v>25</v>
      </c>
      <c r="AY18" s="108">
        <f t="shared" si="8"/>
        <v>0</v>
      </c>
    </row>
    <row r="19" spans="1:51" ht="12.75" customHeight="1">
      <c r="A19" s="88"/>
      <c r="B19" s="88"/>
      <c r="C19" s="88"/>
      <c r="D19" s="88"/>
      <c r="E19" s="88"/>
      <c r="F19" s="88"/>
      <c r="G19" s="88">
        <f t="shared" si="0"/>
        <v>0</v>
      </c>
      <c r="H19" s="59"/>
      <c r="I19" s="83"/>
      <c r="J19" s="88"/>
      <c r="K19" s="109"/>
      <c r="L19" s="86"/>
      <c r="M19" s="110"/>
      <c r="N19" s="87"/>
      <c r="O19" s="87">
        <f t="shared" si="1"/>
        <v>0</v>
      </c>
      <c r="P19" s="74"/>
      <c r="Q19" s="83"/>
      <c r="R19" s="88"/>
      <c r="S19" s="85"/>
      <c r="T19" s="86"/>
      <c r="U19" s="101"/>
      <c r="V19" s="87"/>
      <c r="W19" s="87">
        <f t="shared" si="9"/>
        <v>0</v>
      </c>
      <c r="Y19" s="83"/>
      <c r="Z19" s="88"/>
      <c r="AA19" s="85"/>
      <c r="AB19" s="86"/>
      <c r="AC19" s="87"/>
      <c r="AD19" s="87"/>
      <c r="AE19" s="87">
        <f t="shared" si="3"/>
        <v>0</v>
      </c>
      <c r="AG19" s="83"/>
      <c r="AH19" s="88"/>
      <c r="AI19" s="122"/>
      <c r="AJ19" s="86"/>
      <c r="AK19" s="87"/>
      <c r="AL19" s="102"/>
      <c r="AM19" s="87">
        <f t="shared" si="4"/>
        <v>0</v>
      </c>
      <c r="AO19" s="86" t="s">
        <v>27</v>
      </c>
      <c r="AP19" s="88"/>
      <c r="AQ19" s="105"/>
      <c r="AR19" s="104"/>
      <c r="AS19" s="98">
        <f t="shared" si="5"/>
        <v>0</v>
      </c>
      <c r="AU19" s="97"/>
      <c r="AV19" s="105"/>
      <c r="AW19" s="106">
        <v>11</v>
      </c>
      <c r="AX19" s="107" t="s">
        <v>26</v>
      </c>
      <c r="AY19" s="108">
        <f t="shared" si="8"/>
        <v>0</v>
      </c>
    </row>
    <row r="20" spans="1:51" ht="12.75" customHeight="1">
      <c r="A20" s="88"/>
      <c r="B20" s="88"/>
      <c r="C20" s="88"/>
      <c r="D20" s="88"/>
      <c r="E20" s="88"/>
      <c r="F20" s="88"/>
      <c r="G20" s="88">
        <f t="shared" si="0"/>
        <v>0</v>
      </c>
      <c r="H20" s="59"/>
      <c r="I20" s="83"/>
      <c r="J20" s="88"/>
      <c r="K20" s="109"/>
      <c r="L20" s="86"/>
      <c r="M20" s="110"/>
      <c r="N20" s="87"/>
      <c r="O20" s="87">
        <f t="shared" si="1"/>
        <v>0</v>
      </c>
      <c r="P20" s="74"/>
      <c r="Q20" s="83"/>
      <c r="R20" s="88"/>
      <c r="S20" s="85"/>
      <c r="T20" s="86"/>
      <c r="U20" s="101"/>
      <c r="V20" s="87"/>
      <c r="W20" s="87">
        <f t="shared" si="9"/>
        <v>0</v>
      </c>
      <c r="Y20" s="83"/>
      <c r="Z20" s="88"/>
      <c r="AA20" s="85"/>
      <c r="AB20" s="86"/>
      <c r="AC20" s="87"/>
      <c r="AD20" s="87"/>
      <c r="AE20" s="87">
        <f t="shared" si="3"/>
        <v>0</v>
      </c>
      <c r="AG20" s="83"/>
      <c r="AH20" s="88"/>
      <c r="AI20" s="125"/>
      <c r="AJ20" s="86"/>
      <c r="AK20" s="87"/>
      <c r="AL20" s="102"/>
      <c r="AM20" s="87">
        <f t="shared" si="4"/>
        <v>0</v>
      </c>
      <c r="AO20" s="123"/>
      <c r="AP20" s="105"/>
      <c r="AQ20" s="105"/>
      <c r="AR20" s="104"/>
      <c r="AS20" s="98">
        <f t="shared" si="5"/>
        <v>0</v>
      </c>
      <c r="AU20" s="97"/>
      <c r="AV20" s="105"/>
      <c r="AW20" s="106">
        <v>12</v>
      </c>
      <c r="AX20" s="107" t="s">
        <v>27</v>
      </c>
      <c r="AY20" s="108">
        <f t="shared" si="8"/>
        <v>0</v>
      </c>
    </row>
    <row r="21" spans="1:51" ht="13.5" customHeight="1">
      <c r="A21" s="88"/>
      <c r="B21" s="88"/>
      <c r="C21" s="88"/>
      <c r="D21" s="88"/>
      <c r="E21" s="88"/>
      <c r="F21" s="88"/>
      <c r="G21" s="88">
        <f t="shared" si="0"/>
        <v>0</v>
      </c>
      <c r="H21" s="59"/>
      <c r="I21" s="83"/>
      <c r="J21" s="88"/>
      <c r="K21" s="109"/>
      <c r="L21" s="86"/>
      <c r="M21" s="110"/>
      <c r="N21" s="87"/>
      <c r="O21" s="87">
        <f t="shared" si="1"/>
        <v>0</v>
      </c>
      <c r="P21" s="74"/>
      <c r="Q21" s="83"/>
      <c r="R21" s="88"/>
      <c r="S21" s="85"/>
      <c r="T21" s="86"/>
      <c r="U21" s="101"/>
      <c r="V21" s="87"/>
      <c r="W21" s="87">
        <f t="shared" si="9"/>
        <v>0</v>
      </c>
      <c r="Y21" s="83"/>
      <c r="Z21" s="88"/>
      <c r="AA21" s="85"/>
      <c r="AB21" s="86"/>
      <c r="AC21" s="87"/>
      <c r="AD21" s="87"/>
      <c r="AE21" s="87">
        <f t="shared" si="3"/>
        <v>0</v>
      </c>
      <c r="AG21" s="83"/>
      <c r="AH21" s="88"/>
      <c r="AI21" s="126"/>
      <c r="AJ21" s="86"/>
      <c r="AK21" s="87"/>
      <c r="AL21" s="102"/>
      <c r="AM21" s="87">
        <f>AK21*AL21</f>
        <v>0</v>
      </c>
      <c r="AO21" s="86"/>
      <c r="AP21" s="105"/>
      <c r="AQ21" s="105"/>
      <c r="AR21" s="104"/>
      <c r="AS21" s="98">
        <f t="shared" si="5"/>
        <v>0</v>
      </c>
      <c r="AU21" s="97"/>
      <c r="AV21" s="105"/>
    </row>
    <row r="22" spans="1:51" ht="12.75" customHeight="1">
      <c r="A22" s="88"/>
      <c r="B22" s="88"/>
      <c r="C22" s="88"/>
      <c r="D22" s="88"/>
      <c r="E22" s="88"/>
      <c r="F22" s="88"/>
      <c r="G22" s="88">
        <f t="shared" si="0"/>
        <v>0</v>
      </c>
      <c r="H22" s="59"/>
      <c r="I22" s="83"/>
      <c r="J22" s="88"/>
      <c r="K22" s="109"/>
      <c r="L22" s="86"/>
      <c r="M22" s="110"/>
      <c r="N22" s="87"/>
      <c r="O22" s="127">
        <f t="shared" si="1"/>
        <v>0</v>
      </c>
      <c r="P22" s="128"/>
      <c r="Q22" s="83"/>
      <c r="R22" s="88"/>
      <c r="S22" s="85"/>
      <c r="T22" s="86"/>
      <c r="U22" s="101"/>
      <c r="V22" s="87"/>
      <c r="W22" s="87">
        <f t="shared" si="9"/>
        <v>0</v>
      </c>
      <c r="Y22" s="83"/>
      <c r="Z22" s="88"/>
      <c r="AA22" s="85"/>
      <c r="AB22" s="86"/>
      <c r="AC22" s="87"/>
      <c r="AD22" s="87"/>
      <c r="AE22" s="87">
        <f t="shared" si="3"/>
        <v>0</v>
      </c>
      <c r="AG22" s="83"/>
      <c r="AH22" s="88"/>
      <c r="AI22" s="122"/>
      <c r="AJ22" s="86"/>
      <c r="AK22" s="87"/>
      <c r="AL22" s="102"/>
      <c r="AM22" s="87">
        <f t="shared" si="4"/>
        <v>0</v>
      </c>
      <c r="AO22" s="97"/>
      <c r="AP22" s="105"/>
      <c r="AQ22" s="105"/>
      <c r="AR22" s="104"/>
      <c r="AS22" s="98">
        <f t="shared" si="5"/>
        <v>0</v>
      </c>
      <c r="AU22" s="97"/>
      <c r="AV22" s="105"/>
    </row>
    <row r="23" spans="1:51" ht="13.5" customHeight="1">
      <c r="A23" s="88"/>
      <c r="B23" s="88"/>
      <c r="C23" s="88"/>
      <c r="D23" s="88"/>
      <c r="E23" s="88"/>
      <c r="F23" s="88"/>
      <c r="G23" s="88">
        <f t="shared" si="0"/>
        <v>0</v>
      </c>
      <c r="H23" s="59"/>
      <c r="I23" s="83"/>
      <c r="J23" s="88"/>
      <c r="K23" s="109"/>
      <c r="L23" s="86"/>
      <c r="M23" s="110"/>
      <c r="N23" s="87"/>
      <c r="O23" s="127">
        <f t="shared" si="1"/>
        <v>0</v>
      </c>
      <c r="P23" s="128"/>
      <c r="Q23" s="83"/>
      <c r="R23" s="88"/>
      <c r="S23" s="85"/>
      <c r="T23" s="86"/>
      <c r="U23" s="101"/>
      <c r="V23" s="87"/>
      <c r="W23" s="87">
        <f t="shared" si="9"/>
        <v>0</v>
      </c>
      <c r="Y23" s="83"/>
      <c r="Z23" s="88"/>
      <c r="AA23" s="85"/>
      <c r="AB23" s="86"/>
      <c r="AC23" s="87"/>
      <c r="AD23" s="87"/>
      <c r="AE23" s="87">
        <f t="shared" si="3"/>
        <v>0</v>
      </c>
      <c r="AG23" s="83"/>
      <c r="AH23" s="88"/>
      <c r="AI23" s="85"/>
      <c r="AJ23" s="86"/>
      <c r="AK23" s="87"/>
      <c r="AL23" s="102"/>
      <c r="AM23" s="87">
        <f t="shared" si="4"/>
        <v>0</v>
      </c>
      <c r="AO23" s="97"/>
      <c r="AP23" s="105"/>
      <c r="AQ23" s="105"/>
      <c r="AR23" s="104"/>
      <c r="AS23" s="98">
        <f t="shared" si="5"/>
        <v>0</v>
      </c>
      <c r="AU23" s="97"/>
      <c r="AV23" s="105"/>
    </row>
    <row r="24" spans="1:51" ht="12.75" customHeight="1">
      <c r="A24" s="88"/>
      <c r="B24" s="88"/>
      <c r="C24" s="88"/>
      <c r="D24" s="88"/>
      <c r="E24" s="88"/>
      <c r="F24" s="88"/>
      <c r="G24" s="88">
        <f t="shared" si="0"/>
        <v>0</v>
      </c>
      <c r="H24" s="59"/>
      <c r="I24" s="83"/>
      <c r="J24" s="88"/>
      <c r="K24" s="109"/>
      <c r="L24" s="86"/>
      <c r="M24" s="110"/>
      <c r="N24" s="87"/>
      <c r="O24" s="87">
        <f t="shared" si="1"/>
        <v>0</v>
      </c>
      <c r="P24" s="74"/>
      <c r="Q24" s="83"/>
      <c r="R24" s="88"/>
      <c r="S24" s="85"/>
      <c r="T24" s="86"/>
      <c r="U24" s="101"/>
      <c r="V24" s="87"/>
      <c r="W24" s="87">
        <f t="shared" si="9"/>
        <v>0</v>
      </c>
      <c r="Y24" s="83"/>
      <c r="Z24" s="88"/>
      <c r="AA24" s="85"/>
      <c r="AB24" s="86"/>
      <c r="AC24" s="87"/>
      <c r="AD24" s="87"/>
      <c r="AE24" s="87">
        <f t="shared" si="3"/>
        <v>0</v>
      </c>
      <c r="AG24" s="83"/>
      <c r="AH24" s="88"/>
      <c r="AI24" s="85"/>
      <c r="AJ24" s="86"/>
      <c r="AK24" s="87"/>
      <c r="AL24" s="102"/>
      <c r="AM24" s="87">
        <f t="shared" si="4"/>
        <v>0</v>
      </c>
      <c r="AO24" s="97"/>
      <c r="AP24" s="105"/>
      <c r="AQ24" s="105"/>
      <c r="AR24" s="104"/>
      <c r="AS24" s="98">
        <f t="shared" si="5"/>
        <v>0</v>
      </c>
      <c r="AU24" s="97"/>
      <c r="AV24" s="105"/>
    </row>
    <row r="25" spans="1:51" ht="12.75" customHeight="1">
      <c r="A25" s="88"/>
      <c r="B25" s="88"/>
      <c r="C25" s="88"/>
      <c r="D25" s="88"/>
      <c r="E25" s="88"/>
      <c r="F25" s="88"/>
      <c r="G25" s="88">
        <f t="shared" si="0"/>
        <v>0</v>
      </c>
      <c r="H25" s="59"/>
      <c r="I25" s="83"/>
      <c r="J25" s="88"/>
      <c r="K25" s="109"/>
      <c r="L25" s="86"/>
      <c r="M25" s="110"/>
      <c r="N25" s="87"/>
      <c r="O25" s="87">
        <f t="shared" si="1"/>
        <v>0</v>
      </c>
      <c r="P25" s="74"/>
      <c r="Q25" s="83"/>
      <c r="R25" s="88"/>
      <c r="S25" s="85"/>
      <c r="T25" s="86"/>
      <c r="U25" s="101"/>
      <c r="V25" s="87"/>
      <c r="W25" s="87">
        <f t="shared" si="9"/>
        <v>0</v>
      </c>
      <c r="Y25" s="83"/>
      <c r="Z25" s="88"/>
      <c r="AA25" s="85"/>
      <c r="AB25" s="86"/>
      <c r="AC25" s="87"/>
      <c r="AD25" s="87"/>
      <c r="AE25" s="87">
        <f t="shared" si="3"/>
        <v>0</v>
      </c>
      <c r="AG25" s="83"/>
      <c r="AH25" s="88"/>
      <c r="AI25" s="85"/>
      <c r="AJ25" s="86"/>
      <c r="AK25" s="87"/>
      <c r="AL25" s="102"/>
      <c r="AM25" s="87">
        <f t="shared" si="4"/>
        <v>0</v>
      </c>
      <c r="AO25" s="97"/>
      <c r="AP25" s="105"/>
      <c r="AQ25" s="105"/>
      <c r="AR25" s="104"/>
      <c r="AS25" s="98">
        <f t="shared" si="5"/>
        <v>0</v>
      </c>
      <c r="AU25" s="97"/>
      <c r="AV25" s="105"/>
    </row>
    <row r="26" spans="1:51" ht="13.5" customHeight="1">
      <c r="A26" s="88"/>
      <c r="B26" s="88"/>
      <c r="C26" s="88"/>
      <c r="D26" s="88"/>
      <c r="E26" s="88"/>
      <c r="F26" s="88"/>
      <c r="G26" s="88">
        <f t="shared" si="0"/>
        <v>0</v>
      </c>
      <c r="H26" s="59"/>
      <c r="I26" s="83"/>
      <c r="J26" s="88"/>
      <c r="K26" s="109"/>
      <c r="L26" s="86"/>
      <c r="M26" s="110"/>
      <c r="N26" s="87"/>
      <c r="O26" s="87">
        <f t="shared" si="1"/>
        <v>0</v>
      </c>
      <c r="P26" s="74"/>
      <c r="Q26" s="83"/>
      <c r="R26" s="88"/>
      <c r="S26" s="85"/>
      <c r="T26" s="86"/>
      <c r="U26" s="101"/>
      <c r="V26" s="87"/>
      <c r="W26" s="87">
        <f t="shared" si="9"/>
        <v>0</v>
      </c>
      <c r="Y26" s="83"/>
      <c r="Z26" s="88"/>
      <c r="AA26" s="85"/>
      <c r="AB26" s="86"/>
      <c r="AC26" s="87"/>
      <c r="AD26" s="87"/>
      <c r="AE26" s="87">
        <f t="shared" si="3"/>
        <v>0</v>
      </c>
      <c r="AG26" s="83"/>
      <c r="AH26" s="88"/>
      <c r="AI26" s="85"/>
      <c r="AJ26" s="86"/>
      <c r="AK26" s="87"/>
      <c r="AL26" s="87"/>
      <c r="AM26" s="87">
        <f t="shared" si="4"/>
        <v>0</v>
      </c>
      <c r="AO26" s="97"/>
      <c r="AP26" s="105"/>
      <c r="AQ26" s="105"/>
      <c r="AR26" s="104"/>
      <c r="AS26" s="98">
        <f t="shared" si="5"/>
        <v>0</v>
      </c>
      <c r="AU26" s="97"/>
      <c r="AV26" s="105"/>
    </row>
    <row r="27" spans="1:51" ht="12.75" customHeight="1">
      <c r="A27" s="88"/>
      <c r="B27" s="88"/>
      <c r="C27" s="88"/>
      <c r="D27" s="88"/>
      <c r="E27" s="88"/>
      <c r="F27" s="88"/>
      <c r="G27" s="88">
        <f t="shared" si="0"/>
        <v>0</v>
      </c>
      <c r="H27" s="59"/>
      <c r="I27" s="111"/>
      <c r="J27" s="88"/>
      <c r="K27" s="109"/>
      <c r="L27" s="86"/>
      <c r="M27" s="86"/>
      <c r="N27" s="102"/>
      <c r="O27" s="87">
        <f t="shared" si="1"/>
        <v>0</v>
      </c>
      <c r="P27" s="74"/>
      <c r="Q27" s="83"/>
      <c r="R27" s="88"/>
      <c r="S27" s="85"/>
      <c r="T27" s="86"/>
      <c r="U27" s="101"/>
      <c r="V27" s="87"/>
      <c r="W27" s="87">
        <f t="shared" si="9"/>
        <v>0</v>
      </c>
      <c r="Y27" s="129"/>
      <c r="Z27" s="88"/>
      <c r="AA27" s="85"/>
      <c r="AB27" s="86"/>
      <c r="AC27" s="102"/>
      <c r="AD27" s="102"/>
      <c r="AE27" s="87">
        <f t="shared" si="3"/>
        <v>0</v>
      </c>
      <c r="AG27" s="83"/>
      <c r="AH27" s="88"/>
      <c r="AI27" s="85"/>
      <c r="AJ27" s="86"/>
      <c r="AK27" s="87"/>
      <c r="AL27" s="87"/>
      <c r="AM27" s="87">
        <f t="shared" si="4"/>
        <v>0</v>
      </c>
      <c r="AO27" s="97"/>
      <c r="AP27" s="105"/>
      <c r="AQ27" s="105"/>
      <c r="AR27" s="104"/>
      <c r="AS27" s="98">
        <f t="shared" si="5"/>
        <v>0</v>
      </c>
      <c r="AU27" s="97"/>
      <c r="AV27" s="105"/>
    </row>
    <row r="28" spans="1:51" ht="12.75" customHeight="1">
      <c r="A28" s="88"/>
      <c r="B28" s="88"/>
      <c r="C28" s="88"/>
      <c r="D28" s="88"/>
      <c r="E28" s="88"/>
      <c r="F28" s="88"/>
      <c r="G28" s="88">
        <f t="shared" si="0"/>
        <v>0</v>
      </c>
      <c r="H28" s="59"/>
      <c r="I28" s="111"/>
      <c r="J28" s="88"/>
      <c r="K28" s="109"/>
      <c r="L28" s="86"/>
      <c r="M28" s="86"/>
      <c r="N28" s="102"/>
      <c r="O28" s="87">
        <f t="shared" si="1"/>
        <v>0</v>
      </c>
      <c r="P28" s="74"/>
      <c r="Q28" s="83"/>
      <c r="R28" s="88"/>
      <c r="S28" s="85"/>
      <c r="T28" s="86"/>
      <c r="U28" s="101"/>
      <c r="V28" s="87"/>
      <c r="W28" s="87">
        <f t="shared" si="9"/>
        <v>0</v>
      </c>
      <c r="Y28" s="129"/>
      <c r="Z28" s="88"/>
      <c r="AA28" s="85"/>
      <c r="AB28" s="86"/>
      <c r="AC28" s="102"/>
      <c r="AD28" s="102"/>
      <c r="AE28" s="87">
        <f t="shared" si="3"/>
        <v>0</v>
      </c>
      <c r="AG28" s="83"/>
      <c r="AH28" s="88"/>
      <c r="AI28" s="85"/>
      <c r="AJ28" s="86"/>
      <c r="AK28" s="87"/>
      <c r="AL28" s="87"/>
      <c r="AM28" s="87">
        <f t="shared" si="4"/>
        <v>0</v>
      </c>
      <c r="AO28" s="97"/>
      <c r="AP28" s="105"/>
      <c r="AQ28" s="105"/>
      <c r="AR28" s="104"/>
      <c r="AS28" s="98">
        <f t="shared" si="5"/>
        <v>0</v>
      </c>
      <c r="AU28" s="97"/>
      <c r="AV28" s="105"/>
    </row>
    <row r="29" spans="1:51" ht="13.5" customHeight="1">
      <c r="A29" s="88"/>
      <c r="B29" s="88"/>
      <c r="C29" s="88"/>
      <c r="D29" s="88"/>
      <c r="E29" s="88"/>
      <c r="F29" s="88"/>
      <c r="G29" s="88">
        <f t="shared" si="0"/>
        <v>0</v>
      </c>
      <c r="H29" s="59"/>
      <c r="I29" s="111"/>
      <c r="J29" s="88"/>
      <c r="K29" s="109"/>
      <c r="L29" s="86"/>
      <c r="M29" s="86"/>
      <c r="N29" s="102"/>
      <c r="O29" s="87">
        <f t="shared" si="1"/>
        <v>0</v>
      </c>
      <c r="P29" s="74"/>
      <c r="Q29" s="111"/>
      <c r="R29" s="88"/>
      <c r="S29" s="85"/>
      <c r="T29" s="86"/>
      <c r="U29" s="101"/>
      <c r="V29" s="87"/>
      <c r="W29" s="87">
        <f t="shared" si="9"/>
        <v>0</v>
      </c>
      <c r="Y29" s="129"/>
      <c r="Z29" s="88"/>
      <c r="AA29" s="85"/>
      <c r="AB29" s="86"/>
      <c r="AC29" s="102"/>
      <c r="AD29" s="102"/>
      <c r="AE29" s="87">
        <f t="shared" si="3"/>
        <v>0</v>
      </c>
      <c r="AG29" s="83"/>
      <c r="AH29" s="88"/>
      <c r="AI29" s="130"/>
      <c r="AJ29" s="131"/>
      <c r="AK29" s="132"/>
      <c r="AL29" s="132"/>
      <c r="AM29" s="87">
        <f t="shared" si="4"/>
        <v>0</v>
      </c>
      <c r="AO29" s="97"/>
      <c r="AP29" s="105"/>
      <c r="AQ29" s="105"/>
      <c r="AR29" s="104"/>
      <c r="AS29" s="98">
        <f t="shared" si="5"/>
        <v>0</v>
      </c>
      <c r="AU29" s="97"/>
      <c r="AV29" s="105"/>
    </row>
    <row r="30" spans="1:51" ht="14.25" customHeight="1">
      <c r="A30" s="88"/>
      <c r="B30" s="88"/>
      <c r="C30" s="88"/>
      <c r="D30" s="88"/>
      <c r="E30" s="88"/>
      <c r="F30" s="88"/>
      <c r="G30" s="88">
        <f t="shared" si="0"/>
        <v>0</v>
      </c>
      <c r="H30" s="59"/>
      <c r="I30" s="111"/>
      <c r="J30" s="88"/>
      <c r="K30" s="109"/>
      <c r="L30" s="86"/>
      <c r="M30" s="86"/>
      <c r="N30" s="102"/>
      <c r="O30" s="87">
        <f t="shared" si="1"/>
        <v>0</v>
      </c>
      <c r="P30" s="74"/>
      <c r="Q30" s="111"/>
      <c r="R30" s="88"/>
      <c r="S30" s="85"/>
      <c r="T30" s="86"/>
      <c r="U30" s="133"/>
      <c r="V30" s="102"/>
      <c r="W30" s="87">
        <f t="shared" si="9"/>
        <v>0</v>
      </c>
      <c r="Y30" s="129"/>
      <c r="Z30" s="88"/>
      <c r="AA30" s="85"/>
      <c r="AB30" s="86"/>
      <c r="AC30" s="102"/>
      <c r="AD30" s="102"/>
      <c r="AE30" s="87">
        <f t="shared" si="3"/>
        <v>0</v>
      </c>
      <c r="AG30" s="83"/>
      <c r="AH30" s="88"/>
      <c r="AI30" s="85"/>
      <c r="AJ30" s="110"/>
      <c r="AK30" s="87"/>
      <c r="AL30" s="87"/>
      <c r="AM30" s="87">
        <f t="shared" si="4"/>
        <v>0</v>
      </c>
      <c r="AO30" s="97"/>
      <c r="AP30" s="105"/>
      <c r="AQ30" s="105"/>
      <c r="AR30" s="104"/>
      <c r="AS30" s="98">
        <f t="shared" si="5"/>
        <v>0</v>
      </c>
      <c r="AU30" s="97"/>
      <c r="AV30" s="105"/>
    </row>
    <row r="31" spans="1:51" ht="14.25" customHeight="1">
      <c r="A31" s="88"/>
      <c r="B31" s="88"/>
      <c r="C31" s="88"/>
      <c r="D31" s="88"/>
      <c r="E31" s="88"/>
      <c r="F31" s="88"/>
      <c r="G31" s="88">
        <f t="shared" si="0"/>
        <v>0</v>
      </c>
      <c r="H31" s="59"/>
      <c r="I31" s="111"/>
      <c r="J31" s="88"/>
      <c r="K31" s="109"/>
      <c r="L31" s="86"/>
      <c r="M31" s="86"/>
      <c r="N31" s="102"/>
      <c r="O31" s="87">
        <f t="shared" si="1"/>
        <v>0</v>
      </c>
      <c r="P31" s="74"/>
      <c r="Q31" s="111"/>
      <c r="R31" s="88"/>
      <c r="S31" s="85"/>
      <c r="T31" s="86"/>
      <c r="U31" s="133"/>
      <c r="V31" s="102"/>
      <c r="W31" s="87">
        <f t="shared" si="9"/>
        <v>0</v>
      </c>
      <c r="Y31" s="129"/>
      <c r="Z31" s="88"/>
      <c r="AA31" s="85"/>
      <c r="AB31" s="86"/>
      <c r="AC31" s="102"/>
      <c r="AD31" s="102"/>
      <c r="AE31" s="87">
        <f t="shared" si="3"/>
        <v>0</v>
      </c>
      <c r="AG31" s="83"/>
      <c r="AH31" s="88"/>
      <c r="AI31" s="85"/>
      <c r="AJ31" s="110"/>
      <c r="AK31" s="87"/>
      <c r="AL31" s="87"/>
      <c r="AM31" s="87">
        <f t="shared" si="4"/>
        <v>0</v>
      </c>
      <c r="AO31" s="97"/>
      <c r="AP31" s="105"/>
      <c r="AQ31" s="105"/>
      <c r="AR31" s="104"/>
      <c r="AS31" s="98">
        <f t="shared" si="5"/>
        <v>0</v>
      </c>
      <c r="AU31" s="97"/>
      <c r="AV31" s="105"/>
    </row>
    <row r="32" spans="1:51" ht="12.75" customHeight="1">
      <c r="A32" s="88"/>
      <c r="B32" s="88"/>
      <c r="C32" s="88"/>
      <c r="D32" s="88"/>
      <c r="E32" s="88"/>
      <c r="F32" s="88"/>
      <c r="G32" s="88">
        <f t="shared" si="0"/>
        <v>0</v>
      </c>
      <c r="H32" s="59"/>
      <c r="I32" s="111"/>
      <c r="J32" s="88"/>
      <c r="K32" s="109"/>
      <c r="L32" s="86"/>
      <c r="M32" s="86"/>
      <c r="N32" s="102"/>
      <c r="O32" s="87">
        <f t="shared" si="1"/>
        <v>0</v>
      </c>
      <c r="P32" s="74"/>
      <c r="Q32" s="111"/>
      <c r="R32" s="88"/>
      <c r="S32" s="85"/>
      <c r="T32" s="86"/>
      <c r="U32" s="133"/>
      <c r="V32" s="102"/>
      <c r="W32" s="87">
        <f t="shared" si="9"/>
        <v>0</v>
      </c>
      <c r="Y32" s="129"/>
      <c r="Z32" s="88"/>
      <c r="AA32" s="134"/>
      <c r="AB32" s="86"/>
      <c r="AC32" s="87"/>
      <c r="AD32" s="87"/>
      <c r="AE32" s="87">
        <f t="shared" si="3"/>
        <v>0</v>
      </c>
      <c r="AG32" s="83"/>
      <c r="AH32" s="88"/>
      <c r="AI32" s="134"/>
      <c r="AJ32" s="110"/>
      <c r="AK32" s="87"/>
      <c r="AL32" s="87"/>
      <c r="AM32" s="87">
        <f t="shared" si="4"/>
        <v>0</v>
      </c>
      <c r="AO32" s="97"/>
      <c r="AP32" s="105"/>
      <c r="AQ32" s="105"/>
      <c r="AR32" s="104"/>
      <c r="AS32" s="98">
        <f t="shared" si="5"/>
        <v>0</v>
      </c>
      <c r="AU32" s="97"/>
      <c r="AV32" s="105"/>
    </row>
    <row r="33" spans="1:48" ht="12.75" customHeight="1">
      <c r="A33" s="88"/>
      <c r="B33" s="88"/>
      <c r="C33" s="88"/>
      <c r="D33" s="88"/>
      <c r="E33" s="88"/>
      <c r="F33" s="88"/>
      <c r="G33" s="88">
        <f t="shared" si="0"/>
        <v>0</v>
      </c>
      <c r="H33" s="59"/>
      <c r="I33" s="83"/>
      <c r="J33" s="88"/>
      <c r="K33" s="109"/>
      <c r="L33" s="86"/>
      <c r="M33" s="110"/>
      <c r="N33" s="87"/>
      <c r="O33" s="87">
        <f t="shared" si="1"/>
        <v>0</v>
      </c>
      <c r="P33" s="74"/>
      <c r="Q33" s="83"/>
      <c r="R33" s="88"/>
      <c r="S33" s="85"/>
      <c r="T33" s="86"/>
      <c r="U33" s="101"/>
      <c r="V33" s="87"/>
      <c r="W33" s="87">
        <f t="shared" si="9"/>
        <v>0</v>
      </c>
      <c r="Y33" s="129"/>
      <c r="Z33" s="88"/>
      <c r="AA33" s="134"/>
      <c r="AB33" s="86"/>
      <c r="AC33" s="87"/>
      <c r="AD33" s="87"/>
      <c r="AE33" s="87">
        <f t="shared" si="3"/>
        <v>0</v>
      </c>
      <c r="AG33" s="83"/>
      <c r="AH33" s="88"/>
      <c r="AI33" s="134"/>
      <c r="AJ33" s="110"/>
      <c r="AK33" s="87"/>
      <c r="AL33" s="87"/>
      <c r="AM33" s="87">
        <f t="shared" si="4"/>
        <v>0</v>
      </c>
      <c r="AO33" s="97"/>
      <c r="AP33" s="105"/>
      <c r="AQ33" s="105"/>
      <c r="AR33" s="104"/>
      <c r="AS33" s="98">
        <f t="shared" si="5"/>
        <v>0</v>
      </c>
      <c r="AU33" s="97"/>
      <c r="AV33" s="105"/>
    </row>
    <row r="34" spans="1:48" ht="12.75" customHeight="1">
      <c r="A34" s="88"/>
      <c r="B34" s="88"/>
      <c r="C34" s="88"/>
      <c r="D34" s="88"/>
      <c r="E34" s="88"/>
      <c r="F34" s="88"/>
      <c r="G34" s="88">
        <f t="shared" si="0"/>
        <v>0</v>
      </c>
      <c r="H34" s="59"/>
      <c r="I34" s="83"/>
      <c r="J34" s="88"/>
      <c r="K34" s="109"/>
      <c r="L34" s="86"/>
      <c r="M34" s="110"/>
      <c r="N34" s="87"/>
      <c r="O34" s="87">
        <f t="shared" si="1"/>
        <v>0</v>
      </c>
      <c r="P34" s="74"/>
      <c r="Q34" s="83"/>
      <c r="R34" s="88"/>
      <c r="S34" s="85"/>
      <c r="T34" s="86"/>
      <c r="U34" s="101"/>
      <c r="V34" s="87"/>
      <c r="W34" s="87">
        <f t="shared" si="9"/>
        <v>0</v>
      </c>
      <c r="Y34" s="129"/>
      <c r="Z34" s="88"/>
      <c r="AA34" s="85"/>
      <c r="AB34" s="86"/>
      <c r="AC34" s="101"/>
      <c r="AD34" s="87"/>
      <c r="AE34" s="87">
        <f t="shared" si="3"/>
        <v>0</v>
      </c>
      <c r="AG34" s="83"/>
      <c r="AH34" s="88"/>
      <c r="AI34" s="134"/>
      <c r="AJ34" s="86"/>
      <c r="AK34" s="87"/>
      <c r="AL34" s="87"/>
      <c r="AM34" s="87">
        <f t="shared" si="4"/>
        <v>0</v>
      </c>
      <c r="AO34" s="97"/>
      <c r="AP34" s="105"/>
      <c r="AQ34" s="105"/>
      <c r="AR34" s="104"/>
      <c r="AS34" s="98">
        <f t="shared" si="5"/>
        <v>0</v>
      </c>
      <c r="AU34" s="97"/>
      <c r="AV34" s="105"/>
    </row>
    <row r="35" spans="1:48" ht="12.75" customHeight="1">
      <c r="A35" s="88"/>
      <c r="B35" s="88"/>
      <c r="C35" s="88"/>
      <c r="D35" s="88"/>
      <c r="E35" s="88"/>
      <c r="F35" s="88"/>
      <c r="G35" s="88">
        <f t="shared" si="0"/>
        <v>0</v>
      </c>
      <c r="H35" s="59"/>
      <c r="I35" s="83"/>
      <c r="J35" s="88"/>
      <c r="K35" s="109"/>
      <c r="L35" s="86"/>
      <c r="M35" s="110"/>
      <c r="N35" s="87"/>
      <c r="O35" s="87">
        <f t="shared" si="1"/>
        <v>0</v>
      </c>
      <c r="P35" s="74"/>
      <c r="Q35" s="111"/>
      <c r="R35" s="88"/>
      <c r="S35" s="85"/>
      <c r="T35" s="86"/>
      <c r="U35" s="133"/>
      <c r="V35" s="102"/>
      <c r="W35" s="87">
        <f t="shared" si="9"/>
        <v>0</v>
      </c>
      <c r="Y35" s="129"/>
      <c r="Z35" s="88"/>
      <c r="AA35" s="134"/>
      <c r="AB35" s="86"/>
      <c r="AC35" s="87"/>
      <c r="AD35" s="87"/>
      <c r="AE35" s="87">
        <f t="shared" si="3"/>
        <v>0</v>
      </c>
      <c r="AG35" s="83"/>
      <c r="AH35" s="88"/>
      <c r="AI35" s="85"/>
      <c r="AJ35" s="86"/>
      <c r="AK35" s="87"/>
      <c r="AL35" s="87"/>
      <c r="AM35" s="87">
        <f t="shared" si="4"/>
        <v>0</v>
      </c>
      <c r="AO35" s="97"/>
      <c r="AP35" s="105"/>
      <c r="AQ35" s="105"/>
      <c r="AR35" s="104"/>
      <c r="AS35" s="98">
        <f t="shared" si="5"/>
        <v>0</v>
      </c>
      <c r="AU35" s="97"/>
      <c r="AV35" s="105"/>
    </row>
    <row r="36" spans="1:48" ht="12.75" customHeight="1">
      <c r="A36" s="88"/>
      <c r="B36" s="88"/>
      <c r="C36" s="88"/>
      <c r="D36" s="88"/>
      <c r="E36" s="88"/>
      <c r="F36" s="88"/>
      <c r="G36" s="88">
        <f t="shared" si="0"/>
        <v>0</v>
      </c>
      <c r="H36" s="59"/>
      <c r="I36" s="83"/>
      <c r="J36" s="88"/>
      <c r="K36" s="109"/>
      <c r="L36" s="86"/>
      <c r="M36" s="110"/>
      <c r="N36" s="87"/>
      <c r="O36" s="87">
        <f t="shared" si="1"/>
        <v>0</v>
      </c>
      <c r="P36" s="74"/>
      <c r="Q36" s="111"/>
      <c r="R36" s="88"/>
      <c r="S36" s="85"/>
      <c r="T36" s="86"/>
      <c r="U36" s="133"/>
      <c r="V36" s="102"/>
      <c r="W36" s="87">
        <f t="shared" si="9"/>
        <v>0</v>
      </c>
      <c r="Y36" s="129"/>
      <c r="Z36" s="88"/>
      <c r="AA36" s="85"/>
      <c r="AB36" s="86"/>
      <c r="AC36" s="87"/>
      <c r="AD36" s="87"/>
      <c r="AE36" s="87">
        <f t="shared" si="3"/>
        <v>0</v>
      </c>
      <c r="AG36" s="83"/>
      <c r="AH36" s="88"/>
      <c r="AI36" s="85"/>
      <c r="AJ36" s="86"/>
      <c r="AK36" s="87"/>
      <c r="AL36" s="87"/>
      <c r="AM36" s="87">
        <f t="shared" si="4"/>
        <v>0</v>
      </c>
      <c r="AO36" s="97"/>
      <c r="AP36" s="105"/>
      <c r="AQ36" s="105"/>
      <c r="AR36" s="104"/>
      <c r="AS36" s="98">
        <f t="shared" si="5"/>
        <v>0</v>
      </c>
      <c r="AU36" s="97"/>
      <c r="AV36" s="105"/>
    </row>
    <row r="37" spans="1:48" ht="12.75" customHeight="1">
      <c r="A37" s="88"/>
      <c r="B37" s="88"/>
      <c r="C37" s="88"/>
      <c r="D37" s="88"/>
      <c r="E37" s="88"/>
      <c r="F37" s="88"/>
      <c r="G37" s="88">
        <f t="shared" si="0"/>
        <v>0</v>
      </c>
      <c r="H37" s="59"/>
      <c r="I37" s="83"/>
      <c r="J37" s="88"/>
      <c r="K37" s="109"/>
      <c r="L37" s="86"/>
      <c r="M37" s="110"/>
      <c r="N37" s="87"/>
      <c r="O37" s="87">
        <f t="shared" si="1"/>
        <v>0</v>
      </c>
      <c r="P37" s="74"/>
      <c r="Q37" s="83"/>
      <c r="R37" s="88"/>
      <c r="S37" s="85"/>
      <c r="T37" s="86"/>
      <c r="U37" s="101"/>
      <c r="V37" s="87"/>
      <c r="W37" s="87">
        <f t="shared" si="9"/>
        <v>0</v>
      </c>
      <c r="Y37" s="129"/>
      <c r="Z37" s="88"/>
      <c r="AA37" s="85"/>
      <c r="AB37" s="86"/>
      <c r="AC37" s="87"/>
      <c r="AD37" s="87"/>
      <c r="AE37" s="87">
        <f t="shared" si="3"/>
        <v>0</v>
      </c>
      <c r="AG37" s="83"/>
      <c r="AH37" s="88"/>
      <c r="AI37" s="85"/>
      <c r="AJ37" s="86"/>
      <c r="AK37" s="87"/>
      <c r="AL37" s="87"/>
      <c r="AM37" s="87">
        <f t="shared" si="4"/>
        <v>0</v>
      </c>
      <c r="AO37" s="97"/>
      <c r="AP37" s="105"/>
      <c r="AQ37" s="105"/>
      <c r="AR37" s="104"/>
      <c r="AS37" s="98">
        <f t="shared" si="5"/>
        <v>0</v>
      </c>
      <c r="AU37" s="97"/>
      <c r="AV37" s="105"/>
    </row>
    <row r="38" spans="1:48" ht="12.75" customHeight="1">
      <c r="A38" s="88"/>
      <c r="B38" s="88"/>
      <c r="C38" s="88"/>
      <c r="D38" s="88"/>
      <c r="E38" s="88"/>
      <c r="F38" s="88"/>
      <c r="G38" s="88">
        <f t="shared" si="0"/>
        <v>0</v>
      </c>
      <c r="H38" s="59"/>
      <c r="I38" s="83"/>
      <c r="J38" s="88"/>
      <c r="K38" s="109"/>
      <c r="L38" s="86"/>
      <c r="M38" s="110"/>
      <c r="N38" s="87"/>
      <c r="O38" s="87">
        <f t="shared" si="1"/>
        <v>0</v>
      </c>
      <c r="P38" s="74"/>
      <c r="Q38" s="83"/>
      <c r="R38" s="88"/>
      <c r="S38" s="85"/>
      <c r="T38" s="86"/>
      <c r="U38" s="101"/>
      <c r="V38" s="87"/>
      <c r="W38" s="87">
        <f t="shared" si="9"/>
        <v>0</v>
      </c>
      <c r="Y38" s="129"/>
      <c r="Z38" s="88"/>
      <c r="AA38" s="85"/>
      <c r="AB38" s="86"/>
      <c r="AC38" s="87"/>
      <c r="AD38" s="87"/>
      <c r="AE38" s="87">
        <f t="shared" si="3"/>
        <v>0</v>
      </c>
      <c r="AG38" s="83"/>
      <c r="AH38" s="88"/>
      <c r="AI38" s="85"/>
      <c r="AJ38" s="110"/>
      <c r="AK38" s="87"/>
      <c r="AL38" s="87"/>
      <c r="AM38" s="87">
        <f t="shared" si="4"/>
        <v>0</v>
      </c>
      <c r="AO38" s="135"/>
      <c r="AP38" s="136"/>
      <c r="AQ38" s="137"/>
      <c r="AR38" s="88"/>
      <c r="AS38" s="98">
        <f t="shared" si="5"/>
        <v>0</v>
      </c>
      <c r="AU38" s="135"/>
      <c r="AV38" s="136"/>
    </row>
    <row r="39" spans="1:48" ht="12.75" customHeight="1">
      <c r="A39" s="88"/>
      <c r="B39" s="88"/>
      <c r="C39" s="88"/>
      <c r="D39" s="88"/>
      <c r="E39" s="88"/>
      <c r="F39" s="88"/>
      <c r="G39" s="88">
        <f t="shared" si="0"/>
        <v>0</v>
      </c>
      <c r="H39" s="59"/>
      <c r="I39" s="83"/>
      <c r="J39" s="88"/>
      <c r="K39" s="109"/>
      <c r="L39" s="86"/>
      <c r="M39" s="110"/>
      <c r="N39" s="87"/>
      <c r="O39" s="87">
        <f t="shared" si="1"/>
        <v>0</v>
      </c>
      <c r="P39" s="74"/>
      <c r="Q39" s="83"/>
      <c r="R39" s="88"/>
      <c r="S39" s="85"/>
      <c r="T39" s="86"/>
      <c r="U39" s="101"/>
      <c r="V39" s="87"/>
      <c r="W39" s="87">
        <f t="shared" si="9"/>
        <v>0</v>
      </c>
      <c r="Y39" s="129"/>
      <c r="Z39" s="88"/>
      <c r="AA39" s="85"/>
      <c r="AB39" s="86"/>
      <c r="AC39" s="102"/>
      <c r="AD39" s="102"/>
      <c r="AE39" s="87">
        <f t="shared" si="3"/>
        <v>0</v>
      </c>
      <c r="AG39" s="83"/>
      <c r="AH39" s="88"/>
      <c r="AI39" s="85"/>
      <c r="AJ39" s="110"/>
      <c r="AK39" s="87"/>
      <c r="AL39" s="87"/>
      <c r="AM39" s="87">
        <f t="shared" si="4"/>
        <v>0</v>
      </c>
    </row>
    <row r="40" spans="1:48" ht="12.75" customHeight="1">
      <c r="A40" s="88"/>
      <c r="B40" s="88"/>
      <c r="C40" s="88"/>
      <c r="D40" s="88"/>
      <c r="E40" s="88"/>
      <c r="F40" s="88"/>
      <c r="G40" s="88">
        <f t="shared" si="0"/>
        <v>0</v>
      </c>
      <c r="H40" s="59"/>
      <c r="I40" s="83"/>
      <c r="J40" s="88"/>
      <c r="K40" s="109"/>
      <c r="L40" s="86"/>
      <c r="M40" s="110"/>
      <c r="N40" s="87"/>
      <c r="O40" s="87">
        <f t="shared" si="1"/>
        <v>0</v>
      </c>
      <c r="P40" s="74"/>
      <c r="Q40" s="83"/>
      <c r="R40" s="88"/>
      <c r="S40" s="85"/>
      <c r="T40" s="86"/>
      <c r="U40" s="101"/>
      <c r="V40" s="87"/>
      <c r="W40" s="87">
        <f t="shared" si="9"/>
        <v>0</v>
      </c>
      <c r="Y40" s="129"/>
      <c r="Z40" s="88"/>
      <c r="AA40" s="85"/>
      <c r="AB40" s="86"/>
      <c r="AC40" s="102"/>
      <c r="AD40" s="102"/>
      <c r="AE40" s="87">
        <f t="shared" si="3"/>
        <v>0</v>
      </c>
      <c r="AG40" s="83"/>
      <c r="AH40" s="88"/>
      <c r="AI40" s="85"/>
      <c r="AJ40" s="86"/>
      <c r="AK40" s="87"/>
      <c r="AL40" s="87"/>
      <c r="AM40" s="87">
        <f t="shared" si="4"/>
        <v>0</v>
      </c>
    </row>
    <row r="41" spans="1:48" ht="12.75" customHeight="1">
      <c r="A41" s="88"/>
      <c r="B41" s="88"/>
      <c r="C41" s="88"/>
      <c r="D41" s="88"/>
      <c r="E41" s="88"/>
      <c r="F41" s="88"/>
      <c r="G41" s="88">
        <f t="shared" si="0"/>
        <v>0</v>
      </c>
      <c r="H41" s="59"/>
      <c r="I41" s="83"/>
      <c r="J41" s="88"/>
      <c r="K41" s="109"/>
      <c r="L41" s="86"/>
      <c r="M41" s="110"/>
      <c r="N41" s="87"/>
      <c r="O41" s="87">
        <f t="shared" si="1"/>
        <v>0</v>
      </c>
      <c r="P41" s="74"/>
      <c r="Q41" s="83"/>
      <c r="R41" s="88"/>
      <c r="S41" s="85"/>
      <c r="T41" s="86"/>
      <c r="U41" s="101"/>
      <c r="V41" s="87"/>
      <c r="W41" s="87">
        <f t="shared" si="9"/>
        <v>0</v>
      </c>
      <c r="Y41" s="129"/>
      <c r="Z41" s="88"/>
      <c r="AA41" s="85"/>
      <c r="AB41" s="86"/>
      <c r="AC41" s="102"/>
      <c r="AD41" s="102"/>
      <c r="AE41" s="87">
        <f t="shared" si="3"/>
        <v>0</v>
      </c>
      <c r="AG41" s="83"/>
      <c r="AH41" s="88"/>
      <c r="AI41" s="85"/>
      <c r="AJ41" s="110"/>
      <c r="AK41" s="87"/>
      <c r="AL41" s="87"/>
      <c r="AM41" s="87">
        <f t="shared" si="4"/>
        <v>0</v>
      </c>
    </row>
    <row r="42" spans="1:48" ht="12.75" customHeight="1">
      <c r="A42" s="88"/>
      <c r="B42" s="88"/>
      <c r="C42" s="88"/>
      <c r="D42" s="88"/>
      <c r="E42" s="88"/>
      <c r="F42" s="88"/>
      <c r="G42" s="88">
        <f t="shared" si="0"/>
        <v>0</v>
      </c>
      <c r="H42" s="59"/>
      <c r="I42" s="83"/>
      <c r="J42" s="88"/>
      <c r="K42" s="109"/>
      <c r="L42" s="86"/>
      <c r="M42" s="110"/>
      <c r="N42" s="87"/>
      <c r="O42" s="87">
        <f t="shared" si="1"/>
        <v>0</v>
      </c>
      <c r="P42" s="74"/>
      <c r="Q42" s="83"/>
      <c r="R42" s="88"/>
      <c r="S42" s="85"/>
      <c r="T42" s="86"/>
      <c r="U42" s="101"/>
      <c r="V42" s="87"/>
      <c r="W42" s="87">
        <f t="shared" si="9"/>
        <v>0</v>
      </c>
      <c r="Y42" s="129"/>
      <c r="Z42" s="88"/>
      <c r="AA42" s="85"/>
      <c r="AB42" s="86"/>
      <c r="AC42" s="102"/>
      <c r="AD42" s="102"/>
      <c r="AE42" s="87">
        <f t="shared" si="3"/>
        <v>0</v>
      </c>
      <c r="AG42" s="83"/>
      <c r="AH42" s="88"/>
      <c r="AI42" s="85"/>
      <c r="AJ42" s="110"/>
      <c r="AK42" s="87"/>
      <c r="AL42" s="87"/>
      <c r="AM42" s="87">
        <f t="shared" si="4"/>
        <v>0</v>
      </c>
    </row>
    <row r="43" spans="1:48" ht="12.75" customHeight="1">
      <c r="A43" s="88"/>
      <c r="B43" s="88"/>
      <c r="C43" s="88"/>
      <c r="D43" s="88"/>
      <c r="E43" s="88"/>
      <c r="F43" s="88"/>
      <c r="G43" s="88">
        <f t="shared" si="0"/>
        <v>0</v>
      </c>
      <c r="H43" s="59"/>
      <c r="I43" s="83"/>
      <c r="J43" s="88"/>
      <c r="K43" s="109"/>
      <c r="L43" s="86"/>
      <c r="M43" s="110"/>
      <c r="N43" s="87"/>
      <c r="O43" s="87">
        <f t="shared" si="1"/>
        <v>0</v>
      </c>
      <c r="P43" s="74"/>
      <c r="Q43" s="83"/>
      <c r="R43" s="88"/>
      <c r="S43" s="85"/>
      <c r="T43" s="86"/>
      <c r="U43" s="101"/>
      <c r="V43" s="87"/>
      <c r="W43" s="87">
        <f t="shared" si="9"/>
        <v>0</v>
      </c>
      <c r="Y43" s="129"/>
      <c r="Z43" s="88"/>
      <c r="AA43" s="85"/>
      <c r="AB43" s="86"/>
      <c r="AC43" s="102"/>
      <c r="AD43" s="102"/>
      <c r="AE43" s="87">
        <f t="shared" si="3"/>
        <v>0</v>
      </c>
      <c r="AG43" s="83"/>
      <c r="AH43" s="88"/>
      <c r="AI43" s="85"/>
      <c r="AJ43" s="110"/>
      <c r="AK43" s="87"/>
      <c r="AL43" s="87"/>
      <c r="AM43" s="87">
        <f t="shared" si="4"/>
        <v>0</v>
      </c>
    </row>
    <row r="44" spans="1:48" ht="12.75" customHeight="1">
      <c r="A44" s="88"/>
      <c r="B44" s="88"/>
      <c r="C44" s="88"/>
      <c r="D44" s="88"/>
      <c r="E44" s="88"/>
      <c r="F44" s="88"/>
      <c r="G44" s="88">
        <f t="shared" si="0"/>
        <v>0</v>
      </c>
      <c r="H44" s="59"/>
      <c r="I44" s="83"/>
      <c r="J44" s="88"/>
      <c r="K44" s="109"/>
      <c r="L44" s="86"/>
      <c r="M44" s="110"/>
      <c r="N44" s="87"/>
      <c r="O44" s="87">
        <f t="shared" si="1"/>
        <v>0</v>
      </c>
      <c r="P44" s="74"/>
      <c r="Q44" s="83"/>
      <c r="R44" s="88"/>
      <c r="S44" s="85"/>
      <c r="T44" s="86"/>
      <c r="U44" s="101"/>
      <c r="V44" s="87"/>
      <c r="W44" s="87">
        <f t="shared" si="9"/>
        <v>0</v>
      </c>
      <c r="Y44" s="129"/>
      <c r="Z44" s="88"/>
      <c r="AA44" s="85"/>
      <c r="AB44" s="86"/>
      <c r="AC44" s="102"/>
      <c r="AD44" s="102"/>
      <c r="AE44" s="87">
        <f t="shared" si="3"/>
        <v>0</v>
      </c>
      <c r="AG44" s="83"/>
      <c r="AH44" s="88"/>
      <c r="AI44" s="85"/>
      <c r="AJ44" s="110"/>
      <c r="AK44" s="87"/>
      <c r="AL44" s="87"/>
      <c r="AM44" s="87">
        <f t="shared" si="4"/>
        <v>0</v>
      </c>
    </row>
    <row r="45" spans="1:48">
      <c r="A45" s="138"/>
      <c r="B45" s="139"/>
      <c r="E45" s="140"/>
      <c r="F45" s="41"/>
      <c r="G45" s="41"/>
      <c r="H45" s="41"/>
      <c r="J45" s="139"/>
      <c r="R45" s="139"/>
      <c r="Z45" s="139"/>
      <c r="AH45" s="139"/>
    </row>
    <row r="46" spans="1:48">
      <c r="A46" s="138"/>
      <c r="B46" s="139"/>
      <c r="E46" s="140"/>
      <c r="F46" s="41"/>
      <c r="G46" s="41"/>
      <c r="H46" s="41"/>
      <c r="J46" s="139"/>
      <c r="R46" s="139"/>
      <c r="Z46" s="139"/>
      <c r="AH46" s="139"/>
    </row>
    <row r="47" spans="1:48">
      <c r="A47" s="138"/>
      <c r="B47" s="139"/>
      <c r="E47" s="140"/>
      <c r="F47" s="41"/>
      <c r="G47" s="41"/>
      <c r="H47" s="41"/>
      <c r="J47" s="139"/>
      <c r="R47" s="139"/>
      <c r="Z47" s="139"/>
      <c r="AH47" s="139"/>
    </row>
  </sheetData>
  <mergeCells count="17">
    <mergeCell ref="BC9:BD9"/>
    <mergeCell ref="AD5:AE5"/>
    <mergeCell ref="AG5:AI5"/>
    <mergeCell ref="AL5:AM5"/>
    <mergeCell ref="BG5:BH5"/>
    <mergeCell ref="BC7:BD7"/>
    <mergeCell ref="BC8:BD8"/>
    <mergeCell ref="AJ5:AK5"/>
    <mergeCell ref="V5:W5"/>
    <mergeCell ref="Y5:AA5"/>
    <mergeCell ref="AB5:AC5"/>
    <mergeCell ref="D5:E5"/>
    <mergeCell ref="F5:G5"/>
    <mergeCell ref="I5:K5"/>
    <mergeCell ref="L5:M5"/>
    <mergeCell ref="N5:O5"/>
    <mergeCell ref="T5:U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I47"/>
  <sheetViews>
    <sheetView topLeftCell="AH1" workbookViewId="0">
      <pane ySplit="7" topLeftCell="A8" activePane="bottomLeft" state="frozen"/>
      <selection activeCell="DQ40" sqref="DQ40"/>
      <selection pane="bottomLeft" activeCell="AR9" sqref="AR9"/>
    </sheetView>
  </sheetViews>
  <sheetFormatPr defaultRowHeight="12.75"/>
  <cols>
    <col min="1" max="1" width="11.85546875" style="44" customWidth="1"/>
    <col min="2" max="2" width="9.7109375" style="44" customWidth="1"/>
    <col min="3" max="3" width="23.7109375" style="44" customWidth="1"/>
    <col min="4" max="4" width="10" style="44" customWidth="1"/>
    <col min="5" max="5" width="9.42578125" style="44" customWidth="1"/>
    <col min="6" max="6" width="9.5703125" style="44" bestFit="1" customWidth="1"/>
    <col min="7" max="7" width="12.140625" style="44" customWidth="1"/>
    <col min="8" max="8" width="12.85546875" style="44" customWidth="1"/>
    <col min="9" max="9" width="11.85546875" style="44" customWidth="1"/>
    <col min="10" max="10" width="9.7109375" style="44" customWidth="1"/>
    <col min="11" max="11" width="28.140625" style="44" customWidth="1"/>
    <col min="12" max="12" width="8.140625" style="44" customWidth="1"/>
    <col min="13" max="13" width="8.28515625" style="44" customWidth="1"/>
    <col min="14" max="14" width="9.5703125" style="44" bestFit="1" customWidth="1"/>
    <col min="15" max="16" width="11.7109375" style="44" customWidth="1"/>
    <col min="17" max="17" width="11.85546875" style="44" customWidth="1"/>
    <col min="18" max="18" width="8.85546875" style="44" customWidth="1"/>
    <col min="19" max="19" width="23.85546875" style="44" customWidth="1"/>
    <col min="20" max="20" width="10" style="44" customWidth="1"/>
    <col min="21" max="21" width="9.42578125" style="44" customWidth="1"/>
    <col min="22" max="22" width="9.5703125" style="44" bestFit="1" customWidth="1"/>
    <col min="23" max="23" width="11.7109375" style="44" customWidth="1"/>
    <col min="24" max="24" width="9.140625" style="44"/>
    <col min="25" max="25" width="11.85546875" style="44" customWidth="1"/>
    <col min="26" max="26" width="8.85546875" style="44" customWidth="1"/>
    <col min="27" max="27" width="28" style="44" customWidth="1"/>
    <col min="28" max="28" width="7.5703125" style="44" customWidth="1"/>
    <col min="29" max="29" width="8.42578125" style="44" customWidth="1"/>
    <col min="30" max="30" width="9.5703125" style="44" bestFit="1" customWidth="1"/>
    <col min="31" max="31" width="11.7109375" style="44" customWidth="1"/>
    <col min="32" max="32" width="9.140625" style="44"/>
    <col min="33" max="33" width="11.85546875" style="44" customWidth="1"/>
    <col min="34" max="34" width="8.85546875" style="44" customWidth="1"/>
    <col min="35" max="35" width="23.85546875" style="44" customWidth="1"/>
    <col min="36" max="36" width="10" style="44" customWidth="1"/>
    <col min="37" max="37" width="9.42578125" style="44" customWidth="1"/>
    <col min="38" max="38" width="9.5703125" style="44" bestFit="1" customWidth="1"/>
    <col min="39" max="39" width="11.7109375" style="44" customWidth="1"/>
    <col min="40" max="40" width="9.140625" style="44"/>
    <col min="41" max="41" width="12" style="44" customWidth="1"/>
    <col min="42" max="42" width="15" style="44" customWidth="1"/>
    <col min="43" max="43" width="12" style="44" customWidth="1"/>
    <col min="44" max="44" width="11" style="44" customWidth="1"/>
    <col min="45" max="45" width="23.85546875" style="44" customWidth="1"/>
    <col min="46" max="49" width="12" style="44" customWidth="1"/>
    <col min="50" max="50" width="10.5703125" style="44" customWidth="1"/>
    <col min="51" max="51" width="10.28515625" style="44" bestFit="1" customWidth="1"/>
    <col min="52" max="56" width="9.140625" style="44"/>
    <col min="57" max="57" width="9.5703125" style="44" bestFit="1" customWidth="1"/>
    <col min="58" max="60" width="9.140625" style="44"/>
    <col min="61" max="61" width="9.5703125" style="44" bestFit="1" customWidth="1"/>
    <col min="62" max="16384" width="9.140625" style="44"/>
  </cols>
  <sheetData>
    <row r="1" spans="1:61">
      <c r="A1" s="41"/>
      <c r="B1" s="41"/>
      <c r="C1" s="42"/>
      <c r="D1" s="41"/>
      <c r="E1" s="43"/>
      <c r="F1" s="43"/>
      <c r="G1" s="43"/>
      <c r="H1" s="43"/>
      <c r="J1" s="41"/>
      <c r="R1" s="41"/>
      <c r="Z1" s="41"/>
      <c r="AH1" s="41"/>
    </row>
    <row r="2" spans="1:61" ht="20.25">
      <c r="A2" s="45" t="s">
        <v>45</v>
      </c>
      <c r="B2" s="45"/>
      <c r="C2" s="46" t="s">
        <v>82</v>
      </c>
      <c r="D2" s="46"/>
      <c r="E2" s="47" t="s">
        <v>46</v>
      </c>
      <c r="G2" s="48">
        <f>AP5</f>
        <v>220000</v>
      </c>
      <c r="H2" s="49"/>
      <c r="J2" s="45"/>
      <c r="R2" s="45"/>
      <c r="Z2" s="45"/>
      <c r="AH2" s="45"/>
      <c r="AO2" s="50"/>
      <c r="AP2" s="50"/>
    </row>
    <row r="3" spans="1:61" ht="18">
      <c r="A3" s="41"/>
      <c r="B3" s="41"/>
      <c r="C3" s="42"/>
      <c r="D3" s="41"/>
      <c r="E3" s="51" t="s">
        <v>47</v>
      </c>
      <c r="G3" s="48">
        <f>SUM(AY9:AY20)</f>
        <v>51500</v>
      </c>
      <c r="H3" s="43"/>
      <c r="J3" s="41"/>
      <c r="R3" s="41"/>
      <c r="Z3" s="41"/>
      <c r="AH3" s="41"/>
      <c r="AO3" s="52" t="s">
        <v>12</v>
      </c>
      <c r="AU3" s="52" t="s">
        <v>48</v>
      </c>
    </row>
    <row r="4" spans="1:61">
      <c r="A4" s="41"/>
      <c r="B4" s="41"/>
      <c r="C4" s="42"/>
      <c r="D4" s="41"/>
      <c r="E4" s="43"/>
      <c r="F4" s="43"/>
      <c r="G4" s="43"/>
      <c r="H4" s="43"/>
      <c r="J4" s="41"/>
      <c r="R4" s="41"/>
      <c r="Z4" s="41"/>
      <c r="AH4" s="41"/>
    </row>
    <row r="5" spans="1:61" ht="20.25">
      <c r="A5" s="53" t="s">
        <v>49</v>
      </c>
      <c r="B5" s="53"/>
      <c r="C5" s="54"/>
      <c r="D5" s="171" t="s">
        <v>7</v>
      </c>
      <c r="E5" s="171"/>
      <c r="F5" s="168">
        <f>SUM(G8:G44)</f>
        <v>1500</v>
      </c>
      <c r="G5" s="172"/>
      <c r="H5" s="55"/>
      <c r="I5" s="173" t="s">
        <v>61</v>
      </c>
      <c r="J5" s="173"/>
      <c r="K5" s="173"/>
      <c r="L5" s="170" t="s">
        <v>7</v>
      </c>
      <c r="M5" s="170"/>
      <c r="N5" s="168">
        <f>SUM(O8:O44)</f>
        <v>0</v>
      </c>
      <c r="O5" s="172"/>
      <c r="P5" s="55"/>
      <c r="Q5" s="56" t="s">
        <v>51</v>
      </c>
      <c r="R5" s="56"/>
      <c r="S5" s="56"/>
      <c r="T5" s="170" t="s">
        <v>7</v>
      </c>
      <c r="U5" s="170"/>
      <c r="V5" s="168">
        <f>SUM(W8:W44)</f>
        <v>0</v>
      </c>
      <c r="W5" s="168"/>
      <c r="Y5" s="169" t="s">
        <v>52</v>
      </c>
      <c r="Z5" s="169"/>
      <c r="AA5" s="169"/>
      <c r="AB5" s="170" t="s">
        <v>7</v>
      </c>
      <c r="AC5" s="170"/>
      <c r="AD5" s="168">
        <f>SUM(AE8:AE44)</f>
        <v>0</v>
      </c>
      <c r="AE5" s="172"/>
      <c r="AG5" s="175" t="s">
        <v>53</v>
      </c>
      <c r="AH5" s="175"/>
      <c r="AI5" s="175"/>
      <c r="AJ5" s="170" t="s">
        <v>7</v>
      </c>
      <c r="AK5" s="170"/>
      <c r="AL5" s="168">
        <f>SUM(AM8:AM44)</f>
        <v>50000</v>
      </c>
      <c r="AM5" s="172"/>
      <c r="AP5" s="44">
        <f>SUM(AP8:AP38)</f>
        <v>220000</v>
      </c>
      <c r="AR5" s="44">
        <f>SUM(AR8:AR38)</f>
        <v>220000</v>
      </c>
      <c r="AS5" s="140">
        <f>SUM(AS8:AS38)</f>
        <v>0</v>
      </c>
      <c r="AT5" s="50"/>
      <c r="AV5" s="165">
        <f>SUM(AV8:AV38)</f>
        <v>220000</v>
      </c>
      <c r="AW5" s="58"/>
      <c r="BC5" s="59"/>
      <c r="BD5" s="59"/>
      <c r="BE5" s="59"/>
      <c r="BF5" s="59"/>
      <c r="BG5" s="176"/>
      <c r="BH5" s="176"/>
      <c r="BI5" s="60"/>
    </row>
    <row r="6" spans="1:61" ht="12.75" customHeight="1">
      <c r="A6" s="41"/>
      <c r="B6" s="41"/>
      <c r="C6" s="42"/>
      <c r="D6" s="41"/>
      <c r="E6" s="43"/>
      <c r="F6" s="43"/>
      <c r="G6" s="43"/>
      <c r="H6" s="43"/>
      <c r="I6" s="41"/>
      <c r="J6" s="41"/>
      <c r="K6" s="61"/>
      <c r="L6" s="41"/>
      <c r="M6" s="43"/>
      <c r="N6" s="43"/>
      <c r="O6" s="43"/>
      <c r="P6" s="43"/>
      <c r="R6" s="41"/>
      <c r="Y6" s="41"/>
      <c r="Z6" s="41"/>
      <c r="AA6" s="61"/>
      <c r="AB6" s="41"/>
      <c r="AC6" s="43"/>
      <c r="AD6" s="43"/>
      <c r="AE6" s="43"/>
      <c r="AG6" s="41"/>
      <c r="AH6" s="41"/>
      <c r="AI6" s="61"/>
      <c r="AJ6" s="41"/>
      <c r="AK6" s="43"/>
      <c r="AL6" s="43"/>
      <c r="AM6" s="43"/>
      <c r="AO6" s="62"/>
      <c r="AP6" s="63"/>
      <c r="AQ6" s="63"/>
      <c r="AR6" s="64"/>
      <c r="AS6" s="65"/>
      <c r="AT6" s="66"/>
      <c r="AU6" s="67"/>
      <c r="AV6" s="67"/>
      <c r="AW6" s="68"/>
      <c r="BC6" s="59"/>
      <c r="BD6" s="59"/>
      <c r="BE6" s="59"/>
      <c r="BF6" s="59"/>
      <c r="BG6" s="59"/>
      <c r="BH6" s="59"/>
      <c r="BI6" s="59"/>
    </row>
    <row r="7" spans="1:61" ht="12.75" customHeight="1">
      <c r="A7" s="69" t="s">
        <v>54</v>
      </c>
      <c r="B7" s="70" t="s">
        <v>43</v>
      </c>
      <c r="C7" s="70" t="s">
        <v>55</v>
      </c>
      <c r="D7" s="69" t="s">
        <v>56</v>
      </c>
      <c r="E7" s="69" t="s">
        <v>57</v>
      </c>
      <c r="F7" s="69" t="s">
        <v>58</v>
      </c>
      <c r="G7" s="69" t="s">
        <v>29</v>
      </c>
      <c r="I7" s="71" t="s">
        <v>54</v>
      </c>
      <c r="J7" s="70" t="s">
        <v>43</v>
      </c>
      <c r="K7" s="157" t="s">
        <v>55</v>
      </c>
      <c r="L7" s="71" t="s">
        <v>56</v>
      </c>
      <c r="M7" s="73" t="s">
        <v>57</v>
      </c>
      <c r="N7" s="73" t="s">
        <v>58</v>
      </c>
      <c r="O7" s="73" t="s">
        <v>29</v>
      </c>
      <c r="P7" s="74"/>
      <c r="Q7" s="71" t="s">
        <v>54</v>
      </c>
      <c r="R7" s="70" t="s">
        <v>43</v>
      </c>
      <c r="S7" s="157" t="s">
        <v>55</v>
      </c>
      <c r="T7" s="71" t="s">
        <v>56</v>
      </c>
      <c r="U7" s="73" t="s">
        <v>57</v>
      </c>
      <c r="V7" s="73" t="s">
        <v>58</v>
      </c>
      <c r="W7" s="73" t="s">
        <v>29</v>
      </c>
      <c r="Y7" s="71" t="s">
        <v>54</v>
      </c>
      <c r="Z7" s="70" t="s">
        <v>43</v>
      </c>
      <c r="AA7" s="157" t="s">
        <v>55</v>
      </c>
      <c r="AB7" s="71" t="s">
        <v>56</v>
      </c>
      <c r="AC7" s="73" t="s">
        <v>57</v>
      </c>
      <c r="AD7" s="73" t="s">
        <v>58</v>
      </c>
      <c r="AE7" s="73" t="s">
        <v>29</v>
      </c>
      <c r="AG7" s="75" t="s">
        <v>54</v>
      </c>
      <c r="AH7" s="76" t="s">
        <v>43</v>
      </c>
      <c r="AI7" s="77" t="s">
        <v>55</v>
      </c>
      <c r="AJ7" s="78" t="s">
        <v>56</v>
      </c>
      <c r="AK7" s="79" t="s">
        <v>57</v>
      </c>
      <c r="AL7" s="79" t="s">
        <v>58</v>
      </c>
      <c r="AM7" s="80" t="s">
        <v>29</v>
      </c>
      <c r="AO7" s="158" t="s">
        <v>54</v>
      </c>
      <c r="AP7" s="158" t="s">
        <v>29</v>
      </c>
      <c r="AQ7" s="158" t="s">
        <v>54</v>
      </c>
      <c r="AR7" s="158" t="s">
        <v>59</v>
      </c>
      <c r="AS7" s="158" t="s">
        <v>60</v>
      </c>
      <c r="AU7" s="158" t="s">
        <v>54</v>
      </c>
      <c r="AV7" s="158" t="s">
        <v>29</v>
      </c>
      <c r="BC7" s="177"/>
      <c r="BD7" s="177"/>
      <c r="BE7" s="82"/>
      <c r="BF7" s="59"/>
      <c r="BG7" s="59"/>
      <c r="BH7" s="59"/>
      <c r="BI7" s="59"/>
    </row>
    <row r="8" spans="1:61" ht="12.75" customHeight="1">
      <c r="A8" s="83">
        <v>43480</v>
      </c>
      <c r="B8" s="84" t="str">
        <f>VLOOKUP(MONTH(A8),$AW$9:$AX$20,2,0)</f>
        <v>Январь</v>
      </c>
      <c r="C8" s="85"/>
      <c r="D8" s="86"/>
      <c r="E8" s="87">
        <v>3</v>
      </c>
      <c r="F8" s="87">
        <v>500</v>
      </c>
      <c r="G8" s="88">
        <f t="shared" ref="G8:G44" si="0">E8*F8</f>
        <v>1500</v>
      </c>
      <c r="H8" s="59"/>
      <c r="I8" s="144"/>
      <c r="J8" s="84" t="str">
        <f>VLOOKUP(MONTH(I8),$AW$9:$AX$20,2,0)</f>
        <v>Январь</v>
      </c>
      <c r="K8" s="145"/>
      <c r="L8" s="146"/>
      <c r="M8" s="147"/>
      <c r="N8" s="147"/>
      <c r="O8" s="87">
        <f t="shared" ref="O8:O44" si="1">N8*M8</f>
        <v>0</v>
      </c>
      <c r="P8" s="74"/>
      <c r="Q8" s="144"/>
      <c r="R8" s="84" t="str">
        <f>VLOOKUP(MONTH(Q8),$AW$9:$AX$20,2,0)</f>
        <v>Январь</v>
      </c>
      <c r="S8" s="145"/>
      <c r="T8" s="146"/>
      <c r="U8" s="148"/>
      <c r="V8" s="147"/>
      <c r="W8" s="87">
        <f>U8*V8</f>
        <v>0</v>
      </c>
      <c r="Y8" s="149"/>
      <c r="Z8" s="84" t="str">
        <f>VLOOKUP(MONTH(Y8),$AW$9:$AX$20,2,0)</f>
        <v>Январь</v>
      </c>
      <c r="AA8" s="145"/>
      <c r="AB8" s="146"/>
      <c r="AC8" s="148"/>
      <c r="AD8" s="147"/>
      <c r="AE8" s="87">
        <f t="shared" ref="AE8:AE44" si="2">AD8*AC8</f>
        <v>0</v>
      </c>
      <c r="AG8" s="149">
        <v>43516</v>
      </c>
      <c r="AH8" s="84" t="str">
        <f>VLOOKUP(MONTH(AG8),$AW$9:$AX$20,2,0)</f>
        <v>Февраль</v>
      </c>
      <c r="AI8" s="150"/>
      <c r="AJ8" s="146"/>
      <c r="AK8" s="147">
        <v>1</v>
      </c>
      <c r="AL8" s="147">
        <v>50000</v>
      </c>
      <c r="AM8" s="96">
        <f t="shared" ref="AM8:AM44" si="3">AK8*AL8</f>
        <v>50000</v>
      </c>
      <c r="AO8" s="86" t="s">
        <v>17</v>
      </c>
      <c r="AP8" s="166">
        <v>220000</v>
      </c>
      <c r="AQ8" s="160">
        <v>43485</v>
      </c>
      <c r="AR8" s="97">
        <v>220000</v>
      </c>
      <c r="AS8" s="98">
        <f t="shared" ref="AS8:AS38" si="4">AP8-AR8</f>
        <v>0</v>
      </c>
      <c r="AU8" s="160">
        <v>43466</v>
      </c>
      <c r="AV8" s="99">
        <v>220000</v>
      </c>
      <c r="BC8" s="174"/>
      <c r="BD8" s="174"/>
      <c r="BE8" s="100"/>
      <c r="BF8" s="59"/>
      <c r="BG8" s="59"/>
      <c r="BH8" s="59"/>
      <c r="BI8" s="59"/>
    </row>
    <row r="9" spans="1:61" ht="12.75" customHeight="1">
      <c r="A9" s="83"/>
      <c r="B9" s="84" t="str">
        <f t="shared" ref="B9:B17" si="5">VLOOKUP(MONTH(A9),$AW$9:$AX$20,2,0)</f>
        <v>Январь</v>
      </c>
      <c r="C9" s="85"/>
      <c r="D9" s="86"/>
      <c r="E9" s="101"/>
      <c r="F9" s="101"/>
      <c r="G9" s="88">
        <f t="shared" si="0"/>
        <v>0</v>
      </c>
      <c r="H9" s="59"/>
      <c r="I9" s="83"/>
      <c r="J9" s="84" t="str">
        <f t="shared" ref="J9:J16" si="6">VLOOKUP(MONTH(I9),$AW$9:$AX$20,2,0)</f>
        <v>Январь</v>
      </c>
      <c r="K9" s="85"/>
      <c r="L9" s="86"/>
      <c r="M9" s="101"/>
      <c r="N9" s="102"/>
      <c r="O9" s="87">
        <f t="shared" si="1"/>
        <v>0</v>
      </c>
      <c r="P9" s="74"/>
      <c r="Q9" s="149"/>
      <c r="R9" s="84" t="str">
        <f>VLOOKUP(MONTH(Q9),$AW$9:$AX$20,2,0)</f>
        <v>Январь</v>
      </c>
      <c r="S9" s="145"/>
      <c r="T9" s="146"/>
      <c r="U9" s="148"/>
      <c r="V9" s="147"/>
      <c r="W9" s="87">
        <f>U9*V9</f>
        <v>0</v>
      </c>
      <c r="Y9" s="149"/>
      <c r="Z9" s="84" t="str">
        <f t="shared" ref="Z9:Z14" si="7">VLOOKUP(MONTH(Y9),$AW$9:$AX$20,2,0)</f>
        <v>Январь</v>
      </c>
      <c r="AA9" s="150"/>
      <c r="AB9" s="146"/>
      <c r="AC9" s="147"/>
      <c r="AD9" s="147"/>
      <c r="AE9" s="87">
        <f t="shared" si="2"/>
        <v>0</v>
      </c>
      <c r="AG9" s="94"/>
      <c r="AH9" s="84" t="str">
        <f>VLOOKUP(MONTH(AG9),$AW$9:$AX$20,2,0)</f>
        <v>Январь</v>
      </c>
      <c r="AI9" s="95"/>
      <c r="AJ9" s="91"/>
      <c r="AK9" s="93"/>
      <c r="AL9" s="93"/>
      <c r="AM9" s="96">
        <f t="shared" si="3"/>
        <v>0</v>
      </c>
      <c r="AO9" s="86" t="s">
        <v>18</v>
      </c>
      <c r="AP9" s="88"/>
      <c r="AQ9" s="103"/>
      <c r="AR9" s="104"/>
      <c r="AS9" s="98">
        <f t="shared" si="4"/>
        <v>0</v>
      </c>
      <c r="AU9" s="86"/>
      <c r="AV9" s="105"/>
      <c r="AW9" s="106">
        <v>1</v>
      </c>
      <c r="AX9" s="107" t="s">
        <v>17</v>
      </c>
      <c r="AY9" s="108">
        <f>SUMIF($B$8:$B$44,AX9,$G$8:$G$44)+SUMIF($J$8:$J$44,AX9,$O$8:$O$44)+SUMIF($R$8:$R$44,AX9,$W$8:$W$44)+SUMIF($Z$8:$Z$44,AX9,$AE$8:$AE$44)+SUMIF($AH$8:$AH$44,AX9,$AM$8:$AM$44)</f>
        <v>1500</v>
      </c>
      <c r="BC9" s="174"/>
      <c r="BD9" s="174"/>
      <c r="BE9" s="100"/>
      <c r="BF9" s="59"/>
      <c r="BG9" s="59"/>
      <c r="BH9" s="59"/>
      <c r="BI9" s="59"/>
    </row>
    <row r="10" spans="1:61" ht="14.25" customHeight="1">
      <c r="A10" s="83"/>
      <c r="B10" s="84" t="str">
        <f t="shared" si="5"/>
        <v>Январь</v>
      </c>
      <c r="C10" s="109"/>
      <c r="D10" s="86"/>
      <c r="E10" s="110"/>
      <c r="F10" s="87"/>
      <c r="G10" s="88">
        <f t="shared" si="0"/>
        <v>0</v>
      </c>
      <c r="H10" s="59"/>
      <c r="I10" s="156"/>
      <c r="J10" s="84" t="str">
        <f t="shared" si="6"/>
        <v>Январь</v>
      </c>
      <c r="K10" s="109"/>
      <c r="L10" s="86"/>
      <c r="M10" s="110"/>
      <c r="N10" s="87"/>
      <c r="O10" s="87">
        <f t="shared" si="1"/>
        <v>0</v>
      </c>
      <c r="P10" s="74"/>
      <c r="Q10" s="144"/>
      <c r="R10" s="84" t="str">
        <f>VLOOKUP(MONTH(Q10),$AW$9:$AX$20,2,0)</f>
        <v>Январь</v>
      </c>
      <c r="S10" s="145"/>
      <c r="T10" s="146"/>
      <c r="U10" s="148"/>
      <c r="V10" s="147"/>
      <c r="W10" s="87">
        <f>U10*V10</f>
        <v>0</v>
      </c>
      <c r="Y10" s="149"/>
      <c r="Z10" s="84" t="str">
        <f t="shared" si="7"/>
        <v>Январь</v>
      </c>
      <c r="AA10" s="150"/>
      <c r="AB10" s="146"/>
      <c r="AC10" s="147"/>
      <c r="AD10" s="147"/>
      <c r="AE10" s="87">
        <f t="shared" si="2"/>
        <v>0</v>
      </c>
      <c r="AG10" s="94"/>
      <c r="AH10" s="84" t="str">
        <f>VLOOKUP(MONTH(AG10),$AW$9:$AX$20,2,0)</f>
        <v>Январь</v>
      </c>
      <c r="AI10" s="95"/>
      <c r="AJ10" s="91"/>
      <c r="AK10" s="93"/>
      <c r="AL10" s="93"/>
      <c r="AM10" s="96">
        <f t="shared" si="3"/>
        <v>0</v>
      </c>
      <c r="AO10" s="86" t="s">
        <v>19</v>
      </c>
      <c r="AP10" s="88"/>
      <c r="AQ10" s="103"/>
      <c r="AR10" s="104"/>
      <c r="AS10" s="98">
        <f t="shared" si="4"/>
        <v>0</v>
      </c>
      <c r="AU10" s="86"/>
      <c r="AV10" s="105"/>
      <c r="AW10" s="106">
        <v>2</v>
      </c>
      <c r="AX10" s="107" t="s">
        <v>18</v>
      </c>
      <c r="AY10" s="108">
        <f>SUMIF($B$8:$B$44,AX10,$G$8:$G$44)+SUMIF($J$8:$J$44,AX10,$O$8:$O$44)+SUMIF($R$8:$R$44,AX10,$W$8:$W$44)+SUMIF($Z$8:$Z$44,AX10,$AE$8:$AE$44)+SUMIF($AH$8:$AH$44,AX10,$AM$8:$AM$44)</f>
        <v>50000</v>
      </c>
      <c r="BC10" s="112"/>
      <c r="BD10" s="113"/>
      <c r="BE10" s="100"/>
      <c r="BF10" s="59"/>
      <c r="BG10" s="59"/>
      <c r="BH10" s="59"/>
      <c r="BI10" s="59"/>
    </row>
    <row r="11" spans="1:61" ht="13.5" customHeight="1">
      <c r="A11" s="83"/>
      <c r="B11" s="84" t="str">
        <f t="shared" si="5"/>
        <v>Январь</v>
      </c>
      <c r="C11" s="109"/>
      <c r="D11" s="86"/>
      <c r="E11" s="101"/>
      <c r="F11" s="101"/>
      <c r="G11" s="88">
        <f t="shared" si="0"/>
        <v>0</v>
      </c>
      <c r="H11" s="59"/>
      <c r="I11" s="156"/>
      <c r="J11" s="84" t="str">
        <f t="shared" si="6"/>
        <v>Январь</v>
      </c>
      <c r="K11" s="85"/>
      <c r="L11" s="114"/>
      <c r="M11" s="114"/>
      <c r="N11" s="114"/>
      <c r="O11" s="87">
        <f t="shared" si="1"/>
        <v>0</v>
      </c>
      <c r="P11" s="74"/>
      <c r="Q11" s="94"/>
      <c r="R11" s="84" t="str">
        <f>VLOOKUP(MONTH(Q11),$AW$9:$AX$20,2,0)</f>
        <v>Январь</v>
      </c>
      <c r="S11" s="90"/>
      <c r="T11" s="91"/>
      <c r="U11" s="92"/>
      <c r="V11" s="93"/>
      <c r="W11" s="87">
        <f>U11*V11</f>
        <v>0</v>
      </c>
      <c r="Y11" s="94"/>
      <c r="Z11" s="84" t="str">
        <f t="shared" si="7"/>
        <v>Январь</v>
      </c>
      <c r="AA11" s="145"/>
      <c r="AB11" s="146"/>
      <c r="AC11" s="148"/>
      <c r="AD11" s="93"/>
      <c r="AE11" s="87">
        <f t="shared" si="2"/>
        <v>0</v>
      </c>
      <c r="AG11" s="94"/>
      <c r="AH11" s="84" t="str">
        <f>VLOOKUP(MONTH(AG11),$AW$9:$AX$20,2,0)</f>
        <v>Январь</v>
      </c>
      <c r="AI11" s="90"/>
      <c r="AJ11" s="91"/>
      <c r="AK11" s="93"/>
      <c r="AL11" s="93"/>
      <c r="AM11" s="96">
        <f t="shared" si="3"/>
        <v>0</v>
      </c>
      <c r="AO11" s="86" t="s">
        <v>20</v>
      </c>
      <c r="AP11" s="88"/>
      <c r="AQ11" s="103"/>
      <c r="AR11" s="104"/>
      <c r="AS11" s="98">
        <f t="shared" si="4"/>
        <v>0</v>
      </c>
      <c r="AU11" s="86"/>
      <c r="AV11" s="105"/>
      <c r="AW11" s="106">
        <v>3</v>
      </c>
      <c r="AX11" s="107" t="s">
        <v>19</v>
      </c>
      <c r="AY11" s="108">
        <f>SUMIF($B$8:$B$44,AX11,$G$8:$G$44)+SUMIF($J$8:$J$44,AX11,$O$8:$O$44)+SUMIF($R$8:$R$44,AX11,$W$8:$W$44)+SUMIF($Z$8:$Z$44,AX11,$AE$8:$AE$44)+SUMIF($AH$8:$AH$44,AX11,$AM$8:$AM$44)</f>
        <v>0</v>
      </c>
      <c r="BC11" s="112"/>
      <c r="BD11" s="113"/>
      <c r="BE11" s="100"/>
      <c r="BF11" s="59"/>
      <c r="BG11" s="59"/>
      <c r="BH11" s="59"/>
      <c r="BI11" s="59"/>
    </row>
    <row r="12" spans="1:61" ht="13.5" customHeight="1">
      <c r="A12" s="115"/>
      <c r="B12" s="84" t="str">
        <f t="shared" si="5"/>
        <v>Январь</v>
      </c>
      <c r="C12" s="109"/>
      <c r="D12" s="86"/>
      <c r="E12" s="101"/>
      <c r="F12" s="101"/>
      <c r="G12" s="88">
        <f t="shared" si="0"/>
        <v>0</v>
      </c>
      <c r="H12" s="59"/>
      <c r="I12" s="83"/>
      <c r="J12" s="84" t="str">
        <f t="shared" si="6"/>
        <v>Январь</v>
      </c>
      <c r="K12" s="85"/>
      <c r="L12" s="86"/>
      <c r="M12" s="101"/>
      <c r="N12" s="87"/>
      <c r="O12" s="87">
        <f t="shared" si="1"/>
        <v>0</v>
      </c>
      <c r="P12" s="74"/>
      <c r="Q12" s="89"/>
      <c r="R12" s="84" t="str">
        <f>VLOOKUP(MONTH(Q12),$AW$9:$AX$20,2,0)</f>
        <v>Январь</v>
      </c>
      <c r="S12" s="90"/>
      <c r="T12" s="91"/>
      <c r="U12" s="92"/>
      <c r="V12" s="93"/>
      <c r="W12" s="87">
        <f>U12*V12</f>
        <v>0</v>
      </c>
      <c r="Y12" s="94"/>
      <c r="Z12" s="84" t="str">
        <f t="shared" si="7"/>
        <v>Январь</v>
      </c>
      <c r="AA12" s="150"/>
      <c r="AB12" s="146"/>
      <c r="AC12" s="147"/>
      <c r="AD12" s="93"/>
      <c r="AE12" s="87">
        <f t="shared" si="2"/>
        <v>0</v>
      </c>
      <c r="AG12" s="94"/>
      <c r="AH12" s="84" t="str">
        <f>VLOOKUP(MONTH(AG12),$AW$9:$AX$20,2,0)</f>
        <v>Январь</v>
      </c>
      <c r="AI12" s="116"/>
      <c r="AJ12" s="117"/>
      <c r="AK12" s="118"/>
      <c r="AL12" s="118"/>
      <c r="AM12" s="96">
        <f t="shared" si="3"/>
        <v>0</v>
      </c>
      <c r="AO12" s="86" t="s">
        <v>21</v>
      </c>
      <c r="AP12" s="88"/>
      <c r="AQ12" s="103"/>
      <c r="AR12" s="104"/>
      <c r="AS12" s="98">
        <f t="shared" si="4"/>
        <v>0</v>
      </c>
      <c r="AU12" s="86"/>
      <c r="AV12" s="105"/>
      <c r="AW12" s="106">
        <v>4</v>
      </c>
      <c r="AX12" s="107" t="s">
        <v>20</v>
      </c>
      <c r="AY12" s="108">
        <f t="shared" ref="AY12:AY20" si="8">SUMIF($B$8:$B$44,AX12,$G$8:$G$44)+SUMIF($J$8:$J$44,AX12,$O$8:$O$44)+SUMIF($R$8:$R$44,AX12,$W$8:$W$44)+SUMIF($Z$8:$Z$44,AX12,$AE$8:$AE$44)+SUMIF($AH$8:$AH$44,AX12,$AM$8:$AM$44)</f>
        <v>0</v>
      </c>
      <c r="BC12" s="59"/>
      <c r="BD12" s="59"/>
      <c r="BE12" s="59"/>
      <c r="BF12" s="59"/>
      <c r="BG12" s="59"/>
      <c r="BH12" s="59"/>
      <c r="BI12" s="59"/>
    </row>
    <row r="13" spans="1:61" ht="15">
      <c r="A13" s="115"/>
      <c r="B13" s="84" t="str">
        <f t="shared" si="5"/>
        <v>Январь</v>
      </c>
      <c r="C13" s="109"/>
      <c r="D13" s="86"/>
      <c r="E13" s="110"/>
      <c r="F13" s="110"/>
      <c r="G13" s="88">
        <f t="shared" si="0"/>
        <v>0</v>
      </c>
      <c r="H13" s="59"/>
      <c r="I13" s="83"/>
      <c r="J13" s="84" t="str">
        <f t="shared" si="6"/>
        <v>Январь</v>
      </c>
      <c r="K13" s="85"/>
      <c r="L13" s="86"/>
      <c r="M13" s="101"/>
      <c r="N13" s="87"/>
      <c r="O13" s="87">
        <f t="shared" si="1"/>
        <v>0</v>
      </c>
      <c r="P13" s="74"/>
      <c r="Q13" s="83"/>
      <c r="R13" s="119"/>
      <c r="S13" s="85"/>
      <c r="T13" s="86"/>
      <c r="U13" s="101"/>
      <c r="V13" s="87"/>
      <c r="W13" s="87">
        <f t="shared" ref="W13:W44" si="9">U13*V13</f>
        <v>0</v>
      </c>
      <c r="Y13" s="94"/>
      <c r="Z13" s="84" t="str">
        <f t="shared" si="7"/>
        <v>Январь</v>
      </c>
      <c r="AA13" s="150"/>
      <c r="AB13" s="146"/>
      <c r="AC13" s="147"/>
      <c r="AD13" s="93"/>
      <c r="AE13" s="87">
        <f t="shared" si="2"/>
        <v>0</v>
      </c>
      <c r="AG13" s="83"/>
      <c r="AH13" s="119"/>
      <c r="AI13" s="85"/>
      <c r="AJ13" s="86"/>
      <c r="AK13" s="87"/>
      <c r="AL13" s="87"/>
      <c r="AM13" s="87">
        <f t="shared" si="3"/>
        <v>0</v>
      </c>
      <c r="AO13" s="86" t="s">
        <v>22</v>
      </c>
      <c r="AP13" s="88"/>
      <c r="AQ13" s="105"/>
      <c r="AR13" s="104"/>
      <c r="AS13" s="98">
        <f t="shared" si="4"/>
        <v>0</v>
      </c>
      <c r="AU13" s="97"/>
      <c r="AV13" s="105"/>
      <c r="AW13" s="106">
        <v>5</v>
      </c>
      <c r="AX13" s="107" t="s">
        <v>21</v>
      </c>
      <c r="AY13" s="108">
        <f t="shared" si="8"/>
        <v>0</v>
      </c>
    </row>
    <row r="14" spans="1:61" ht="15.75" customHeight="1">
      <c r="A14" s="115"/>
      <c r="B14" s="84" t="str">
        <f t="shared" si="5"/>
        <v>Январь</v>
      </c>
      <c r="C14" s="109"/>
      <c r="D14" s="86"/>
      <c r="E14" s="110"/>
      <c r="F14" s="110"/>
      <c r="G14" s="88">
        <f t="shared" si="0"/>
        <v>0</v>
      </c>
      <c r="H14" s="59"/>
      <c r="I14" s="83"/>
      <c r="J14" s="84" t="str">
        <f t="shared" si="6"/>
        <v>Январь</v>
      </c>
      <c r="K14" s="85"/>
      <c r="L14" s="86"/>
      <c r="M14" s="101"/>
      <c r="N14" s="87"/>
      <c r="O14" s="102">
        <f t="shared" si="1"/>
        <v>0</v>
      </c>
      <c r="P14" s="120"/>
      <c r="Q14" s="83"/>
      <c r="R14" s="119"/>
      <c r="S14" s="85"/>
      <c r="T14" s="86"/>
      <c r="U14" s="101"/>
      <c r="V14" s="87"/>
      <c r="W14" s="87">
        <f t="shared" si="9"/>
        <v>0</v>
      </c>
      <c r="Y14" s="94"/>
      <c r="Z14" s="84" t="str">
        <f t="shared" si="7"/>
        <v>Январь</v>
      </c>
      <c r="AA14" s="145"/>
      <c r="AB14" s="146"/>
      <c r="AC14" s="147"/>
      <c r="AD14" s="87"/>
      <c r="AE14" s="87">
        <f>AD14*AC14</f>
        <v>0</v>
      </c>
      <c r="AG14" s="83"/>
      <c r="AH14" s="119"/>
      <c r="AI14" s="85"/>
      <c r="AJ14" s="86"/>
      <c r="AK14" s="87"/>
      <c r="AL14" s="87"/>
      <c r="AM14" s="87">
        <f t="shared" si="3"/>
        <v>0</v>
      </c>
      <c r="AO14" s="86" t="s">
        <v>23</v>
      </c>
      <c r="AP14" s="88"/>
      <c r="AQ14" s="105"/>
      <c r="AR14" s="104"/>
      <c r="AS14" s="98">
        <f t="shared" si="4"/>
        <v>0</v>
      </c>
      <c r="AU14" s="97"/>
      <c r="AV14" s="105"/>
      <c r="AW14" s="106">
        <v>6</v>
      </c>
      <c r="AX14" s="107" t="s">
        <v>22</v>
      </c>
      <c r="AY14" s="108">
        <f t="shared" si="8"/>
        <v>0</v>
      </c>
    </row>
    <row r="15" spans="1:61" ht="12.75" customHeight="1">
      <c r="A15" s="115"/>
      <c r="B15" s="84" t="str">
        <f t="shared" si="5"/>
        <v>Январь</v>
      </c>
      <c r="C15" s="109"/>
      <c r="D15" s="86"/>
      <c r="E15" s="110"/>
      <c r="F15" s="110"/>
      <c r="G15" s="88">
        <f t="shared" si="0"/>
        <v>0</v>
      </c>
      <c r="H15" s="59"/>
      <c r="I15" s="83"/>
      <c r="J15" s="84" t="str">
        <f t="shared" si="6"/>
        <v>Январь</v>
      </c>
      <c r="K15" s="109"/>
      <c r="L15" s="86"/>
      <c r="M15" s="110"/>
      <c r="N15" s="87"/>
      <c r="O15" s="102">
        <f t="shared" si="1"/>
        <v>0</v>
      </c>
      <c r="P15" s="120"/>
      <c r="Q15" s="83"/>
      <c r="R15" s="119"/>
      <c r="S15" s="85"/>
      <c r="T15" s="86"/>
      <c r="U15" s="101"/>
      <c r="V15" s="87"/>
      <c r="W15" s="87">
        <f t="shared" si="9"/>
        <v>0</v>
      </c>
      <c r="Y15" s="83"/>
      <c r="Z15" s="119"/>
      <c r="AA15" s="85"/>
      <c r="AB15" s="86"/>
      <c r="AC15" s="87"/>
      <c r="AD15" s="87"/>
      <c r="AE15" s="87">
        <f t="shared" si="2"/>
        <v>0</v>
      </c>
      <c r="AG15" s="83"/>
      <c r="AH15" s="119"/>
      <c r="AI15" s="85"/>
      <c r="AJ15" s="86"/>
      <c r="AK15" s="87"/>
      <c r="AL15" s="87"/>
      <c r="AM15" s="87">
        <f t="shared" si="3"/>
        <v>0</v>
      </c>
      <c r="AO15" s="86" t="s">
        <v>24</v>
      </c>
      <c r="AP15" s="88"/>
      <c r="AQ15" s="105"/>
      <c r="AR15" s="104"/>
      <c r="AS15" s="98">
        <f t="shared" si="4"/>
        <v>0</v>
      </c>
      <c r="AU15" s="97"/>
      <c r="AV15" s="105"/>
      <c r="AW15" s="106">
        <v>7</v>
      </c>
      <c r="AX15" s="107" t="s">
        <v>23</v>
      </c>
      <c r="AY15" s="108">
        <f t="shared" si="8"/>
        <v>0</v>
      </c>
    </row>
    <row r="16" spans="1:61" ht="13.5" customHeight="1">
      <c r="A16" s="115"/>
      <c r="B16" s="84" t="str">
        <f t="shared" si="5"/>
        <v>Январь</v>
      </c>
      <c r="C16" s="109"/>
      <c r="D16" s="86"/>
      <c r="E16" s="110"/>
      <c r="F16" s="110"/>
      <c r="G16" s="88">
        <f t="shared" si="0"/>
        <v>0</v>
      </c>
      <c r="H16" s="59"/>
      <c r="I16" s="83"/>
      <c r="J16" s="84" t="str">
        <f t="shared" si="6"/>
        <v>Январь</v>
      </c>
      <c r="K16" s="109"/>
      <c r="L16" s="86"/>
      <c r="M16" s="110"/>
      <c r="N16" s="87"/>
      <c r="O16" s="102">
        <f t="shared" si="1"/>
        <v>0</v>
      </c>
      <c r="P16" s="120"/>
      <c r="Q16" s="83"/>
      <c r="R16" s="119"/>
      <c r="S16" s="85"/>
      <c r="T16" s="86"/>
      <c r="U16" s="101"/>
      <c r="V16" s="87"/>
      <c r="W16" s="87">
        <f t="shared" si="9"/>
        <v>0</v>
      </c>
      <c r="Y16" s="83"/>
      <c r="Z16" s="119"/>
      <c r="AA16" s="85"/>
      <c r="AB16" s="86"/>
      <c r="AC16" s="87"/>
      <c r="AD16" s="87"/>
      <c r="AE16" s="87">
        <f t="shared" si="2"/>
        <v>0</v>
      </c>
      <c r="AG16" s="83"/>
      <c r="AH16" s="119"/>
      <c r="AI16" s="85"/>
      <c r="AJ16" s="86"/>
      <c r="AK16" s="87"/>
      <c r="AL16" s="87"/>
      <c r="AM16" s="87">
        <f t="shared" si="3"/>
        <v>0</v>
      </c>
      <c r="AO16" s="86" t="s">
        <v>11</v>
      </c>
      <c r="AP16" s="88"/>
      <c r="AQ16" s="105"/>
      <c r="AR16" s="104"/>
      <c r="AS16" s="98">
        <f t="shared" si="4"/>
        <v>0</v>
      </c>
      <c r="AU16" s="97"/>
      <c r="AV16" s="105"/>
      <c r="AW16" s="106">
        <v>8</v>
      </c>
      <c r="AX16" s="107" t="s">
        <v>24</v>
      </c>
      <c r="AY16" s="108">
        <f t="shared" si="8"/>
        <v>0</v>
      </c>
    </row>
    <row r="17" spans="1:51" ht="12.75" customHeight="1">
      <c r="A17" s="121"/>
      <c r="B17" s="84" t="str">
        <f t="shared" si="5"/>
        <v>Январь</v>
      </c>
      <c r="C17" s="109"/>
      <c r="D17" s="86"/>
      <c r="E17" s="110"/>
      <c r="F17" s="110"/>
      <c r="G17" s="88">
        <f t="shared" si="0"/>
        <v>0</v>
      </c>
      <c r="H17" s="59"/>
      <c r="I17" s="83"/>
      <c r="J17" s="119"/>
      <c r="K17" s="109"/>
      <c r="L17" s="86"/>
      <c r="M17" s="110"/>
      <c r="N17" s="87"/>
      <c r="O17" s="87">
        <f t="shared" si="1"/>
        <v>0</v>
      </c>
      <c r="P17" s="74"/>
      <c r="Q17" s="83"/>
      <c r="R17" s="119"/>
      <c r="S17" s="85"/>
      <c r="T17" s="86"/>
      <c r="U17" s="101"/>
      <c r="V17" s="87"/>
      <c r="W17" s="87">
        <f t="shared" si="9"/>
        <v>0</v>
      </c>
      <c r="Y17" s="83"/>
      <c r="Z17" s="119"/>
      <c r="AA17" s="85"/>
      <c r="AB17" s="86"/>
      <c r="AC17" s="87"/>
      <c r="AD17" s="87"/>
      <c r="AE17" s="87">
        <f t="shared" si="2"/>
        <v>0</v>
      </c>
      <c r="AG17" s="83"/>
      <c r="AH17" s="119"/>
      <c r="AI17" s="122"/>
      <c r="AJ17" s="110"/>
      <c r="AK17" s="87"/>
      <c r="AL17" s="102"/>
      <c r="AM17" s="87">
        <f t="shared" si="3"/>
        <v>0</v>
      </c>
      <c r="AO17" s="86" t="s">
        <v>25</v>
      </c>
      <c r="AP17" s="123"/>
      <c r="AQ17" s="105"/>
      <c r="AR17" s="123"/>
      <c r="AS17" s="98">
        <f t="shared" si="4"/>
        <v>0</v>
      </c>
      <c r="AU17" s="97"/>
      <c r="AV17" s="105"/>
      <c r="AW17" s="106">
        <v>9</v>
      </c>
      <c r="AX17" s="107" t="s">
        <v>11</v>
      </c>
      <c r="AY17" s="108">
        <f t="shared" si="8"/>
        <v>0</v>
      </c>
    </row>
    <row r="18" spans="1:51" ht="12.75" customHeight="1">
      <c r="A18" s="124"/>
      <c r="B18" s="88"/>
      <c r="C18" s="88"/>
      <c r="D18" s="88"/>
      <c r="E18" s="88"/>
      <c r="F18" s="88"/>
      <c r="G18" s="88">
        <f t="shared" si="0"/>
        <v>0</v>
      </c>
      <c r="H18" s="59"/>
      <c r="I18" s="83"/>
      <c r="J18" s="88"/>
      <c r="K18" s="109"/>
      <c r="L18" s="86"/>
      <c r="M18" s="110"/>
      <c r="N18" s="87"/>
      <c r="O18" s="87">
        <f t="shared" si="1"/>
        <v>0</v>
      </c>
      <c r="P18" s="74"/>
      <c r="Q18" s="83"/>
      <c r="R18" s="88"/>
      <c r="S18" s="85"/>
      <c r="T18" s="86"/>
      <c r="U18" s="101"/>
      <c r="V18" s="87"/>
      <c r="W18" s="87">
        <f t="shared" si="9"/>
        <v>0</v>
      </c>
      <c r="Y18" s="83"/>
      <c r="Z18" s="88"/>
      <c r="AA18" s="85"/>
      <c r="AB18" s="86"/>
      <c r="AC18" s="87"/>
      <c r="AD18" s="87"/>
      <c r="AE18" s="87">
        <f t="shared" si="2"/>
        <v>0</v>
      </c>
      <c r="AG18" s="83"/>
      <c r="AH18" s="88"/>
      <c r="AI18" s="122"/>
      <c r="AJ18" s="110"/>
      <c r="AK18" s="87"/>
      <c r="AL18" s="102"/>
      <c r="AM18" s="87">
        <f t="shared" si="3"/>
        <v>0</v>
      </c>
      <c r="AO18" s="86" t="s">
        <v>26</v>
      </c>
      <c r="AP18" s="88"/>
      <c r="AQ18" s="105"/>
      <c r="AR18" s="104"/>
      <c r="AS18" s="98">
        <f t="shared" si="4"/>
        <v>0</v>
      </c>
      <c r="AU18" s="97"/>
      <c r="AV18" s="105"/>
      <c r="AW18" s="106">
        <v>10</v>
      </c>
      <c r="AX18" s="107" t="s">
        <v>25</v>
      </c>
      <c r="AY18" s="108">
        <f t="shared" si="8"/>
        <v>0</v>
      </c>
    </row>
    <row r="19" spans="1:51" ht="12.75" customHeight="1">
      <c r="A19" s="88"/>
      <c r="B19" s="88"/>
      <c r="C19" s="88"/>
      <c r="D19" s="88"/>
      <c r="E19" s="88"/>
      <c r="F19" s="88"/>
      <c r="G19" s="88">
        <f t="shared" si="0"/>
        <v>0</v>
      </c>
      <c r="H19" s="59"/>
      <c r="I19" s="83"/>
      <c r="J19" s="88"/>
      <c r="K19" s="109"/>
      <c r="L19" s="86"/>
      <c r="M19" s="110"/>
      <c r="N19" s="87"/>
      <c r="O19" s="87">
        <f t="shared" si="1"/>
        <v>0</v>
      </c>
      <c r="P19" s="74"/>
      <c r="Q19" s="83"/>
      <c r="R19" s="88"/>
      <c r="S19" s="85"/>
      <c r="T19" s="86"/>
      <c r="U19" s="101"/>
      <c r="V19" s="87"/>
      <c r="W19" s="87">
        <f t="shared" si="9"/>
        <v>0</v>
      </c>
      <c r="Y19" s="83"/>
      <c r="Z19" s="88"/>
      <c r="AA19" s="85"/>
      <c r="AB19" s="86"/>
      <c r="AC19" s="87"/>
      <c r="AD19" s="87"/>
      <c r="AE19" s="87">
        <f t="shared" si="2"/>
        <v>0</v>
      </c>
      <c r="AG19" s="83"/>
      <c r="AH19" s="88"/>
      <c r="AI19" s="122"/>
      <c r="AJ19" s="86"/>
      <c r="AK19" s="87"/>
      <c r="AL19" s="102"/>
      <c r="AM19" s="87">
        <f t="shared" si="3"/>
        <v>0</v>
      </c>
      <c r="AO19" s="86" t="s">
        <v>27</v>
      </c>
      <c r="AP19" s="88"/>
      <c r="AQ19" s="105"/>
      <c r="AR19" s="104"/>
      <c r="AS19" s="98">
        <f t="shared" si="4"/>
        <v>0</v>
      </c>
      <c r="AU19" s="97"/>
      <c r="AV19" s="105"/>
      <c r="AW19" s="106">
        <v>11</v>
      </c>
      <c r="AX19" s="107" t="s">
        <v>26</v>
      </c>
      <c r="AY19" s="108">
        <f t="shared" si="8"/>
        <v>0</v>
      </c>
    </row>
    <row r="20" spans="1:51" ht="12.75" customHeight="1">
      <c r="A20" s="88"/>
      <c r="B20" s="88"/>
      <c r="C20" s="88"/>
      <c r="D20" s="88"/>
      <c r="E20" s="88"/>
      <c r="F20" s="88"/>
      <c r="G20" s="88">
        <f t="shared" si="0"/>
        <v>0</v>
      </c>
      <c r="H20" s="59"/>
      <c r="I20" s="83"/>
      <c r="J20" s="88"/>
      <c r="K20" s="109"/>
      <c r="L20" s="86"/>
      <c r="M20" s="110"/>
      <c r="N20" s="87"/>
      <c r="O20" s="87">
        <f t="shared" si="1"/>
        <v>0</v>
      </c>
      <c r="P20" s="74"/>
      <c r="Q20" s="83"/>
      <c r="R20" s="88"/>
      <c r="S20" s="85"/>
      <c r="T20" s="86"/>
      <c r="U20" s="101"/>
      <c r="V20" s="87"/>
      <c r="W20" s="87">
        <f t="shared" si="9"/>
        <v>0</v>
      </c>
      <c r="Y20" s="83"/>
      <c r="Z20" s="88"/>
      <c r="AA20" s="85"/>
      <c r="AB20" s="86"/>
      <c r="AC20" s="87"/>
      <c r="AD20" s="87"/>
      <c r="AE20" s="87">
        <f t="shared" si="2"/>
        <v>0</v>
      </c>
      <c r="AG20" s="83"/>
      <c r="AH20" s="88"/>
      <c r="AI20" s="125"/>
      <c r="AJ20" s="86"/>
      <c r="AK20" s="87"/>
      <c r="AL20" s="102"/>
      <c r="AM20" s="87">
        <f t="shared" si="3"/>
        <v>0</v>
      </c>
      <c r="AO20" s="123"/>
      <c r="AP20" s="105"/>
      <c r="AQ20" s="105"/>
      <c r="AR20" s="104"/>
      <c r="AS20" s="98">
        <f t="shared" si="4"/>
        <v>0</v>
      </c>
      <c r="AU20" s="97"/>
      <c r="AV20" s="105"/>
      <c r="AW20" s="106">
        <v>12</v>
      </c>
      <c r="AX20" s="107" t="s">
        <v>27</v>
      </c>
      <c r="AY20" s="108">
        <f t="shared" si="8"/>
        <v>0</v>
      </c>
    </row>
    <row r="21" spans="1:51" ht="13.5" customHeight="1">
      <c r="A21" s="88"/>
      <c r="B21" s="88"/>
      <c r="C21" s="88"/>
      <c r="D21" s="88"/>
      <c r="E21" s="88"/>
      <c r="F21" s="88"/>
      <c r="G21" s="88">
        <f t="shared" si="0"/>
        <v>0</v>
      </c>
      <c r="H21" s="59"/>
      <c r="I21" s="83"/>
      <c r="J21" s="88"/>
      <c r="K21" s="109"/>
      <c r="L21" s="86"/>
      <c r="M21" s="110"/>
      <c r="N21" s="87"/>
      <c r="O21" s="87">
        <f t="shared" si="1"/>
        <v>0</v>
      </c>
      <c r="P21" s="74"/>
      <c r="Q21" s="83"/>
      <c r="R21" s="88"/>
      <c r="S21" s="85"/>
      <c r="T21" s="86"/>
      <c r="U21" s="101"/>
      <c r="V21" s="87"/>
      <c r="W21" s="87">
        <f t="shared" si="9"/>
        <v>0</v>
      </c>
      <c r="Y21" s="83"/>
      <c r="Z21" s="88"/>
      <c r="AA21" s="85"/>
      <c r="AB21" s="86"/>
      <c r="AC21" s="87"/>
      <c r="AD21" s="87"/>
      <c r="AE21" s="87">
        <f t="shared" si="2"/>
        <v>0</v>
      </c>
      <c r="AG21" s="83"/>
      <c r="AH21" s="88"/>
      <c r="AI21" s="126"/>
      <c r="AJ21" s="86"/>
      <c r="AK21" s="87"/>
      <c r="AL21" s="102"/>
      <c r="AM21" s="87">
        <f>AK21*AL21</f>
        <v>0</v>
      </c>
      <c r="AO21" s="86"/>
      <c r="AP21" s="105"/>
      <c r="AQ21" s="105"/>
      <c r="AR21" s="104"/>
      <c r="AS21" s="98">
        <f t="shared" si="4"/>
        <v>0</v>
      </c>
      <c r="AU21" s="97"/>
      <c r="AV21" s="105"/>
    </row>
    <row r="22" spans="1:51" ht="12.75" customHeight="1">
      <c r="A22" s="88"/>
      <c r="B22" s="88"/>
      <c r="C22" s="88"/>
      <c r="D22" s="88"/>
      <c r="E22" s="88"/>
      <c r="F22" s="88"/>
      <c r="G22" s="88">
        <f t="shared" si="0"/>
        <v>0</v>
      </c>
      <c r="H22" s="59"/>
      <c r="I22" s="83"/>
      <c r="J22" s="88"/>
      <c r="K22" s="109"/>
      <c r="L22" s="86"/>
      <c r="M22" s="110"/>
      <c r="N22" s="87"/>
      <c r="O22" s="127">
        <f t="shared" si="1"/>
        <v>0</v>
      </c>
      <c r="P22" s="128"/>
      <c r="Q22" s="83"/>
      <c r="R22" s="88"/>
      <c r="S22" s="85"/>
      <c r="T22" s="86"/>
      <c r="U22" s="101"/>
      <c r="V22" s="87"/>
      <c r="W22" s="87">
        <f t="shared" si="9"/>
        <v>0</v>
      </c>
      <c r="Y22" s="83"/>
      <c r="Z22" s="88"/>
      <c r="AA22" s="85"/>
      <c r="AB22" s="86"/>
      <c r="AC22" s="87"/>
      <c r="AD22" s="87"/>
      <c r="AE22" s="87">
        <f t="shared" si="2"/>
        <v>0</v>
      </c>
      <c r="AG22" s="83"/>
      <c r="AH22" s="88"/>
      <c r="AI22" s="122"/>
      <c r="AJ22" s="86"/>
      <c r="AK22" s="87"/>
      <c r="AL22" s="102"/>
      <c r="AM22" s="87">
        <f t="shared" si="3"/>
        <v>0</v>
      </c>
      <c r="AO22" s="97"/>
      <c r="AP22" s="105"/>
      <c r="AQ22" s="105"/>
      <c r="AR22" s="104"/>
      <c r="AS22" s="98">
        <f t="shared" si="4"/>
        <v>0</v>
      </c>
      <c r="AU22" s="97"/>
      <c r="AV22" s="105"/>
    </row>
    <row r="23" spans="1:51" ht="13.5" customHeight="1">
      <c r="A23" s="88"/>
      <c r="B23" s="88"/>
      <c r="C23" s="88"/>
      <c r="D23" s="88"/>
      <c r="E23" s="88"/>
      <c r="F23" s="88"/>
      <c r="G23" s="88">
        <f t="shared" si="0"/>
        <v>0</v>
      </c>
      <c r="H23" s="59"/>
      <c r="I23" s="83"/>
      <c r="J23" s="88"/>
      <c r="K23" s="109"/>
      <c r="L23" s="86"/>
      <c r="M23" s="110"/>
      <c r="N23" s="87"/>
      <c r="O23" s="127">
        <f t="shared" si="1"/>
        <v>0</v>
      </c>
      <c r="P23" s="128"/>
      <c r="Q23" s="83"/>
      <c r="R23" s="88"/>
      <c r="S23" s="85"/>
      <c r="T23" s="86"/>
      <c r="U23" s="101"/>
      <c r="V23" s="87"/>
      <c r="W23" s="87">
        <f t="shared" si="9"/>
        <v>0</v>
      </c>
      <c r="Y23" s="83"/>
      <c r="Z23" s="88"/>
      <c r="AA23" s="85"/>
      <c r="AB23" s="86"/>
      <c r="AC23" s="87"/>
      <c r="AD23" s="87"/>
      <c r="AE23" s="87">
        <f t="shared" si="2"/>
        <v>0</v>
      </c>
      <c r="AG23" s="83"/>
      <c r="AH23" s="88"/>
      <c r="AI23" s="85"/>
      <c r="AJ23" s="86"/>
      <c r="AK23" s="87"/>
      <c r="AL23" s="102"/>
      <c r="AM23" s="87">
        <f t="shared" si="3"/>
        <v>0</v>
      </c>
      <c r="AO23" s="97"/>
      <c r="AP23" s="105"/>
      <c r="AQ23" s="105"/>
      <c r="AR23" s="104"/>
      <c r="AS23" s="98">
        <f t="shared" si="4"/>
        <v>0</v>
      </c>
      <c r="AU23" s="97"/>
      <c r="AV23" s="105"/>
    </row>
    <row r="24" spans="1:51" ht="12.75" customHeight="1">
      <c r="A24" s="88"/>
      <c r="B24" s="88"/>
      <c r="C24" s="88"/>
      <c r="D24" s="88"/>
      <c r="E24" s="88"/>
      <c r="F24" s="88"/>
      <c r="G24" s="88">
        <f t="shared" si="0"/>
        <v>0</v>
      </c>
      <c r="H24" s="59"/>
      <c r="I24" s="83"/>
      <c r="J24" s="88"/>
      <c r="K24" s="109"/>
      <c r="L24" s="86"/>
      <c r="M24" s="110"/>
      <c r="N24" s="87"/>
      <c r="O24" s="87">
        <f t="shared" si="1"/>
        <v>0</v>
      </c>
      <c r="P24" s="74"/>
      <c r="Q24" s="83"/>
      <c r="R24" s="88"/>
      <c r="S24" s="85"/>
      <c r="T24" s="86"/>
      <c r="U24" s="101"/>
      <c r="V24" s="87"/>
      <c r="W24" s="87">
        <f t="shared" si="9"/>
        <v>0</v>
      </c>
      <c r="Y24" s="83"/>
      <c r="Z24" s="88"/>
      <c r="AA24" s="85"/>
      <c r="AB24" s="86"/>
      <c r="AC24" s="87"/>
      <c r="AD24" s="87"/>
      <c r="AE24" s="87">
        <f t="shared" si="2"/>
        <v>0</v>
      </c>
      <c r="AG24" s="83"/>
      <c r="AH24" s="88"/>
      <c r="AI24" s="85"/>
      <c r="AJ24" s="86"/>
      <c r="AK24" s="87"/>
      <c r="AL24" s="102"/>
      <c r="AM24" s="87">
        <f t="shared" si="3"/>
        <v>0</v>
      </c>
      <c r="AO24" s="97"/>
      <c r="AP24" s="105"/>
      <c r="AQ24" s="105"/>
      <c r="AR24" s="104"/>
      <c r="AS24" s="98">
        <f t="shared" si="4"/>
        <v>0</v>
      </c>
      <c r="AU24" s="97"/>
      <c r="AV24" s="105"/>
    </row>
    <row r="25" spans="1:51" ht="12.75" customHeight="1">
      <c r="A25" s="88"/>
      <c r="B25" s="88"/>
      <c r="C25" s="88"/>
      <c r="D25" s="88"/>
      <c r="E25" s="88"/>
      <c r="F25" s="88"/>
      <c r="G25" s="88">
        <f t="shared" si="0"/>
        <v>0</v>
      </c>
      <c r="H25" s="59"/>
      <c r="I25" s="83"/>
      <c r="J25" s="88"/>
      <c r="K25" s="109"/>
      <c r="L25" s="86"/>
      <c r="M25" s="110"/>
      <c r="N25" s="87"/>
      <c r="O25" s="87">
        <f t="shared" si="1"/>
        <v>0</v>
      </c>
      <c r="P25" s="74"/>
      <c r="Q25" s="83"/>
      <c r="R25" s="88"/>
      <c r="S25" s="85"/>
      <c r="T25" s="86"/>
      <c r="U25" s="101"/>
      <c r="V25" s="87"/>
      <c r="W25" s="87">
        <f t="shared" si="9"/>
        <v>0</v>
      </c>
      <c r="Y25" s="83"/>
      <c r="Z25" s="88"/>
      <c r="AA25" s="85"/>
      <c r="AB25" s="86"/>
      <c r="AC25" s="87"/>
      <c r="AD25" s="87"/>
      <c r="AE25" s="87">
        <f t="shared" si="2"/>
        <v>0</v>
      </c>
      <c r="AG25" s="83"/>
      <c r="AH25" s="88"/>
      <c r="AI25" s="85"/>
      <c r="AJ25" s="86"/>
      <c r="AK25" s="87"/>
      <c r="AL25" s="102"/>
      <c r="AM25" s="87">
        <f t="shared" si="3"/>
        <v>0</v>
      </c>
      <c r="AO25" s="97"/>
      <c r="AP25" s="105"/>
      <c r="AQ25" s="105"/>
      <c r="AR25" s="104"/>
      <c r="AS25" s="98">
        <f t="shared" si="4"/>
        <v>0</v>
      </c>
      <c r="AU25" s="97"/>
      <c r="AV25" s="105"/>
    </row>
    <row r="26" spans="1:51" ht="13.5" customHeight="1">
      <c r="A26" s="88"/>
      <c r="B26" s="88"/>
      <c r="C26" s="88"/>
      <c r="D26" s="88"/>
      <c r="E26" s="88"/>
      <c r="F26" s="88"/>
      <c r="G26" s="88">
        <f t="shared" si="0"/>
        <v>0</v>
      </c>
      <c r="H26" s="59"/>
      <c r="I26" s="83"/>
      <c r="J26" s="88"/>
      <c r="K26" s="109"/>
      <c r="L26" s="86"/>
      <c r="M26" s="110"/>
      <c r="N26" s="87"/>
      <c r="O26" s="87">
        <f t="shared" si="1"/>
        <v>0</v>
      </c>
      <c r="P26" s="74"/>
      <c r="Q26" s="83"/>
      <c r="R26" s="88"/>
      <c r="S26" s="85"/>
      <c r="T26" s="86"/>
      <c r="U26" s="101"/>
      <c r="V26" s="87"/>
      <c r="W26" s="87">
        <f t="shared" si="9"/>
        <v>0</v>
      </c>
      <c r="Y26" s="83"/>
      <c r="Z26" s="88"/>
      <c r="AA26" s="85"/>
      <c r="AB26" s="86"/>
      <c r="AC26" s="87"/>
      <c r="AD26" s="87"/>
      <c r="AE26" s="87">
        <f t="shared" si="2"/>
        <v>0</v>
      </c>
      <c r="AG26" s="83"/>
      <c r="AH26" s="88"/>
      <c r="AI26" s="85"/>
      <c r="AJ26" s="86"/>
      <c r="AK26" s="87"/>
      <c r="AL26" s="87"/>
      <c r="AM26" s="87">
        <f t="shared" si="3"/>
        <v>0</v>
      </c>
      <c r="AO26" s="97"/>
      <c r="AP26" s="105"/>
      <c r="AQ26" s="105"/>
      <c r="AR26" s="104"/>
      <c r="AS26" s="98">
        <f t="shared" si="4"/>
        <v>0</v>
      </c>
      <c r="AU26" s="97"/>
      <c r="AV26" s="105"/>
    </row>
    <row r="27" spans="1:51" ht="12.75" customHeight="1">
      <c r="A27" s="88"/>
      <c r="B27" s="88"/>
      <c r="C27" s="88"/>
      <c r="D27" s="88"/>
      <c r="E27" s="88"/>
      <c r="F27" s="88"/>
      <c r="G27" s="88">
        <f t="shared" si="0"/>
        <v>0</v>
      </c>
      <c r="H27" s="59"/>
      <c r="I27" s="156"/>
      <c r="J27" s="88"/>
      <c r="K27" s="109"/>
      <c r="L27" s="86"/>
      <c r="M27" s="86"/>
      <c r="N27" s="102"/>
      <c r="O27" s="87">
        <f t="shared" si="1"/>
        <v>0</v>
      </c>
      <c r="P27" s="74"/>
      <c r="Q27" s="83"/>
      <c r="R27" s="88"/>
      <c r="S27" s="85"/>
      <c r="T27" s="86"/>
      <c r="U27" s="101"/>
      <c r="V27" s="87"/>
      <c r="W27" s="87">
        <f t="shared" si="9"/>
        <v>0</v>
      </c>
      <c r="Y27" s="129"/>
      <c r="Z27" s="88"/>
      <c r="AA27" s="85"/>
      <c r="AB27" s="86"/>
      <c r="AC27" s="102"/>
      <c r="AD27" s="102"/>
      <c r="AE27" s="87">
        <f t="shared" si="2"/>
        <v>0</v>
      </c>
      <c r="AG27" s="83"/>
      <c r="AH27" s="88"/>
      <c r="AI27" s="85"/>
      <c r="AJ27" s="86"/>
      <c r="AK27" s="87"/>
      <c r="AL27" s="87"/>
      <c r="AM27" s="87">
        <f t="shared" si="3"/>
        <v>0</v>
      </c>
      <c r="AO27" s="97"/>
      <c r="AP27" s="105"/>
      <c r="AQ27" s="105"/>
      <c r="AR27" s="104"/>
      <c r="AS27" s="98">
        <f t="shared" si="4"/>
        <v>0</v>
      </c>
      <c r="AU27" s="97"/>
      <c r="AV27" s="105"/>
    </row>
    <row r="28" spans="1:51" ht="12.75" customHeight="1">
      <c r="A28" s="88"/>
      <c r="B28" s="88"/>
      <c r="C28" s="88"/>
      <c r="D28" s="88"/>
      <c r="E28" s="88"/>
      <c r="F28" s="88"/>
      <c r="G28" s="88">
        <f t="shared" si="0"/>
        <v>0</v>
      </c>
      <c r="H28" s="59"/>
      <c r="I28" s="156"/>
      <c r="J28" s="88"/>
      <c r="K28" s="109"/>
      <c r="L28" s="86"/>
      <c r="M28" s="86"/>
      <c r="N28" s="102"/>
      <c r="O28" s="87">
        <f t="shared" si="1"/>
        <v>0</v>
      </c>
      <c r="P28" s="74"/>
      <c r="Q28" s="83"/>
      <c r="R28" s="88"/>
      <c r="S28" s="85"/>
      <c r="T28" s="86"/>
      <c r="U28" s="101"/>
      <c r="V28" s="87"/>
      <c r="W28" s="87">
        <f t="shared" si="9"/>
        <v>0</v>
      </c>
      <c r="Y28" s="129"/>
      <c r="Z28" s="88"/>
      <c r="AA28" s="85"/>
      <c r="AB28" s="86"/>
      <c r="AC28" s="102"/>
      <c r="AD28" s="102"/>
      <c r="AE28" s="87">
        <f t="shared" si="2"/>
        <v>0</v>
      </c>
      <c r="AG28" s="83"/>
      <c r="AH28" s="88"/>
      <c r="AI28" s="85"/>
      <c r="AJ28" s="86"/>
      <c r="AK28" s="87"/>
      <c r="AL28" s="87"/>
      <c r="AM28" s="87">
        <f t="shared" si="3"/>
        <v>0</v>
      </c>
      <c r="AO28" s="97"/>
      <c r="AP28" s="105"/>
      <c r="AQ28" s="105"/>
      <c r="AR28" s="104"/>
      <c r="AS28" s="98">
        <f t="shared" si="4"/>
        <v>0</v>
      </c>
      <c r="AU28" s="97"/>
      <c r="AV28" s="105"/>
    </row>
    <row r="29" spans="1:51" ht="13.5" customHeight="1">
      <c r="A29" s="88"/>
      <c r="B29" s="88"/>
      <c r="C29" s="88"/>
      <c r="D29" s="88"/>
      <c r="E29" s="88"/>
      <c r="F29" s="88"/>
      <c r="G29" s="88">
        <f t="shared" si="0"/>
        <v>0</v>
      </c>
      <c r="H29" s="59"/>
      <c r="I29" s="156"/>
      <c r="J29" s="88"/>
      <c r="K29" s="109"/>
      <c r="L29" s="86"/>
      <c r="M29" s="86"/>
      <c r="N29" s="102"/>
      <c r="O29" s="87">
        <f t="shared" si="1"/>
        <v>0</v>
      </c>
      <c r="P29" s="74"/>
      <c r="Q29" s="156"/>
      <c r="R29" s="88"/>
      <c r="S29" s="85"/>
      <c r="T29" s="86"/>
      <c r="U29" s="101"/>
      <c r="V29" s="87"/>
      <c r="W29" s="87">
        <f t="shared" si="9"/>
        <v>0</v>
      </c>
      <c r="Y29" s="129"/>
      <c r="Z29" s="88"/>
      <c r="AA29" s="85"/>
      <c r="AB29" s="86"/>
      <c r="AC29" s="102"/>
      <c r="AD29" s="102"/>
      <c r="AE29" s="87">
        <f t="shared" si="2"/>
        <v>0</v>
      </c>
      <c r="AG29" s="83"/>
      <c r="AH29" s="88"/>
      <c r="AI29" s="130"/>
      <c r="AJ29" s="131"/>
      <c r="AK29" s="132"/>
      <c r="AL29" s="132"/>
      <c r="AM29" s="87">
        <f t="shared" si="3"/>
        <v>0</v>
      </c>
      <c r="AO29" s="97"/>
      <c r="AP29" s="105"/>
      <c r="AQ29" s="105"/>
      <c r="AR29" s="104"/>
      <c r="AS29" s="98">
        <f t="shared" si="4"/>
        <v>0</v>
      </c>
      <c r="AU29" s="97"/>
      <c r="AV29" s="105"/>
    </row>
    <row r="30" spans="1:51" ht="14.25" customHeight="1">
      <c r="A30" s="88"/>
      <c r="B30" s="88"/>
      <c r="C30" s="88"/>
      <c r="D30" s="88"/>
      <c r="E30" s="88"/>
      <c r="F30" s="88"/>
      <c r="G30" s="88">
        <f t="shared" si="0"/>
        <v>0</v>
      </c>
      <c r="H30" s="59"/>
      <c r="I30" s="156"/>
      <c r="J30" s="88"/>
      <c r="K30" s="109"/>
      <c r="L30" s="86"/>
      <c r="M30" s="86"/>
      <c r="N30" s="102"/>
      <c r="O30" s="87">
        <f t="shared" si="1"/>
        <v>0</v>
      </c>
      <c r="P30" s="74"/>
      <c r="Q30" s="156"/>
      <c r="R30" s="88"/>
      <c r="S30" s="85"/>
      <c r="T30" s="86"/>
      <c r="U30" s="133"/>
      <c r="V30" s="102"/>
      <c r="W30" s="87">
        <f t="shared" si="9"/>
        <v>0</v>
      </c>
      <c r="Y30" s="129"/>
      <c r="Z30" s="88"/>
      <c r="AA30" s="85"/>
      <c r="AB30" s="86"/>
      <c r="AC30" s="102"/>
      <c r="AD30" s="102"/>
      <c r="AE30" s="87">
        <f t="shared" si="2"/>
        <v>0</v>
      </c>
      <c r="AG30" s="83"/>
      <c r="AH30" s="88"/>
      <c r="AI30" s="85"/>
      <c r="AJ30" s="110"/>
      <c r="AK30" s="87"/>
      <c r="AL30" s="87"/>
      <c r="AM30" s="87">
        <f t="shared" si="3"/>
        <v>0</v>
      </c>
      <c r="AO30" s="97"/>
      <c r="AP30" s="105"/>
      <c r="AQ30" s="105"/>
      <c r="AR30" s="104"/>
      <c r="AS30" s="98">
        <f t="shared" si="4"/>
        <v>0</v>
      </c>
      <c r="AU30" s="97"/>
      <c r="AV30" s="105"/>
    </row>
    <row r="31" spans="1:51" ht="14.25" customHeight="1">
      <c r="A31" s="88"/>
      <c r="B31" s="88"/>
      <c r="C31" s="88"/>
      <c r="D31" s="88"/>
      <c r="E31" s="88"/>
      <c r="F31" s="88"/>
      <c r="G31" s="88">
        <f t="shared" si="0"/>
        <v>0</v>
      </c>
      <c r="H31" s="59"/>
      <c r="I31" s="156"/>
      <c r="J31" s="88"/>
      <c r="K31" s="109"/>
      <c r="L31" s="86"/>
      <c r="M31" s="86"/>
      <c r="N31" s="102"/>
      <c r="O31" s="87">
        <f t="shared" si="1"/>
        <v>0</v>
      </c>
      <c r="P31" s="74"/>
      <c r="Q31" s="156"/>
      <c r="R31" s="88"/>
      <c r="S31" s="85"/>
      <c r="T31" s="86"/>
      <c r="U31" s="133"/>
      <c r="V31" s="102"/>
      <c r="W31" s="87">
        <f t="shared" si="9"/>
        <v>0</v>
      </c>
      <c r="Y31" s="129"/>
      <c r="Z31" s="88"/>
      <c r="AA31" s="85"/>
      <c r="AB31" s="86"/>
      <c r="AC31" s="102"/>
      <c r="AD31" s="102"/>
      <c r="AE31" s="87">
        <f t="shared" si="2"/>
        <v>0</v>
      </c>
      <c r="AG31" s="83"/>
      <c r="AH31" s="88"/>
      <c r="AI31" s="85"/>
      <c r="AJ31" s="110"/>
      <c r="AK31" s="87"/>
      <c r="AL31" s="87"/>
      <c r="AM31" s="87">
        <f t="shared" si="3"/>
        <v>0</v>
      </c>
      <c r="AO31" s="97"/>
      <c r="AP31" s="105"/>
      <c r="AQ31" s="105"/>
      <c r="AR31" s="104"/>
      <c r="AS31" s="98">
        <f t="shared" si="4"/>
        <v>0</v>
      </c>
      <c r="AU31" s="97"/>
      <c r="AV31" s="105"/>
    </row>
    <row r="32" spans="1:51" ht="12.75" customHeight="1">
      <c r="A32" s="88"/>
      <c r="B32" s="88"/>
      <c r="C32" s="88"/>
      <c r="D32" s="88"/>
      <c r="E32" s="88"/>
      <c r="F32" s="88"/>
      <c r="G32" s="88">
        <f t="shared" si="0"/>
        <v>0</v>
      </c>
      <c r="H32" s="59"/>
      <c r="I32" s="156"/>
      <c r="J32" s="88"/>
      <c r="K32" s="109"/>
      <c r="L32" s="86"/>
      <c r="M32" s="86"/>
      <c r="N32" s="102"/>
      <c r="O32" s="87">
        <f t="shared" si="1"/>
        <v>0</v>
      </c>
      <c r="P32" s="74"/>
      <c r="Q32" s="156"/>
      <c r="R32" s="88"/>
      <c r="S32" s="85"/>
      <c r="T32" s="86"/>
      <c r="U32" s="133"/>
      <c r="V32" s="102"/>
      <c r="W32" s="87">
        <f t="shared" si="9"/>
        <v>0</v>
      </c>
      <c r="Y32" s="129"/>
      <c r="Z32" s="88"/>
      <c r="AA32" s="134"/>
      <c r="AB32" s="86"/>
      <c r="AC32" s="87"/>
      <c r="AD32" s="87"/>
      <c r="AE32" s="87">
        <f t="shared" si="2"/>
        <v>0</v>
      </c>
      <c r="AG32" s="83"/>
      <c r="AH32" s="88"/>
      <c r="AI32" s="134"/>
      <c r="AJ32" s="110"/>
      <c r="AK32" s="87"/>
      <c r="AL32" s="87"/>
      <c r="AM32" s="87">
        <f t="shared" si="3"/>
        <v>0</v>
      </c>
      <c r="AO32" s="97"/>
      <c r="AP32" s="105"/>
      <c r="AQ32" s="105"/>
      <c r="AR32" s="104"/>
      <c r="AS32" s="98">
        <f t="shared" si="4"/>
        <v>0</v>
      </c>
      <c r="AU32" s="97"/>
      <c r="AV32" s="105"/>
    </row>
    <row r="33" spans="1:48" ht="12.75" customHeight="1">
      <c r="A33" s="88"/>
      <c r="B33" s="88"/>
      <c r="C33" s="88"/>
      <c r="D33" s="88"/>
      <c r="E33" s="88"/>
      <c r="F33" s="88"/>
      <c r="G33" s="88">
        <f t="shared" si="0"/>
        <v>0</v>
      </c>
      <c r="H33" s="59"/>
      <c r="I33" s="83"/>
      <c r="J33" s="88"/>
      <c r="K33" s="109"/>
      <c r="L33" s="86"/>
      <c r="M33" s="110"/>
      <c r="N33" s="87"/>
      <c r="O33" s="87">
        <f t="shared" si="1"/>
        <v>0</v>
      </c>
      <c r="P33" s="74"/>
      <c r="Q33" s="83"/>
      <c r="R33" s="88"/>
      <c r="S33" s="85"/>
      <c r="T33" s="86"/>
      <c r="U33" s="101"/>
      <c r="V33" s="87"/>
      <c r="W33" s="87">
        <f t="shared" si="9"/>
        <v>0</v>
      </c>
      <c r="Y33" s="129"/>
      <c r="Z33" s="88"/>
      <c r="AA33" s="134"/>
      <c r="AB33" s="86"/>
      <c r="AC33" s="87"/>
      <c r="AD33" s="87"/>
      <c r="AE33" s="87">
        <f t="shared" si="2"/>
        <v>0</v>
      </c>
      <c r="AG33" s="83"/>
      <c r="AH33" s="88"/>
      <c r="AI33" s="134"/>
      <c r="AJ33" s="110"/>
      <c r="AK33" s="87"/>
      <c r="AL33" s="87"/>
      <c r="AM33" s="87">
        <f t="shared" si="3"/>
        <v>0</v>
      </c>
      <c r="AO33" s="97"/>
      <c r="AP33" s="105"/>
      <c r="AQ33" s="105"/>
      <c r="AR33" s="104"/>
      <c r="AS33" s="98">
        <f t="shared" si="4"/>
        <v>0</v>
      </c>
      <c r="AU33" s="97"/>
      <c r="AV33" s="105"/>
    </row>
    <row r="34" spans="1:48" ht="12.75" customHeight="1">
      <c r="A34" s="88"/>
      <c r="B34" s="88"/>
      <c r="C34" s="88"/>
      <c r="D34" s="88"/>
      <c r="E34" s="88"/>
      <c r="F34" s="88"/>
      <c r="G34" s="88">
        <f t="shared" si="0"/>
        <v>0</v>
      </c>
      <c r="H34" s="59"/>
      <c r="I34" s="83"/>
      <c r="J34" s="88"/>
      <c r="K34" s="109"/>
      <c r="L34" s="86"/>
      <c r="M34" s="110"/>
      <c r="N34" s="87"/>
      <c r="O34" s="87">
        <f t="shared" si="1"/>
        <v>0</v>
      </c>
      <c r="P34" s="74"/>
      <c r="Q34" s="83"/>
      <c r="R34" s="88"/>
      <c r="S34" s="85"/>
      <c r="T34" s="86"/>
      <c r="U34" s="101"/>
      <c r="V34" s="87"/>
      <c r="W34" s="87">
        <f t="shared" si="9"/>
        <v>0</v>
      </c>
      <c r="Y34" s="129"/>
      <c r="Z34" s="88"/>
      <c r="AA34" s="85"/>
      <c r="AB34" s="86"/>
      <c r="AC34" s="101"/>
      <c r="AD34" s="87"/>
      <c r="AE34" s="87">
        <f t="shared" si="2"/>
        <v>0</v>
      </c>
      <c r="AG34" s="83"/>
      <c r="AH34" s="88"/>
      <c r="AI34" s="134"/>
      <c r="AJ34" s="86"/>
      <c r="AK34" s="87"/>
      <c r="AL34" s="87"/>
      <c r="AM34" s="87">
        <f t="shared" si="3"/>
        <v>0</v>
      </c>
      <c r="AO34" s="97"/>
      <c r="AP34" s="105"/>
      <c r="AQ34" s="105"/>
      <c r="AR34" s="104"/>
      <c r="AS34" s="98">
        <f t="shared" si="4"/>
        <v>0</v>
      </c>
      <c r="AU34" s="97"/>
      <c r="AV34" s="105"/>
    </row>
    <row r="35" spans="1:48" ht="12.75" customHeight="1">
      <c r="A35" s="88"/>
      <c r="B35" s="88"/>
      <c r="C35" s="88"/>
      <c r="D35" s="88"/>
      <c r="E35" s="88"/>
      <c r="F35" s="88"/>
      <c r="G35" s="88">
        <f t="shared" si="0"/>
        <v>0</v>
      </c>
      <c r="H35" s="59"/>
      <c r="I35" s="83"/>
      <c r="J35" s="88"/>
      <c r="K35" s="109"/>
      <c r="L35" s="86"/>
      <c r="M35" s="110"/>
      <c r="N35" s="87"/>
      <c r="O35" s="87">
        <f t="shared" si="1"/>
        <v>0</v>
      </c>
      <c r="P35" s="74"/>
      <c r="Q35" s="156"/>
      <c r="R35" s="88"/>
      <c r="S35" s="85"/>
      <c r="T35" s="86"/>
      <c r="U35" s="133"/>
      <c r="V35" s="102"/>
      <c r="W35" s="87">
        <f t="shared" si="9"/>
        <v>0</v>
      </c>
      <c r="Y35" s="129"/>
      <c r="Z35" s="88"/>
      <c r="AA35" s="134"/>
      <c r="AB35" s="86"/>
      <c r="AC35" s="87"/>
      <c r="AD35" s="87"/>
      <c r="AE35" s="87">
        <f t="shared" si="2"/>
        <v>0</v>
      </c>
      <c r="AG35" s="83"/>
      <c r="AH35" s="88"/>
      <c r="AI35" s="85"/>
      <c r="AJ35" s="86"/>
      <c r="AK35" s="87"/>
      <c r="AL35" s="87"/>
      <c r="AM35" s="87">
        <f t="shared" si="3"/>
        <v>0</v>
      </c>
      <c r="AO35" s="97"/>
      <c r="AP35" s="105"/>
      <c r="AQ35" s="105"/>
      <c r="AR35" s="104"/>
      <c r="AS35" s="98">
        <f t="shared" si="4"/>
        <v>0</v>
      </c>
      <c r="AU35" s="97"/>
      <c r="AV35" s="105"/>
    </row>
    <row r="36" spans="1:48" ht="12.75" customHeight="1">
      <c r="A36" s="88"/>
      <c r="B36" s="88"/>
      <c r="C36" s="88"/>
      <c r="D36" s="88"/>
      <c r="E36" s="88"/>
      <c r="F36" s="88"/>
      <c r="G36" s="88">
        <f t="shared" si="0"/>
        <v>0</v>
      </c>
      <c r="H36" s="59"/>
      <c r="I36" s="83"/>
      <c r="J36" s="88"/>
      <c r="K36" s="109"/>
      <c r="L36" s="86"/>
      <c r="M36" s="110"/>
      <c r="N36" s="87"/>
      <c r="O36" s="87">
        <f t="shared" si="1"/>
        <v>0</v>
      </c>
      <c r="P36" s="74"/>
      <c r="Q36" s="156"/>
      <c r="R36" s="88"/>
      <c r="S36" s="85"/>
      <c r="T36" s="86"/>
      <c r="U36" s="133"/>
      <c r="V36" s="102"/>
      <c r="W36" s="87">
        <f t="shared" si="9"/>
        <v>0</v>
      </c>
      <c r="Y36" s="129"/>
      <c r="Z36" s="88"/>
      <c r="AA36" s="85"/>
      <c r="AB36" s="86"/>
      <c r="AC36" s="87"/>
      <c r="AD36" s="87"/>
      <c r="AE36" s="87">
        <f t="shared" si="2"/>
        <v>0</v>
      </c>
      <c r="AG36" s="83"/>
      <c r="AH36" s="88"/>
      <c r="AI36" s="85"/>
      <c r="AJ36" s="86"/>
      <c r="AK36" s="87"/>
      <c r="AL36" s="87"/>
      <c r="AM36" s="87">
        <f t="shared" si="3"/>
        <v>0</v>
      </c>
      <c r="AO36" s="97"/>
      <c r="AP36" s="105"/>
      <c r="AQ36" s="105"/>
      <c r="AR36" s="104"/>
      <c r="AS36" s="98">
        <f t="shared" si="4"/>
        <v>0</v>
      </c>
      <c r="AU36" s="97"/>
      <c r="AV36" s="105"/>
    </row>
    <row r="37" spans="1:48" ht="12.75" customHeight="1">
      <c r="A37" s="88"/>
      <c r="B37" s="88"/>
      <c r="C37" s="88"/>
      <c r="D37" s="88"/>
      <c r="E37" s="88"/>
      <c r="F37" s="88"/>
      <c r="G37" s="88">
        <f t="shared" si="0"/>
        <v>0</v>
      </c>
      <c r="H37" s="59"/>
      <c r="I37" s="83"/>
      <c r="J37" s="88"/>
      <c r="K37" s="109"/>
      <c r="L37" s="86"/>
      <c r="M37" s="110"/>
      <c r="N37" s="87"/>
      <c r="O37" s="87">
        <f t="shared" si="1"/>
        <v>0</v>
      </c>
      <c r="P37" s="74"/>
      <c r="Q37" s="83"/>
      <c r="R37" s="88"/>
      <c r="S37" s="85"/>
      <c r="T37" s="86"/>
      <c r="U37" s="101"/>
      <c r="V37" s="87"/>
      <c r="W37" s="87">
        <f t="shared" si="9"/>
        <v>0</v>
      </c>
      <c r="Y37" s="129"/>
      <c r="Z37" s="88"/>
      <c r="AA37" s="85"/>
      <c r="AB37" s="86"/>
      <c r="AC37" s="87"/>
      <c r="AD37" s="87"/>
      <c r="AE37" s="87">
        <f t="shared" si="2"/>
        <v>0</v>
      </c>
      <c r="AG37" s="83"/>
      <c r="AH37" s="88"/>
      <c r="AI37" s="85"/>
      <c r="AJ37" s="86"/>
      <c r="AK37" s="87"/>
      <c r="AL37" s="87"/>
      <c r="AM37" s="87">
        <f t="shared" si="3"/>
        <v>0</v>
      </c>
      <c r="AO37" s="97"/>
      <c r="AP37" s="105"/>
      <c r="AQ37" s="105"/>
      <c r="AR37" s="104"/>
      <c r="AS37" s="98">
        <f t="shared" si="4"/>
        <v>0</v>
      </c>
      <c r="AU37" s="97"/>
      <c r="AV37" s="105"/>
    </row>
    <row r="38" spans="1:48" ht="12.75" customHeight="1">
      <c r="A38" s="88"/>
      <c r="B38" s="88"/>
      <c r="C38" s="88"/>
      <c r="D38" s="88"/>
      <c r="E38" s="88"/>
      <c r="F38" s="88"/>
      <c r="G38" s="88">
        <f t="shared" si="0"/>
        <v>0</v>
      </c>
      <c r="H38" s="59"/>
      <c r="I38" s="83"/>
      <c r="J38" s="88"/>
      <c r="K38" s="109"/>
      <c r="L38" s="86"/>
      <c r="M38" s="110"/>
      <c r="N38" s="87"/>
      <c r="O38" s="87">
        <f t="shared" si="1"/>
        <v>0</v>
      </c>
      <c r="P38" s="74"/>
      <c r="Q38" s="83"/>
      <c r="R38" s="88"/>
      <c r="S38" s="85"/>
      <c r="T38" s="86"/>
      <c r="U38" s="101"/>
      <c r="V38" s="87"/>
      <c r="W38" s="87">
        <f t="shared" si="9"/>
        <v>0</v>
      </c>
      <c r="Y38" s="129"/>
      <c r="Z38" s="88"/>
      <c r="AA38" s="85"/>
      <c r="AB38" s="86"/>
      <c r="AC38" s="87"/>
      <c r="AD38" s="87"/>
      <c r="AE38" s="87">
        <f t="shared" si="2"/>
        <v>0</v>
      </c>
      <c r="AG38" s="83"/>
      <c r="AH38" s="88"/>
      <c r="AI38" s="85"/>
      <c r="AJ38" s="110"/>
      <c r="AK38" s="87"/>
      <c r="AL38" s="87"/>
      <c r="AM38" s="87">
        <f t="shared" si="3"/>
        <v>0</v>
      </c>
      <c r="AO38" s="135"/>
      <c r="AP38" s="136"/>
      <c r="AQ38" s="137"/>
      <c r="AR38" s="88"/>
      <c r="AS38" s="98">
        <f t="shared" si="4"/>
        <v>0</v>
      </c>
      <c r="AU38" s="135"/>
      <c r="AV38" s="136"/>
    </row>
    <row r="39" spans="1:48" ht="12.75" customHeight="1">
      <c r="A39" s="88"/>
      <c r="B39" s="88"/>
      <c r="C39" s="88"/>
      <c r="D39" s="88"/>
      <c r="E39" s="88"/>
      <c r="F39" s="88"/>
      <c r="G39" s="88">
        <f t="shared" si="0"/>
        <v>0</v>
      </c>
      <c r="H39" s="59"/>
      <c r="I39" s="83"/>
      <c r="J39" s="88"/>
      <c r="K39" s="109"/>
      <c r="L39" s="86"/>
      <c r="M39" s="110"/>
      <c r="N39" s="87"/>
      <c r="O39" s="87">
        <f t="shared" si="1"/>
        <v>0</v>
      </c>
      <c r="P39" s="74"/>
      <c r="Q39" s="83"/>
      <c r="R39" s="88"/>
      <c r="S39" s="85"/>
      <c r="T39" s="86"/>
      <c r="U39" s="101"/>
      <c r="V39" s="87"/>
      <c r="W39" s="87">
        <f t="shared" si="9"/>
        <v>0</v>
      </c>
      <c r="Y39" s="129"/>
      <c r="Z39" s="88"/>
      <c r="AA39" s="85"/>
      <c r="AB39" s="86"/>
      <c r="AC39" s="102"/>
      <c r="AD39" s="102"/>
      <c r="AE39" s="87">
        <f t="shared" si="2"/>
        <v>0</v>
      </c>
      <c r="AG39" s="83"/>
      <c r="AH39" s="88"/>
      <c r="AI39" s="85"/>
      <c r="AJ39" s="110"/>
      <c r="AK39" s="87"/>
      <c r="AL39" s="87"/>
      <c r="AM39" s="87">
        <f t="shared" si="3"/>
        <v>0</v>
      </c>
    </row>
    <row r="40" spans="1:48" ht="12.75" customHeight="1">
      <c r="A40" s="88"/>
      <c r="B40" s="88"/>
      <c r="C40" s="88"/>
      <c r="D40" s="88"/>
      <c r="E40" s="88"/>
      <c r="F40" s="88"/>
      <c r="G40" s="88">
        <f t="shared" si="0"/>
        <v>0</v>
      </c>
      <c r="H40" s="59"/>
      <c r="I40" s="83"/>
      <c r="J40" s="88"/>
      <c r="K40" s="109"/>
      <c r="L40" s="86"/>
      <c r="M40" s="110"/>
      <c r="N40" s="87"/>
      <c r="O40" s="87">
        <f t="shared" si="1"/>
        <v>0</v>
      </c>
      <c r="P40" s="74"/>
      <c r="Q40" s="83"/>
      <c r="R40" s="88"/>
      <c r="S40" s="85"/>
      <c r="T40" s="86"/>
      <c r="U40" s="101"/>
      <c r="V40" s="87"/>
      <c r="W40" s="87">
        <f t="shared" si="9"/>
        <v>0</v>
      </c>
      <c r="Y40" s="129"/>
      <c r="Z40" s="88"/>
      <c r="AA40" s="85"/>
      <c r="AB40" s="86"/>
      <c r="AC40" s="102"/>
      <c r="AD40" s="102"/>
      <c r="AE40" s="87">
        <f t="shared" si="2"/>
        <v>0</v>
      </c>
      <c r="AG40" s="83"/>
      <c r="AH40" s="88"/>
      <c r="AI40" s="85"/>
      <c r="AJ40" s="86"/>
      <c r="AK40" s="87"/>
      <c r="AL40" s="87"/>
      <c r="AM40" s="87">
        <f t="shared" si="3"/>
        <v>0</v>
      </c>
    </row>
    <row r="41" spans="1:48" ht="12.75" customHeight="1">
      <c r="A41" s="88"/>
      <c r="B41" s="88"/>
      <c r="C41" s="88"/>
      <c r="D41" s="88"/>
      <c r="E41" s="88"/>
      <c r="F41" s="88"/>
      <c r="G41" s="88">
        <f t="shared" si="0"/>
        <v>0</v>
      </c>
      <c r="H41" s="59"/>
      <c r="I41" s="83"/>
      <c r="J41" s="88"/>
      <c r="K41" s="109"/>
      <c r="L41" s="86"/>
      <c r="M41" s="110"/>
      <c r="N41" s="87"/>
      <c r="O41" s="87">
        <f t="shared" si="1"/>
        <v>0</v>
      </c>
      <c r="P41" s="74"/>
      <c r="Q41" s="83"/>
      <c r="R41" s="88"/>
      <c r="S41" s="85"/>
      <c r="T41" s="86"/>
      <c r="U41" s="101"/>
      <c r="V41" s="87"/>
      <c r="W41" s="87">
        <f t="shared" si="9"/>
        <v>0</v>
      </c>
      <c r="Y41" s="129"/>
      <c r="Z41" s="88"/>
      <c r="AA41" s="85"/>
      <c r="AB41" s="86"/>
      <c r="AC41" s="102"/>
      <c r="AD41" s="102"/>
      <c r="AE41" s="87">
        <f t="shared" si="2"/>
        <v>0</v>
      </c>
      <c r="AG41" s="83"/>
      <c r="AH41" s="88"/>
      <c r="AI41" s="85"/>
      <c r="AJ41" s="110"/>
      <c r="AK41" s="87"/>
      <c r="AL41" s="87"/>
      <c r="AM41" s="87">
        <f t="shared" si="3"/>
        <v>0</v>
      </c>
    </row>
    <row r="42" spans="1:48" ht="12.75" customHeight="1">
      <c r="A42" s="88"/>
      <c r="B42" s="88"/>
      <c r="C42" s="88"/>
      <c r="D42" s="88"/>
      <c r="E42" s="88"/>
      <c r="F42" s="88"/>
      <c r="G42" s="88">
        <f t="shared" si="0"/>
        <v>0</v>
      </c>
      <c r="H42" s="59"/>
      <c r="I42" s="83"/>
      <c r="J42" s="88"/>
      <c r="K42" s="109"/>
      <c r="L42" s="86"/>
      <c r="M42" s="110"/>
      <c r="N42" s="87"/>
      <c r="O42" s="87">
        <f t="shared" si="1"/>
        <v>0</v>
      </c>
      <c r="P42" s="74"/>
      <c r="Q42" s="83"/>
      <c r="R42" s="88"/>
      <c r="S42" s="85"/>
      <c r="T42" s="86"/>
      <c r="U42" s="101"/>
      <c r="V42" s="87"/>
      <c r="W42" s="87">
        <f t="shared" si="9"/>
        <v>0</v>
      </c>
      <c r="Y42" s="129"/>
      <c r="Z42" s="88"/>
      <c r="AA42" s="85"/>
      <c r="AB42" s="86"/>
      <c r="AC42" s="102"/>
      <c r="AD42" s="102"/>
      <c r="AE42" s="87">
        <f t="shared" si="2"/>
        <v>0</v>
      </c>
      <c r="AG42" s="83"/>
      <c r="AH42" s="88"/>
      <c r="AI42" s="85"/>
      <c r="AJ42" s="110"/>
      <c r="AK42" s="87"/>
      <c r="AL42" s="87"/>
      <c r="AM42" s="87">
        <f t="shared" si="3"/>
        <v>0</v>
      </c>
    </row>
    <row r="43" spans="1:48" ht="12.75" customHeight="1">
      <c r="A43" s="88"/>
      <c r="B43" s="88"/>
      <c r="C43" s="88"/>
      <c r="D43" s="88"/>
      <c r="E43" s="88"/>
      <c r="F43" s="88"/>
      <c r="G43" s="88">
        <f t="shared" si="0"/>
        <v>0</v>
      </c>
      <c r="H43" s="59"/>
      <c r="I43" s="83"/>
      <c r="J43" s="88"/>
      <c r="K43" s="109"/>
      <c r="L43" s="86"/>
      <c r="M43" s="110"/>
      <c r="N43" s="87"/>
      <c r="O43" s="87">
        <f t="shared" si="1"/>
        <v>0</v>
      </c>
      <c r="P43" s="74"/>
      <c r="Q43" s="83"/>
      <c r="R43" s="88"/>
      <c r="S43" s="85"/>
      <c r="T43" s="86"/>
      <c r="U43" s="101"/>
      <c r="V43" s="87"/>
      <c r="W43" s="87">
        <f t="shared" si="9"/>
        <v>0</v>
      </c>
      <c r="Y43" s="129"/>
      <c r="Z43" s="88"/>
      <c r="AA43" s="85"/>
      <c r="AB43" s="86"/>
      <c r="AC43" s="102"/>
      <c r="AD43" s="102"/>
      <c r="AE43" s="87">
        <f t="shared" si="2"/>
        <v>0</v>
      </c>
      <c r="AG43" s="83"/>
      <c r="AH43" s="88"/>
      <c r="AI43" s="85"/>
      <c r="AJ43" s="110"/>
      <c r="AK43" s="87"/>
      <c r="AL43" s="87"/>
      <c r="AM43" s="87">
        <f t="shared" si="3"/>
        <v>0</v>
      </c>
    </row>
    <row r="44" spans="1:48" ht="12.75" customHeight="1">
      <c r="A44" s="88"/>
      <c r="B44" s="88"/>
      <c r="C44" s="88"/>
      <c r="D44" s="88"/>
      <c r="E44" s="88"/>
      <c r="F44" s="88"/>
      <c r="G44" s="88">
        <f t="shared" si="0"/>
        <v>0</v>
      </c>
      <c r="H44" s="59"/>
      <c r="I44" s="83"/>
      <c r="J44" s="88"/>
      <c r="K44" s="109"/>
      <c r="L44" s="86"/>
      <c r="M44" s="110"/>
      <c r="N44" s="87"/>
      <c r="O44" s="87">
        <f t="shared" si="1"/>
        <v>0</v>
      </c>
      <c r="P44" s="74"/>
      <c r="Q44" s="83"/>
      <c r="R44" s="88"/>
      <c r="S44" s="85"/>
      <c r="T44" s="86"/>
      <c r="U44" s="101"/>
      <c r="V44" s="87"/>
      <c r="W44" s="87">
        <f t="shared" si="9"/>
        <v>0</v>
      </c>
      <c r="Y44" s="129"/>
      <c r="Z44" s="88"/>
      <c r="AA44" s="85"/>
      <c r="AB44" s="86"/>
      <c r="AC44" s="102"/>
      <c r="AD44" s="102"/>
      <c r="AE44" s="87">
        <f t="shared" si="2"/>
        <v>0</v>
      </c>
      <c r="AG44" s="83"/>
      <c r="AH44" s="88"/>
      <c r="AI44" s="85"/>
      <c r="AJ44" s="110"/>
      <c r="AK44" s="87"/>
      <c r="AL44" s="87"/>
      <c r="AM44" s="87">
        <f t="shared" si="3"/>
        <v>0</v>
      </c>
    </row>
    <row r="45" spans="1:48">
      <c r="A45" s="138"/>
      <c r="B45" s="139"/>
      <c r="E45" s="140"/>
      <c r="F45" s="41"/>
      <c r="G45" s="41"/>
      <c r="H45" s="41"/>
      <c r="J45" s="139"/>
      <c r="R45" s="139"/>
      <c r="Z45" s="139"/>
      <c r="AH45" s="139"/>
    </row>
    <row r="46" spans="1:48">
      <c r="A46" s="138"/>
      <c r="B46" s="139"/>
      <c r="E46" s="140"/>
      <c r="F46" s="41"/>
      <c r="G46" s="41"/>
      <c r="H46" s="41"/>
      <c r="J46" s="139"/>
      <c r="R46" s="139"/>
      <c r="Z46" s="139"/>
      <c r="AH46" s="139"/>
    </row>
    <row r="47" spans="1:48">
      <c r="A47" s="138"/>
      <c r="B47" s="139"/>
      <c r="E47" s="140"/>
      <c r="F47" s="41"/>
      <c r="G47" s="41"/>
      <c r="H47" s="41"/>
      <c r="J47" s="139"/>
      <c r="R47" s="139"/>
      <c r="Z47" s="139"/>
      <c r="AH47" s="139"/>
    </row>
  </sheetData>
  <mergeCells count="17">
    <mergeCell ref="BC9:BD9"/>
    <mergeCell ref="AD5:AE5"/>
    <mergeCell ref="AG5:AI5"/>
    <mergeCell ref="AL5:AM5"/>
    <mergeCell ref="BG5:BH5"/>
    <mergeCell ref="BC7:BD7"/>
    <mergeCell ref="BC8:BD8"/>
    <mergeCell ref="AJ5:AK5"/>
    <mergeCell ref="V5:W5"/>
    <mergeCell ref="Y5:AA5"/>
    <mergeCell ref="AB5:AC5"/>
    <mergeCell ref="D5:E5"/>
    <mergeCell ref="F5:G5"/>
    <mergeCell ref="I5:K5"/>
    <mergeCell ref="L5:M5"/>
    <mergeCell ref="N5:O5"/>
    <mergeCell ref="T5:U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I47"/>
  <sheetViews>
    <sheetView topLeftCell="AI1" workbookViewId="0">
      <pane ySplit="7" topLeftCell="A8" activePane="bottomLeft" state="frozen"/>
      <selection activeCell="DQ40" sqref="DQ40"/>
      <selection pane="bottomLeft" activeCell="AR10" sqref="AR10"/>
    </sheetView>
  </sheetViews>
  <sheetFormatPr defaultRowHeight="12.75"/>
  <cols>
    <col min="1" max="1" width="11.85546875" style="44" customWidth="1"/>
    <col min="2" max="2" width="9.7109375" style="44" customWidth="1"/>
    <col min="3" max="3" width="23.7109375" style="44" customWidth="1"/>
    <col min="4" max="4" width="10" style="44" customWidth="1"/>
    <col min="5" max="5" width="9.42578125" style="44" customWidth="1"/>
    <col min="6" max="6" width="9.5703125" style="44" bestFit="1" customWidth="1"/>
    <col min="7" max="7" width="12.140625" style="44" customWidth="1"/>
    <col min="8" max="8" width="12.85546875" style="44" customWidth="1"/>
    <col min="9" max="9" width="11.85546875" style="44" customWidth="1"/>
    <col min="10" max="10" width="9.7109375" style="44" customWidth="1"/>
    <col min="11" max="11" width="28.140625" style="44" customWidth="1"/>
    <col min="12" max="12" width="8.140625" style="44" customWidth="1"/>
    <col min="13" max="13" width="8.28515625" style="44" customWidth="1"/>
    <col min="14" max="14" width="9.5703125" style="44" bestFit="1" customWidth="1"/>
    <col min="15" max="16" width="11.7109375" style="44" customWidth="1"/>
    <col min="17" max="17" width="11.85546875" style="44" customWidth="1"/>
    <col min="18" max="18" width="8.85546875" style="44" customWidth="1"/>
    <col min="19" max="19" width="23.85546875" style="44" customWidth="1"/>
    <col min="20" max="20" width="10" style="44" customWidth="1"/>
    <col min="21" max="21" width="9.42578125" style="44" customWidth="1"/>
    <col min="22" max="22" width="9.5703125" style="44" bestFit="1" customWidth="1"/>
    <col min="23" max="23" width="11.7109375" style="44" customWidth="1"/>
    <col min="24" max="24" width="9.140625" style="44"/>
    <col min="25" max="25" width="11.85546875" style="44" customWidth="1"/>
    <col min="26" max="26" width="8.85546875" style="44" customWidth="1"/>
    <col min="27" max="27" width="28" style="44" customWidth="1"/>
    <col min="28" max="28" width="7.5703125" style="44" customWidth="1"/>
    <col min="29" max="29" width="8.42578125" style="44" customWidth="1"/>
    <col min="30" max="30" width="9.5703125" style="44" bestFit="1" customWidth="1"/>
    <col min="31" max="31" width="11.7109375" style="44" customWidth="1"/>
    <col min="32" max="32" width="9.140625" style="44"/>
    <col min="33" max="33" width="11.85546875" style="44" customWidth="1"/>
    <col min="34" max="34" width="8.85546875" style="44" customWidth="1"/>
    <col min="35" max="35" width="23.85546875" style="44" customWidth="1"/>
    <col min="36" max="36" width="10" style="44" customWidth="1"/>
    <col min="37" max="37" width="9.42578125" style="44" customWidth="1"/>
    <col min="38" max="38" width="9.5703125" style="44" bestFit="1" customWidth="1"/>
    <col min="39" max="39" width="11.7109375" style="44" customWidth="1"/>
    <col min="40" max="40" width="9.140625" style="44"/>
    <col min="41" max="41" width="12" style="44" customWidth="1"/>
    <col min="42" max="42" width="15" style="44" customWidth="1"/>
    <col min="43" max="43" width="12" style="44" customWidth="1"/>
    <col min="44" max="44" width="11" style="44" customWidth="1"/>
    <col min="45" max="45" width="23.85546875" style="44" customWidth="1"/>
    <col min="46" max="47" width="12" style="44" customWidth="1"/>
    <col min="48" max="48" width="17.7109375" style="44" customWidth="1"/>
    <col min="49" max="49" width="12" style="44" customWidth="1"/>
    <col min="50" max="50" width="10.5703125" style="44" customWidth="1"/>
    <col min="51" max="51" width="10.28515625" style="44" bestFit="1" customWidth="1"/>
    <col min="52" max="56" width="9.140625" style="44"/>
    <col min="57" max="57" width="9.5703125" style="44" bestFit="1" customWidth="1"/>
    <col min="58" max="60" width="9.140625" style="44"/>
    <col min="61" max="61" width="9.5703125" style="44" bestFit="1" customWidth="1"/>
    <col min="62" max="16384" width="9.140625" style="44"/>
  </cols>
  <sheetData>
    <row r="1" spans="1:61">
      <c r="A1" s="41"/>
      <c r="B1" s="41"/>
      <c r="C1" s="42"/>
      <c r="D1" s="41"/>
      <c r="E1" s="43"/>
      <c r="F1" s="43"/>
      <c r="G1" s="43"/>
      <c r="H1" s="43"/>
      <c r="J1" s="41"/>
      <c r="R1" s="41"/>
      <c r="Z1" s="41"/>
      <c r="AH1" s="41"/>
    </row>
    <row r="2" spans="1:61" ht="20.25">
      <c r="A2" s="45" t="s">
        <v>45</v>
      </c>
      <c r="B2" s="45"/>
      <c r="C2" s="46" t="s">
        <v>83</v>
      </c>
      <c r="D2" s="46"/>
      <c r="E2" s="47" t="s">
        <v>46</v>
      </c>
      <c r="G2" s="48">
        <f>AP5</f>
        <v>190000</v>
      </c>
      <c r="H2" s="49"/>
      <c r="J2" s="45"/>
      <c r="R2" s="45"/>
      <c r="Z2" s="45"/>
      <c r="AH2" s="45"/>
      <c r="AO2" s="50"/>
      <c r="AP2" s="50"/>
    </row>
    <row r="3" spans="1:61" ht="18">
      <c r="A3" s="41"/>
      <c r="B3" s="41"/>
      <c r="C3" s="42"/>
      <c r="D3" s="41"/>
      <c r="E3" s="51" t="s">
        <v>47</v>
      </c>
      <c r="G3" s="48">
        <f>SUM(AY9:AY20)</f>
        <v>18850</v>
      </c>
      <c r="H3" s="43"/>
      <c r="J3" s="41"/>
      <c r="R3" s="41"/>
      <c r="Z3" s="41"/>
      <c r="AH3" s="41"/>
      <c r="AO3" s="52" t="s">
        <v>12</v>
      </c>
      <c r="AU3" s="52" t="s">
        <v>48</v>
      </c>
    </row>
    <row r="4" spans="1:61">
      <c r="A4" s="41"/>
      <c r="B4" s="41"/>
      <c r="C4" s="42"/>
      <c r="D4" s="41"/>
      <c r="E4" s="43"/>
      <c r="F4" s="43"/>
      <c r="G4" s="43"/>
      <c r="H4" s="43"/>
      <c r="J4" s="41"/>
      <c r="R4" s="41"/>
      <c r="Z4" s="41"/>
      <c r="AH4" s="41"/>
    </row>
    <row r="5" spans="1:61" ht="20.25">
      <c r="A5" s="53" t="s">
        <v>49</v>
      </c>
      <c r="B5" s="53"/>
      <c r="C5" s="54"/>
      <c r="D5" s="171" t="s">
        <v>7</v>
      </c>
      <c r="E5" s="171"/>
      <c r="F5" s="168">
        <f>SUM(G8:G44)</f>
        <v>5200</v>
      </c>
      <c r="G5" s="172"/>
      <c r="H5" s="55"/>
      <c r="I5" s="173" t="s">
        <v>50</v>
      </c>
      <c r="J5" s="173"/>
      <c r="K5" s="173"/>
      <c r="L5" s="170" t="s">
        <v>7</v>
      </c>
      <c r="M5" s="170"/>
      <c r="N5" s="168">
        <f>SUM(O8:O44)</f>
        <v>3150</v>
      </c>
      <c r="O5" s="172"/>
      <c r="P5" s="55"/>
      <c r="Q5" s="56" t="s">
        <v>51</v>
      </c>
      <c r="R5" s="56"/>
      <c r="S5" s="56"/>
      <c r="T5" s="170" t="s">
        <v>7</v>
      </c>
      <c r="U5" s="170"/>
      <c r="V5" s="168">
        <f>SUM(W8:W44)</f>
        <v>9700</v>
      </c>
      <c r="W5" s="168"/>
      <c r="Y5" s="169" t="s">
        <v>52</v>
      </c>
      <c r="Z5" s="169"/>
      <c r="AA5" s="169"/>
      <c r="AB5" s="170" t="s">
        <v>7</v>
      </c>
      <c r="AC5" s="170"/>
      <c r="AD5" s="168">
        <f>SUM(AE8:AE44)</f>
        <v>800</v>
      </c>
      <c r="AE5" s="172"/>
      <c r="AG5" s="175" t="s">
        <v>53</v>
      </c>
      <c r="AH5" s="175"/>
      <c r="AI5" s="175"/>
      <c r="AJ5" s="170" t="s">
        <v>7</v>
      </c>
      <c r="AK5" s="170"/>
      <c r="AL5" s="168">
        <f>SUM(AM8:AM44)</f>
        <v>0</v>
      </c>
      <c r="AM5" s="172"/>
      <c r="AP5" s="44">
        <f>SUM(AP8:AP38)</f>
        <v>190000</v>
      </c>
      <c r="AR5" s="44">
        <f>SUM(AR8:AR38)</f>
        <v>150000</v>
      </c>
      <c r="AS5" s="140">
        <f>SUM(AS8:AS38)</f>
        <v>40000</v>
      </c>
      <c r="AT5" s="50"/>
      <c r="AV5" s="57">
        <f>SUM(AV8:AV38)</f>
        <v>190000</v>
      </c>
      <c r="AW5" s="58"/>
      <c r="BC5" s="59"/>
      <c r="BD5" s="59"/>
      <c r="BE5" s="59"/>
      <c r="BF5" s="59"/>
      <c r="BG5" s="176"/>
      <c r="BH5" s="176"/>
      <c r="BI5" s="60"/>
    </row>
    <row r="6" spans="1:61" ht="12.75" customHeight="1">
      <c r="A6" s="41"/>
      <c r="B6" s="41"/>
      <c r="C6" s="42"/>
      <c r="D6" s="41"/>
      <c r="E6" s="43"/>
      <c r="F6" s="43"/>
      <c r="G6" s="43"/>
      <c r="H6" s="43"/>
      <c r="I6" s="41"/>
      <c r="J6" s="41"/>
      <c r="K6" s="61"/>
      <c r="L6" s="41"/>
      <c r="M6" s="43"/>
      <c r="N6" s="43"/>
      <c r="O6" s="43"/>
      <c r="P6" s="43"/>
      <c r="R6" s="41"/>
      <c r="Y6" s="41"/>
      <c r="Z6" s="41"/>
      <c r="AA6" s="61"/>
      <c r="AB6" s="41"/>
      <c r="AC6" s="43"/>
      <c r="AD6" s="43"/>
      <c r="AE6" s="43"/>
      <c r="AG6" s="41"/>
      <c r="AH6" s="41"/>
      <c r="AI6" s="61"/>
      <c r="AJ6" s="41"/>
      <c r="AK6" s="43"/>
      <c r="AL6" s="43"/>
      <c r="AM6" s="43"/>
      <c r="AO6" s="62"/>
      <c r="AP6" s="63"/>
      <c r="AQ6" s="63"/>
      <c r="AR6" s="64"/>
      <c r="AS6" s="65"/>
      <c r="AT6" s="66"/>
      <c r="AU6" s="67"/>
      <c r="AV6" s="67"/>
      <c r="AW6" s="68"/>
      <c r="BC6" s="59"/>
      <c r="BD6" s="59"/>
      <c r="BE6" s="59"/>
      <c r="BF6" s="59"/>
      <c r="BG6" s="59"/>
      <c r="BH6" s="59"/>
      <c r="BI6" s="59"/>
    </row>
    <row r="7" spans="1:61" ht="12.75" customHeight="1">
      <c r="A7" s="69" t="s">
        <v>54</v>
      </c>
      <c r="B7" s="70" t="s">
        <v>43</v>
      </c>
      <c r="C7" s="70" t="s">
        <v>55</v>
      </c>
      <c r="D7" s="69" t="s">
        <v>56</v>
      </c>
      <c r="E7" s="69" t="s">
        <v>57</v>
      </c>
      <c r="F7" s="69" t="s">
        <v>58</v>
      </c>
      <c r="G7" s="69" t="s">
        <v>29</v>
      </c>
      <c r="I7" s="71" t="s">
        <v>54</v>
      </c>
      <c r="J7" s="70" t="s">
        <v>43</v>
      </c>
      <c r="K7" s="157" t="s">
        <v>55</v>
      </c>
      <c r="L7" s="71" t="s">
        <v>56</v>
      </c>
      <c r="M7" s="73" t="s">
        <v>57</v>
      </c>
      <c r="N7" s="73" t="s">
        <v>58</v>
      </c>
      <c r="O7" s="73" t="s">
        <v>29</v>
      </c>
      <c r="P7" s="74"/>
      <c r="Q7" s="71" t="s">
        <v>54</v>
      </c>
      <c r="R7" s="70" t="s">
        <v>43</v>
      </c>
      <c r="S7" s="157" t="s">
        <v>55</v>
      </c>
      <c r="T7" s="71" t="s">
        <v>56</v>
      </c>
      <c r="U7" s="73" t="s">
        <v>57</v>
      </c>
      <c r="V7" s="73" t="s">
        <v>58</v>
      </c>
      <c r="W7" s="73" t="s">
        <v>29</v>
      </c>
      <c r="Y7" s="71" t="s">
        <v>54</v>
      </c>
      <c r="Z7" s="70" t="s">
        <v>43</v>
      </c>
      <c r="AA7" s="157" t="s">
        <v>55</v>
      </c>
      <c r="AB7" s="71" t="s">
        <v>56</v>
      </c>
      <c r="AC7" s="73" t="s">
        <v>57</v>
      </c>
      <c r="AD7" s="73" t="s">
        <v>58</v>
      </c>
      <c r="AE7" s="73" t="s">
        <v>29</v>
      </c>
      <c r="AG7" s="75" t="s">
        <v>54</v>
      </c>
      <c r="AH7" s="76" t="s">
        <v>43</v>
      </c>
      <c r="AI7" s="77" t="s">
        <v>55</v>
      </c>
      <c r="AJ7" s="78" t="s">
        <v>56</v>
      </c>
      <c r="AK7" s="79" t="s">
        <v>57</v>
      </c>
      <c r="AL7" s="79" t="s">
        <v>58</v>
      </c>
      <c r="AM7" s="80" t="s">
        <v>29</v>
      </c>
      <c r="AO7" s="158" t="s">
        <v>54</v>
      </c>
      <c r="AP7" s="158" t="s">
        <v>29</v>
      </c>
      <c r="AQ7" s="158" t="s">
        <v>54</v>
      </c>
      <c r="AR7" s="158" t="s">
        <v>59</v>
      </c>
      <c r="AS7" s="158" t="s">
        <v>60</v>
      </c>
      <c r="AU7" s="158" t="s">
        <v>54</v>
      </c>
      <c r="AV7" s="158" t="s">
        <v>29</v>
      </c>
      <c r="BC7" s="177"/>
      <c r="BD7" s="177"/>
      <c r="BE7" s="82"/>
      <c r="BF7" s="59"/>
      <c r="BG7" s="59"/>
      <c r="BH7" s="59"/>
      <c r="BI7" s="59"/>
    </row>
    <row r="8" spans="1:61" ht="12.75" customHeight="1">
      <c r="A8" s="83">
        <v>43510</v>
      </c>
      <c r="B8" s="84" t="str">
        <f>VLOOKUP(MONTH(A8),$AW$9:$AX$20,2,0)</f>
        <v>Февраль</v>
      </c>
      <c r="C8" s="85" t="s">
        <v>78</v>
      </c>
      <c r="D8" s="86" t="s">
        <v>73</v>
      </c>
      <c r="E8" s="87">
        <v>1</v>
      </c>
      <c r="F8" s="87">
        <v>5200</v>
      </c>
      <c r="G8" s="88">
        <f t="shared" ref="G8:G44" si="0">E8*F8</f>
        <v>5200</v>
      </c>
      <c r="H8" s="59"/>
      <c r="I8" s="83">
        <v>43510</v>
      </c>
      <c r="J8" s="84" t="str">
        <f>VLOOKUP(MONTH(I8),$AW$9:$AX$20,2,0)</f>
        <v>Февраль</v>
      </c>
      <c r="K8" s="85" t="s">
        <v>79</v>
      </c>
      <c r="L8" s="86" t="s">
        <v>73</v>
      </c>
      <c r="M8" s="87">
        <v>1</v>
      </c>
      <c r="N8" s="87">
        <v>3150</v>
      </c>
      <c r="O8" s="87">
        <f t="shared" ref="O8:O44" si="1">N8*M8</f>
        <v>3150</v>
      </c>
      <c r="P8" s="74"/>
      <c r="Q8" s="89">
        <v>43497</v>
      </c>
      <c r="R8" s="84" t="str">
        <f t="shared" ref="R8:R13" si="2">VLOOKUP(MONTH(Q8),$AW$9:$AX$20,2,0)</f>
        <v>Февраль</v>
      </c>
      <c r="S8" s="90" t="s">
        <v>74</v>
      </c>
      <c r="T8" s="91" t="s">
        <v>73</v>
      </c>
      <c r="U8" s="92">
        <v>1</v>
      </c>
      <c r="V8" s="93">
        <v>2000</v>
      </c>
      <c r="W8" s="87">
        <f>U8*V8</f>
        <v>2000</v>
      </c>
      <c r="Y8" s="94">
        <v>43482</v>
      </c>
      <c r="Z8" s="84" t="str">
        <f t="shared" ref="Z8:Z13" si="3">VLOOKUP(MONTH(Y8),$AW$9:$AX$20,2,0)</f>
        <v>Январь</v>
      </c>
      <c r="AA8" s="95" t="s">
        <v>72</v>
      </c>
      <c r="AB8" s="91" t="s">
        <v>73</v>
      </c>
      <c r="AC8" s="93">
        <v>1</v>
      </c>
      <c r="AD8" s="93">
        <v>800</v>
      </c>
      <c r="AE8" s="87">
        <f t="shared" ref="AE8:AE44" si="4">AD8*AC8</f>
        <v>800</v>
      </c>
      <c r="AG8" s="94"/>
      <c r="AH8" s="84" t="str">
        <f>VLOOKUP(MONTH(AG8),$AW$9:$AX$20,2,0)</f>
        <v>Январь</v>
      </c>
      <c r="AI8" s="95"/>
      <c r="AJ8" s="91"/>
      <c r="AK8" s="93"/>
      <c r="AL8" s="93"/>
      <c r="AM8" s="96">
        <f t="shared" ref="AM8:AM44" si="5">AK8*AL8</f>
        <v>0</v>
      </c>
      <c r="AO8" s="86" t="s">
        <v>17</v>
      </c>
      <c r="AP8" s="97"/>
      <c r="AQ8" s="97"/>
      <c r="AR8" s="97"/>
      <c r="AS8" s="98">
        <f t="shared" ref="AS8:AS38" si="6">AP8-AR8</f>
        <v>0</v>
      </c>
      <c r="AU8" s="160">
        <v>43498</v>
      </c>
      <c r="AV8" s="99">
        <v>190000</v>
      </c>
      <c r="BC8" s="174"/>
      <c r="BD8" s="174"/>
      <c r="BE8" s="100"/>
      <c r="BF8" s="59"/>
      <c r="BG8" s="59"/>
      <c r="BH8" s="59"/>
      <c r="BI8" s="59"/>
    </row>
    <row r="9" spans="1:61" ht="12.75" customHeight="1">
      <c r="A9" s="83"/>
      <c r="B9" s="84" t="str">
        <f t="shared" ref="B9:B17" si="7">VLOOKUP(MONTH(A9),$AW$9:$AX$20,2,0)</f>
        <v>Январь</v>
      </c>
      <c r="C9" s="85"/>
      <c r="D9" s="86"/>
      <c r="E9" s="101"/>
      <c r="F9" s="101"/>
      <c r="G9" s="88">
        <f t="shared" si="0"/>
        <v>0</v>
      </c>
      <c r="H9" s="59"/>
      <c r="I9" s="83"/>
      <c r="J9" s="84" t="str">
        <f t="shared" ref="J9:J16" si="8">VLOOKUP(MONTH(I9),$AW$9:$AX$20,2,0)</f>
        <v>Январь</v>
      </c>
      <c r="K9" s="85"/>
      <c r="L9" s="86"/>
      <c r="M9" s="101"/>
      <c r="N9" s="102"/>
      <c r="O9" s="87">
        <f t="shared" si="1"/>
        <v>0</v>
      </c>
      <c r="P9" s="74"/>
      <c r="Q9" s="94">
        <v>43510</v>
      </c>
      <c r="R9" s="84" t="str">
        <f t="shared" si="2"/>
        <v>Февраль</v>
      </c>
      <c r="S9" s="90" t="s">
        <v>75</v>
      </c>
      <c r="T9" s="91" t="s">
        <v>73</v>
      </c>
      <c r="U9" s="92">
        <v>1</v>
      </c>
      <c r="V9" s="93">
        <v>1100</v>
      </c>
      <c r="W9" s="87">
        <f>U9*V9</f>
        <v>1100</v>
      </c>
      <c r="Y9" s="94"/>
      <c r="Z9" s="84" t="str">
        <f t="shared" si="3"/>
        <v>Январь</v>
      </c>
      <c r="AA9" s="90"/>
      <c r="AB9" s="91"/>
      <c r="AC9" s="92"/>
      <c r="AD9" s="93"/>
      <c r="AE9" s="87">
        <f t="shared" si="4"/>
        <v>0</v>
      </c>
      <c r="AG9" s="94"/>
      <c r="AH9" s="84" t="str">
        <f>VLOOKUP(MONTH(AG9),$AW$9:$AX$20,2,0)</f>
        <v>Январь</v>
      </c>
      <c r="AI9" s="95"/>
      <c r="AJ9" s="91"/>
      <c r="AK9" s="93"/>
      <c r="AL9" s="93"/>
      <c r="AM9" s="96">
        <f t="shared" si="5"/>
        <v>0</v>
      </c>
      <c r="AO9" s="86" t="s">
        <v>18</v>
      </c>
      <c r="AP9" s="88">
        <v>190000</v>
      </c>
      <c r="AQ9" s="167">
        <v>43516</v>
      </c>
      <c r="AR9" s="104">
        <v>150000</v>
      </c>
      <c r="AS9" s="98">
        <f t="shared" si="6"/>
        <v>40000</v>
      </c>
      <c r="AU9" s="86"/>
      <c r="AV9" s="105"/>
      <c r="AW9" s="106">
        <v>1</v>
      </c>
      <c r="AX9" s="107" t="s">
        <v>17</v>
      </c>
      <c r="AY9" s="108">
        <f>SUMIF($B$8:$B$44,AX9,$G$8:$G$44)+SUMIF($J$8:$J$44,AX9,$O$8:$O$44)+SUMIF($R$8:$R$44,AX9,$W$8:$W$44)+SUMIF($Z$8:$Z$44,AX9,$AE$8:$AE$44)+SUMIF($AH$8:$AH$44,AX9,$AM$8:$AM$44)</f>
        <v>800</v>
      </c>
      <c r="BC9" s="174"/>
      <c r="BD9" s="174"/>
      <c r="BE9" s="100"/>
      <c r="BF9" s="59"/>
      <c r="BG9" s="59"/>
      <c r="BH9" s="59"/>
      <c r="BI9" s="59"/>
    </row>
    <row r="10" spans="1:61" ht="14.25" customHeight="1">
      <c r="A10" s="83"/>
      <c r="B10" s="84" t="str">
        <f t="shared" si="7"/>
        <v>Январь</v>
      </c>
      <c r="C10" s="109"/>
      <c r="D10" s="86"/>
      <c r="E10" s="110"/>
      <c r="F10" s="87"/>
      <c r="G10" s="88">
        <f t="shared" si="0"/>
        <v>0</v>
      </c>
      <c r="H10" s="59"/>
      <c r="I10" s="156"/>
      <c r="J10" s="84" t="str">
        <f t="shared" si="8"/>
        <v>Январь</v>
      </c>
      <c r="K10" s="109"/>
      <c r="L10" s="86"/>
      <c r="M10" s="110"/>
      <c r="N10" s="87"/>
      <c r="O10" s="87">
        <f t="shared" si="1"/>
        <v>0</v>
      </c>
      <c r="P10" s="74"/>
      <c r="Q10" s="89">
        <v>43510</v>
      </c>
      <c r="R10" s="84" t="str">
        <f t="shared" si="2"/>
        <v>Февраль</v>
      </c>
      <c r="S10" s="90" t="s">
        <v>76</v>
      </c>
      <c r="T10" s="91" t="s">
        <v>73</v>
      </c>
      <c r="U10" s="92">
        <v>1</v>
      </c>
      <c r="V10" s="93">
        <v>1300</v>
      </c>
      <c r="W10" s="87">
        <f>U10*V10</f>
        <v>1300</v>
      </c>
      <c r="Y10" s="94"/>
      <c r="Z10" s="84" t="str">
        <f t="shared" si="3"/>
        <v>Январь</v>
      </c>
      <c r="AA10" s="90"/>
      <c r="AB10" s="91"/>
      <c r="AC10" s="92"/>
      <c r="AD10" s="93"/>
      <c r="AE10" s="87">
        <f t="shared" si="4"/>
        <v>0</v>
      </c>
      <c r="AG10" s="94"/>
      <c r="AH10" s="84" t="str">
        <f>VLOOKUP(MONTH(AG10),$AW$9:$AX$20,2,0)</f>
        <v>Январь</v>
      </c>
      <c r="AI10" s="95"/>
      <c r="AJ10" s="91"/>
      <c r="AK10" s="93"/>
      <c r="AL10" s="93"/>
      <c r="AM10" s="96">
        <f t="shared" si="5"/>
        <v>0</v>
      </c>
      <c r="AO10" s="86" t="s">
        <v>19</v>
      </c>
      <c r="AP10" s="88"/>
      <c r="AQ10" s="103"/>
      <c r="AR10" s="104"/>
      <c r="AS10" s="98">
        <f t="shared" si="6"/>
        <v>0</v>
      </c>
      <c r="AU10" s="86"/>
      <c r="AV10" s="105"/>
      <c r="AW10" s="106">
        <v>2</v>
      </c>
      <c r="AX10" s="107" t="s">
        <v>18</v>
      </c>
      <c r="AY10" s="108">
        <f>SUMIF($B$8:$B$44,AX10,$G$8:$G$44)+SUMIF($J$8:$J$44,AX10,$O$8:$O$44)+SUMIF($R$8:$R$44,AX10,$W$8:$W$44)+SUMIF($Z$8:$Z$44,AX10,$AE$8:$AE$44)+SUMIF($AH$8:$AH$44,AX10,$AM$8:$AM$44)</f>
        <v>18050</v>
      </c>
      <c r="BC10" s="112"/>
      <c r="BD10" s="113"/>
      <c r="BE10" s="100"/>
      <c r="BF10" s="59"/>
      <c r="BG10" s="59"/>
      <c r="BH10" s="59"/>
      <c r="BI10" s="59"/>
    </row>
    <row r="11" spans="1:61" ht="13.5" customHeight="1">
      <c r="A11" s="83"/>
      <c r="B11" s="84" t="str">
        <f t="shared" si="7"/>
        <v>Январь</v>
      </c>
      <c r="C11" s="109"/>
      <c r="D11" s="86"/>
      <c r="E11" s="101"/>
      <c r="F11" s="101"/>
      <c r="G11" s="88">
        <f t="shared" si="0"/>
        <v>0</v>
      </c>
      <c r="H11" s="59"/>
      <c r="I11" s="156"/>
      <c r="J11" s="84" t="str">
        <f t="shared" si="8"/>
        <v>Январь</v>
      </c>
      <c r="K11" s="85"/>
      <c r="L11" s="114"/>
      <c r="M11" s="114"/>
      <c r="N11" s="114"/>
      <c r="O11" s="87">
        <f t="shared" si="1"/>
        <v>0</v>
      </c>
      <c r="P11" s="74"/>
      <c r="Q11" s="94">
        <v>43510</v>
      </c>
      <c r="R11" s="84" t="str">
        <f t="shared" si="2"/>
        <v>Февраль</v>
      </c>
      <c r="S11" s="90" t="s">
        <v>77</v>
      </c>
      <c r="T11" s="91" t="s">
        <v>73</v>
      </c>
      <c r="U11" s="92">
        <v>1</v>
      </c>
      <c r="V11" s="93">
        <v>1800</v>
      </c>
      <c r="W11" s="87">
        <f>U11*V11</f>
        <v>1800</v>
      </c>
      <c r="Y11" s="94"/>
      <c r="Z11" s="84" t="str">
        <f t="shared" si="3"/>
        <v>Январь</v>
      </c>
      <c r="AA11" s="95"/>
      <c r="AB11" s="91"/>
      <c r="AC11" s="93"/>
      <c r="AD11" s="93"/>
      <c r="AE11" s="87">
        <f t="shared" si="4"/>
        <v>0</v>
      </c>
      <c r="AG11" s="94"/>
      <c r="AH11" s="84" t="str">
        <f>VLOOKUP(MONTH(AG11),$AW$9:$AX$20,2,0)</f>
        <v>Январь</v>
      </c>
      <c r="AI11" s="90"/>
      <c r="AJ11" s="91"/>
      <c r="AK11" s="93"/>
      <c r="AL11" s="93"/>
      <c r="AM11" s="96">
        <f t="shared" si="5"/>
        <v>0</v>
      </c>
      <c r="AO11" s="86" t="s">
        <v>20</v>
      </c>
      <c r="AP11" s="88"/>
      <c r="AQ11" s="103"/>
      <c r="AR11" s="104"/>
      <c r="AS11" s="98">
        <f t="shared" si="6"/>
        <v>0</v>
      </c>
      <c r="AU11" s="86"/>
      <c r="AV11" s="105"/>
      <c r="AW11" s="106">
        <v>3</v>
      </c>
      <c r="AX11" s="107" t="s">
        <v>19</v>
      </c>
      <c r="AY11" s="108">
        <f>SUMIF($B$8:$B$44,AX11,$G$8:$G$44)+SUMIF($J$8:$J$44,AX11,$O$8:$O$44)+SUMIF($R$8:$R$44,AX11,$W$8:$W$44)+SUMIF($Z$8:$Z$44,AX11,$AE$8:$AE$44)+SUMIF($AH$8:$AH$44,AX11,$AM$8:$AM$44)</f>
        <v>0</v>
      </c>
      <c r="BC11" s="112"/>
      <c r="BD11" s="113"/>
      <c r="BE11" s="100"/>
      <c r="BF11" s="59"/>
      <c r="BG11" s="59"/>
      <c r="BH11" s="59"/>
      <c r="BI11" s="59"/>
    </row>
    <row r="12" spans="1:61" ht="13.5" customHeight="1">
      <c r="A12" s="115"/>
      <c r="B12" s="84" t="str">
        <f t="shared" si="7"/>
        <v>Январь</v>
      </c>
      <c r="C12" s="109"/>
      <c r="D12" s="86"/>
      <c r="E12" s="101"/>
      <c r="F12" s="101"/>
      <c r="G12" s="88">
        <f t="shared" si="0"/>
        <v>0</v>
      </c>
      <c r="H12" s="59"/>
      <c r="I12" s="83"/>
      <c r="J12" s="84" t="str">
        <f t="shared" si="8"/>
        <v>Январь</v>
      </c>
      <c r="K12" s="85"/>
      <c r="L12" s="86"/>
      <c r="M12" s="101"/>
      <c r="N12" s="87"/>
      <c r="O12" s="87">
        <f t="shared" si="1"/>
        <v>0</v>
      </c>
      <c r="P12" s="74"/>
      <c r="Q12" s="89">
        <v>43497</v>
      </c>
      <c r="R12" s="84" t="str">
        <f t="shared" si="2"/>
        <v>Февраль</v>
      </c>
      <c r="S12" s="90" t="s">
        <v>74</v>
      </c>
      <c r="T12" s="91" t="s">
        <v>73</v>
      </c>
      <c r="U12" s="92">
        <v>1</v>
      </c>
      <c r="V12" s="93">
        <v>1500</v>
      </c>
      <c r="W12" s="87">
        <f>U12*V12</f>
        <v>1500</v>
      </c>
      <c r="Y12" s="94"/>
      <c r="Z12" s="84" t="str">
        <f t="shared" si="3"/>
        <v>Январь</v>
      </c>
      <c r="AA12" s="95"/>
      <c r="AB12" s="91"/>
      <c r="AC12" s="93"/>
      <c r="AD12" s="93"/>
      <c r="AE12" s="87">
        <f t="shared" si="4"/>
        <v>0</v>
      </c>
      <c r="AG12" s="94"/>
      <c r="AH12" s="84" t="str">
        <f>VLOOKUP(MONTH(AG12),$AW$9:$AX$20,2,0)</f>
        <v>Январь</v>
      </c>
      <c r="AI12" s="116"/>
      <c r="AJ12" s="117"/>
      <c r="AK12" s="118"/>
      <c r="AL12" s="118"/>
      <c r="AM12" s="96">
        <f t="shared" si="5"/>
        <v>0</v>
      </c>
      <c r="AO12" s="86" t="s">
        <v>21</v>
      </c>
      <c r="AP12" s="88"/>
      <c r="AQ12" s="103"/>
      <c r="AR12" s="104"/>
      <c r="AS12" s="98">
        <f t="shared" si="6"/>
        <v>0</v>
      </c>
      <c r="AU12" s="86"/>
      <c r="AV12" s="105"/>
      <c r="AW12" s="106">
        <v>4</v>
      </c>
      <c r="AX12" s="107" t="s">
        <v>20</v>
      </c>
      <c r="AY12" s="108">
        <f t="shared" ref="AY12:AY20" si="9">SUMIF($B$8:$B$44,AX12,$G$8:$G$44)+SUMIF($J$8:$J$44,AX12,$O$8:$O$44)+SUMIF($R$8:$R$44,AX12,$W$8:$W$44)+SUMIF($Z$8:$Z$44,AX12,$AE$8:$AE$44)+SUMIF($AH$8:$AH$44,AX12,$AM$8:$AM$44)</f>
        <v>0</v>
      </c>
      <c r="BC12" s="59"/>
      <c r="BD12" s="59"/>
      <c r="BE12" s="59"/>
      <c r="BF12" s="59"/>
      <c r="BG12" s="59"/>
      <c r="BH12" s="59"/>
      <c r="BI12" s="59"/>
    </row>
    <row r="13" spans="1:61" ht="15">
      <c r="A13" s="115"/>
      <c r="B13" s="84" t="str">
        <f t="shared" si="7"/>
        <v>Январь</v>
      </c>
      <c r="C13" s="109"/>
      <c r="D13" s="86"/>
      <c r="E13" s="110"/>
      <c r="F13" s="110"/>
      <c r="G13" s="88">
        <f t="shared" si="0"/>
        <v>0</v>
      </c>
      <c r="H13" s="59"/>
      <c r="I13" s="83"/>
      <c r="J13" s="84" t="str">
        <f t="shared" si="8"/>
        <v>Январь</v>
      </c>
      <c r="K13" s="85"/>
      <c r="L13" s="86"/>
      <c r="M13" s="101"/>
      <c r="N13" s="87"/>
      <c r="O13" s="87">
        <f t="shared" si="1"/>
        <v>0</v>
      </c>
      <c r="P13" s="74"/>
      <c r="Q13" s="83">
        <v>43497</v>
      </c>
      <c r="R13" s="119" t="str">
        <f t="shared" si="2"/>
        <v>Февраль</v>
      </c>
      <c r="S13" s="85" t="s">
        <v>74</v>
      </c>
      <c r="T13" s="86" t="s">
        <v>73</v>
      </c>
      <c r="U13" s="101">
        <v>1</v>
      </c>
      <c r="V13" s="87">
        <v>2000</v>
      </c>
      <c r="W13" s="87">
        <f t="shared" ref="W13:W44" si="10">U13*V13</f>
        <v>2000</v>
      </c>
      <c r="Y13" s="94"/>
      <c r="Z13" s="84" t="str">
        <f t="shared" si="3"/>
        <v>Январь</v>
      </c>
      <c r="AA13" s="90"/>
      <c r="AB13" s="91"/>
      <c r="AC13" s="93"/>
      <c r="AD13" s="93"/>
      <c r="AE13" s="87">
        <f t="shared" si="4"/>
        <v>0</v>
      </c>
      <c r="AG13" s="83"/>
      <c r="AH13" s="119"/>
      <c r="AI13" s="85"/>
      <c r="AJ13" s="86"/>
      <c r="AK13" s="87"/>
      <c r="AL13" s="87"/>
      <c r="AM13" s="87">
        <f t="shared" si="5"/>
        <v>0</v>
      </c>
      <c r="AO13" s="86" t="s">
        <v>22</v>
      </c>
      <c r="AP13" s="88"/>
      <c r="AQ13" s="105"/>
      <c r="AR13" s="104"/>
      <c r="AS13" s="98">
        <f t="shared" si="6"/>
        <v>0</v>
      </c>
      <c r="AU13" s="97"/>
      <c r="AV13" s="105"/>
      <c r="AW13" s="106">
        <v>5</v>
      </c>
      <c r="AX13" s="107" t="s">
        <v>21</v>
      </c>
      <c r="AY13" s="108">
        <f t="shared" si="9"/>
        <v>0</v>
      </c>
    </row>
    <row r="14" spans="1:61" ht="15.75" customHeight="1">
      <c r="A14" s="115"/>
      <c r="B14" s="84" t="str">
        <f t="shared" si="7"/>
        <v>Январь</v>
      </c>
      <c r="C14" s="109"/>
      <c r="D14" s="86"/>
      <c r="E14" s="110"/>
      <c r="F14" s="110"/>
      <c r="G14" s="88">
        <f t="shared" si="0"/>
        <v>0</v>
      </c>
      <c r="H14" s="59"/>
      <c r="I14" s="83"/>
      <c r="J14" s="84" t="str">
        <f t="shared" si="8"/>
        <v>Январь</v>
      </c>
      <c r="K14" s="85"/>
      <c r="L14" s="86"/>
      <c r="M14" s="101"/>
      <c r="N14" s="87"/>
      <c r="O14" s="102">
        <f t="shared" si="1"/>
        <v>0</v>
      </c>
      <c r="P14" s="120"/>
      <c r="Q14" s="83"/>
      <c r="R14" s="119"/>
      <c r="S14" s="85"/>
      <c r="T14" s="86"/>
      <c r="U14" s="101"/>
      <c r="V14" s="87"/>
      <c r="W14" s="87">
        <f t="shared" si="10"/>
        <v>0</v>
      </c>
      <c r="Y14" s="83"/>
      <c r="Z14" s="119"/>
      <c r="AA14" s="85"/>
      <c r="AB14" s="86"/>
      <c r="AC14" s="87"/>
      <c r="AD14" s="87"/>
      <c r="AE14" s="87">
        <f>AD14*AC14</f>
        <v>0</v>
      </c>
      <c r="AG14" s="83"/>
      <c r="AH14" s="119"/>
      <c r="AI14" s="85"/>
      <c r="AJ14" s="86"/>
      <c r="AK14" s="87"/>
      <c r="AL14" s="87"/>
      <c r="AM14" s="87">
        <f t="shared" si="5"/>
        <v>0</v>
      </c>
      <c r="AO14" s="86" t="s">
        <v>23</v>
      </c>
      <c r="AP14" s="88"/>
      <c r="AQ14" s="105"/>
      <c r="AR14" s="104"/>
      <c r="AS14" s="98">
        <f t="shared" si="6"/>
        <v>0</v>
      </c>
      <c r="AU14" s="97"/>
      <c r="AV14" s="105"/>
      <c r="AW14" s="106">
        <v>6</v>
      </c>
      <c r="AX14" s="107" t="s">
        <v>22</v>
      </c>
      <c r="AY14" s="108">
        <f t="shared" si="9"/>
        <v>0</v>
      </c>
    </row>
    <row r="15" spans="1:61" ht="12.75" customHeight="1">
      <c r="A15" s="115"/>
      <c r="B15" s="84" t="str">
        <f t="shared" si="7"/>
        <v>Январь</v>
      </c>
      <c r="C15" s="109"/>
      <c r="D15" s="86"/>
      <c r="E15" s="110"/>
      <c r="F15" s="110"/>
      <c r="G15" s="88">
        <f t="shared" si="0"/>
        <v>0</v>
      </c>
      <c r="H15" s="59"/>
      <c r="I15" s="83"/>
      <c r="J15" s="84" t="str">
        <f t="shared" si="8"/>
        <v>Январь</v>
      </c>
      <c r="K15" s="109"/>
      <c r="L15" s="86"/>
      <c r="M15" s="110"/>
      <c r="N15" s="87"/>
      <c r="O15" s="102">
        <f t="shared" si="1"/>
        <v>0</v>
      </c>
      <c r="P15" s="120"/>
      <c r="Q15" s="83"/>
      <c r="R15" s="119"/>
      <c r="S15" s="85"/>
      <c r="T15" s="86"/>
      <c r="U15" s="101"/>
      <c r="V15" s="87"/>
      <c r="W15" s="87">
        <f t="shared" si="10"/>
        <v>0</v>
      </c>
      <c r="Y15" s="83"/>
      <c r="Z15" s="119"/>
      <c r="AA15" s="85"/>
      <c r="AB15" s="86"/>
      <c r="AC15" s="87"/>
      <c r="AD15" s="87"/>
      <c r="AE15" s="87">
        <f t="shared" si="4"/>
        <v>0</v>
      </c>
      <c r="AG15" s="83"/>
      <c r="AH15" s="119"/>
      <c r="AI15" s="85"/>
      <c r="AJ15" s="86"/>
      <c r="AK15" s="87"/>
      <c r="AL15" s="87"/>
      <c r="AM15" s="87">
        <f t="shared" si="5"/>
        <v>0</v>
      </c>
      <c r="AO15" s="86" t="s">
        <v>24</v>
      </c>
      <c r="AP15" s="88"/>
      <c r="AQ15" s="105"/>
      <c r="AR15" s="104"/>
      <c r="AS15" s="98">
        <f t="shared" si="6"/>
        <v>0</v>
      </c>
      <c r="AU15" s="97"/>
      <c r="AV15" s="105"/>
      <c r="AW15" s="106">
        <v>7</v>
      </c>
      <c r="AX15" s="107" t="s">
        <v>23</v>
      </c>
      <c r="AY15" s="108">
        <f t="shared" si="9"/>
        <v>0</v>
      </c>
    </row>
    <row r="16" spans="1:61" ht="13.5" customHeight="1">
      <c r="A16" s="115"/>
      <c r="B16" s="84" t="str">
        <f t="shared" si="7"/>
        <v>Январь</v>
      </c>
      <c r="C16" s="109"/>
      <c r="D16" s="86"/>
      <c r="E16" s="110"/>
      <c r="F16" s="110"/>
      <c r="G16" s="88">
        <f t="shared" si="0"/>
        <v>0</v>
      </c>
      <c r="H16" s="59"/>
      <c r="I16" s="83"/>
      <c r="J16" s="84" t="str">
        <f t="shared" si="8"/>
        <v>Январь</v>
      </c>
      <c r="K16" s="109"/>
      <c r="L16" s="86"/>
      <c r="M16" s="110"/>
      <c r="N16" s="87"/>
      <c r="O16" s="102">
        <f t="shared" si="1"/>
        <v>0</v>
      </c>
      <c r="P16" s="120"/>
      <c r="Q16" s="83"/>
      <c r="R16" s="119"/>
      <c r="S16" s="85"/>
      <c r="T16" s="86"/>
      <c r="U16" s="101"/>
      <c r="V16" s="87"/>
      <c r="W16" s="87">
        <f t="shared" si="10"/>
        <v>0</v>
      </c>
      <c r="Y16" s="83"/>
      <c r="Z16" s="119"/>
      <c r="AA16" s="85"/>
      <c r="AB16" s="86"/>
      <c r="AC16" s="87"/>
      <c r="AD16" s="87"/>
      <c r="AE16" s="87">
        <f t="shared" si="4"/>
        <v>0</v>
      </c>
      <c r="AG16" s="83"/>
      <c r="AH16" s="119"/>
      <c r="AI16" s="85"/>
      <c r="AJ16" s="86"/>
      <c r="AK16" s="87"/>
      <c r="AL16" s="87"/>
      <c r="AM16" s="87">
        <f t="shared" si="5"/>
        <v>0</v>
      </c>
      <c r="AO16" s="86" t="s">
        <v>11</v>
      </c>
      <c r="AP16" s="88"/>
      <c r="AQ16" s="105"/>
      <c r="AR16" s="104"/>
      <c r="AS16" s="98">
        <f t="shared" si="6"/>
        <v>0</v>
      </c>
      <c r="AU16" s="97"/>
      <c r="AV16" s="105"/>
      <c r="AW16" s="106">
        <v>8</v>
      </c>
      <c r="AX16" s="107" t="s">
        <v>24</v>
      </c>
      <c r="AY16" s="108">
        <f t="shared" si="9"/>
        <v>0</v>
      </c>
    </row>
    <row r="17" spans="1:51" ht="12.75" customHeight="1">
      <c r="A17" s="121"/>
      <c r="B17" s="84" t="str">
        <f t="shared" si="7"/>
        <v>Январь</v>
      </c>
      <c r="C17" s="109"/>
      <c r="D17" s="86"/>
      <c r="E17" s="110"/>
      <c r="F17" s="110"/>
      <c r="G17" s="88">
        <f t="shared" si="0"/>
        <v>0</v>
      </c>
      <c r="H17" s="59"/>
      <c r="I17" s="83"/>
      <c r="J17" s="119"/>
      <c r="K17" s="109"/>
      <c r="L17" s="86"/>
      <c r="M17" s="110"/>
      <c r="N17" s="87"/>
      <c r="O17" s="87">
        <f t="shared" si="1"/>
        <v>0</v>
      </c>
      <c r="P17" s="74"/>
      <c r="Q17" s="83"/>
      <c r="R17" s="119"/>
      <c r="S17" s="85"/>
      <c r="T17" s="86"/>
      <c r="U17" s="101"/>
      <c r="V17" s="87"/>
      <c r="W17" s="87">
        <f t="shared" si="10"/>
        <v>0</v>
      </c>
      <c r="Y17" s="83"/>
      <c r="Z17" s="119"/>
      <c r="AA17" s="85"/>
      <c r="AB17" s="86"/>
      <c r="AC17" s="87"/>
      <c r="AD17" s="87"/>
      <c r="AE17" s="87">
        <f t="shared" si="4"/>
        <v>0</v>
      </c>
      <c r="AG17" s="83"/>
      <c r="AH17" s="119"/>
      <c r="AI17" s="122"/>
      <c r="AJ17" s="110"/>
      <c r="AK17" s="87"/>
      <c r="AL17" s="102"/>
      <c r="AM17" s="87">
        <f t="shared" si="5"/>
        <v>0</v>
      </c>
      <c r="AO17" s="86" t="s">
        <v>25</v>
      </c>
      <c r="AP17" s="123"/>
      <c r="AQ17" s="105"/>
      <c r="AR17" s="123"/>
      <c r="AS17" s="98">
        <f t="shared" si="6"/>
        <v>0</v>
      </c>
      <c r="AU17" s="97"/>
      <c r="AV17" s="105"/>
      <c r="AW17" s="106">
        <v>9</v>
      </c>
      <c r="AX17" s="107" t="s">
        <v>11</v>
      </c>
      <c r="AY17" s="108">
        <f t="shared" si="9"/>
        <v>0</v>
      </c>
    </row>
    <row r="18" spans="1:51" ht="12.75" customHeight="1">
      <c r="A18" s="124"/>
      <c r="B18" s="88"/>
      <c r="C18" s="88"/>
      <c r="D18" s="88"/>
      <c r="E18" s="88"/>
      <c r="F18" s="88"/>
      <c r="G18" s="88">
        <f t="shared" si="0"/>
        <v>0</v>
      </c>
      <c r="H18" s="59"/>
      <c r="I18" s="83"/>
      <c r="J18" s="88"/>
      <c r="K18" s="109"/>
      <c r="L18" s="86"/>
      <c r="M18" s="110"/>
      <c r="N18" s="87"/>
      <c r="O18" s="87">
        <f t="shared" si="1"/>
        <v>0</v>
      </c>
      <c r="P18" s="74"/>
      <c r="Q18" s="83"/>
      <c r="R18" s="88"/>
      <c r="S18" s="85"/>
      <c r="T18" s="86"/>
      <c r="U18" s="101"/>
      <c r="V18" s="87"/>
      <c r="W18" s="87">
        <f t="shared" si="10"/>
        <v>0</v>
      </c>
      <c r="Y18" s="83"/>
      <c r="Z18" s="88"/>
      <c r="AA18" s="85"/>
      <c r="AB18" s="86"/>
      <c r="AC18" s="87"/>
      <c r="AD18" s="87"/>
      <c r="AE18" s="87">
        <f t="shared" si="4"/>
        <v>0</v>
      </c>
      <c r="AG18" s="83"/>
      <c r="AH18" s="88"/>
      <c r="AI18" s="122"/>
      <c r="AJ18" s="110"/>
      <c r="AK18" s="87"/>
      <c r="AL18" s="102"/>
      <c r="AM18" s="87">
        <f t="shared" si="5"/>
        <v>0</v>
      </c>
      <c r="AO18" s="86" t="s">
        <v>26</v>
      </c>
      <c r="AP18" s="88"/>
      <c r="AQ18" s="105"/>
      <c r="AR18" s="104"/>
      <c r="AS18" s="98">
        <f t="shared" si="6"/>
        <v>0</v>
      </c>
      <c r="AU18" s="97"/>
      <c r="AV18" s="105"/>
      <c r="AW18" s="106">
        <v>10</v>
      </c>
      <c r="AX18" s="107" t="s">
        <v>25</v>
      </c>
      <c r="AY18" s="108">
        <f t="shared" si="9"/>
        <v>0</v>
      </c>
    </row>
    <row r="19" spans="1:51" ht="12.75" customHeight="1">
      <c r="A19" s="88"/>
      <c r="B19" s="88"/>
      <c r="C19" s="88"/>
      <c r="D19" s="88"/>
      <c r="E19" s="88"/>
      <c r="F19" s="88"/>
      <c r="G19" s="88">
        <f t="shared" si="0"/>
        <v>0</v>
      </c>
      <c r="H19" s="59"/>
      <c r="I19" s="83"/>
      <c r="J19" s="88"/>
      <c r="K19" s="109"/>
      <c r="L19" s="86"/>
      <c r="M19" s="110"/>
      <c r="N19" s="87"/>
      <c r="O19" s="87">
        <f t="shared" si="1"/>
        <v>0</v>
      </c>
      <c r="P19" s="74"/>
      <c r="Q19" s="83"/>
      <c r="R19" s="88"/>
      <c r="S19" s="85"/>
      <c r="T19" s="86"/>
      <c r="U19" s="101"/>
      <c r="V19" s="87"/>
      <c r="W19" s="87">
        <f t="shared" si="10"/>
        <v>0</v>
      </c>
      <c r="Y19" s="83"/>
      <c r="Z19" s="88"/>
      <c r="AA19" s="85"/>
      <c r="AB19" s="86"/>
      <c r="AC19" s="87"/>
      <c r="AD19" s="87"/>
      <c r="AE19" s="87">
        <f t="shared" si="4"/>
        <v>0</v>
      </c>
      <c r="AG19" s="83"/>
      <c r="AH19" s="88"/>
      <c r="AI19" s="122"/>
      <c r="AJ19" s="86"/>
      <c r="AK19" s="87"/>
      <c r="AL19" s="102"/>
      <c r="AM19" s="87">
        <f t="shared" si="5"/>
        <v>0</v>
      </c>
      <c r="AO19" s="86" t="s">
        <v>27</v>
      </c>
      <c r="AP19" s="88"/>
      <c r="AQ19" s="105"/>
      <c r="AR19" s="104"/>
      <c r="AS19" s="98">
        <f t="shared" si="6"/>
        <v>0</v>
      </c>
      <c r="AU19" s="97"/>
      <c r="AV19" s="105"/>
      <c r="AW19" s="106">
        <v>11</v>
      </c>
      <c r="AX19" s="107" t="s">
        <v>26</v>
      </c>
      <c r="AY19" s="108">
        <f t="shared" si="9"/>
        <v>0</v>
      </c>
    </row>
    <row r="20" spans="1:51" ht="12.75" customHeight="1">
      <c r="A20" s="88"/>
      <c r="B20" s="88"/>
      <c r="C20" s="88"/>
      <c r="D20" s="88"/>
      <c r="E20" s="88"/>
      <c r="F20" s="88"/>
      <c r="G20" s="88">
        <f t="shared" si="0"/>
        <v>0</v>
      </c>
      <c r="H20" s="59"/>
      <c r="I20" s="83"/>
      <c r="J20" s="88"/>
      <c r="K20" s="109"/>
      <c r="L20" s="86"/>
      <c r="M20" s="110"/>
      <c r="N20" s="87"/>
      <c r="O20" s="87">
        <f t="shared" si="1"/>
        <v>0</v>
      </c>
      <c r="P20" s="74"/>
      <c r="Q20" s="83"/>
      <c r="R20" s="88"/>
      <c r="S20" s="85"/>
      <c r="T20" s="86"/>
      <c r="U20" s="101"/>
      <c r="V20" s="87"/>
      <c r="W20" s="87">
        <f t="shared" si="10"/>
        <v>0</v>
      </c>
      <c r="Y20" s="83"/>
      <c r="Z20" s="88"/>
      <c r="AA20" s="85"/>
      <c r="AB20" s="86"/>
      <c r="AC20" s="87"/>
      <c r="AD20" s="87"/>
      <c r="AE20" s="87">
        <f t="shared" si="4"/>
        <v>0</v>
      </c>
      <c r="AG20" s="83"/>
      <c r="AH20" s="88"/>
      <c r="AI20" s="125"/>
      <c r="AJ20" s="86"/>
      <c r="AK20" s="87"/>
      <c r="AL20" s="102"/>
      <c r="AM20" s="87">
        <f t="shared" si="5"/>
        <v>0</v>
      </c>
      <c r="AO20" s="123"/>
      <c r="AP20" s="105"/>
      <c r="AQ20" s="105"/>
      <c r="AR20" s="104"/>
      <c r="AS20" s="98">
        <f t="shared" si="6"/>
        <v>0</v>
      </c>
      <c r="AU20" s="97"/>
      <c r="AV20" s="105"/>
      <c r="AW20" s="106">
        <v>12</v>
      </c>
      <c r="AX20" s="107" t="s">
        <v>27</v>
      </c>
      <c r="AY20" s="108">
        <f t="shared" si="9"/>
        <v>0</v>
      </c>
    </row>
    <row r="21" spans="1:51" ht="13.5" customHeight="1">
      <c r="A21" s="88"/>
      <c r="B21" s="88"/>
      <c r="C21" s="88"/>
      <c r="D21" s="88"/>
      <c r="E21" s="88"/>
      <c r="F21" s="88"/>
      <c r="G21" s="88">
        <f t="shared" si="0"/>
        <v>0</v>
      </c>
      <c r="H21" s="59"/>
      <c r="I21" s="83"/>
      <c r="J21" s="88"/>
      <c r="K21" s="109"/>
      <c r="L21" s="86"/>
      <c r="M21" s="110"/>
      <c r="N21" s="87"/>
      <c r="O21" s="87">
        <f t="shared" si="1"/>
        <v>0</v>
      </c>
      <c r="P21" s="74"/>
      <c r="Q21" s="83"/>
      <c r="R21" s="88"/>
      <c r="S21" s="85"/>
      <c r="T21" s="86"/>
      <c r="U21" s="101"/>
      <c r="V21" s="87"/>
      <c r="W21" s="87">
        <f t="shared" si="10"/>
        <v>0</v>
      </c>
      <c r="Y21" s="83"/>
      <c r="Z21" s="88"/>
      <c r="AA21" s="85"/>
      <c r="AB21" s="86"/>
      <c r="AC21" s="87"/>
      <c r="AD21" s="87"/>
      <c r="AE21" s="87">
        <f t="shared" si="4"/>
        <v>0</v>
      </c>
      <c r="AG21" s="83"/>
      <c r="AH21" s="88"/>
      <c r="AI21" s="126"/>
      <c r="AJ21" s="86"/>
      <c r="AK21" s="87"/>
      <c r="AL21" s="102"/>
      <c r="AM21" s="87">
        <f>AK21*AL21</f>
        <v>0</v>
      </c>
      <c r="AO21" s="86"/>
      <c r="AP21" s="105"/>
      <c r="AQ21" s="105"/>
      <c r="AR21" s="104"/>
      <c r="AS21" s="98">
        <f t="shared" si="6"/>
        <v>0</v>
      </c>
      <c r="AU21" s="97"/>
      <c r="AV21" s="105"/>
    </row>
    <row r="22" spans="1:51" ht="12.75" customHeight="1">
      <c r="A22" s="88"/>
      <c r="B22" s="88"/>
      <c r="C22" s="88"/>
      <c r="D22" s="88"/>
      <c r="E22" s="88"/>
      <c r="F22" s="88"/>
      <c r="G22" s="88">
        <f t="shared" si="0"/>
        <v>0</v>
      </c>
      <c r="H22" s="59"/>
      <c r="I22" s="83"/>
      <c r="J22" s="88"/>
      <c r="K22" s="109"/>
      <c r="L22" s="86"/>
      <c r="M22" s="110"/>
      <c r="N22" s="87"/>
      <c r="O22" s="127">
        <f t="shared" si="1"/>
        <v>0</v>
      </c>
      <c r="P22" s="128"/>
      <c r="Q22" s="83"/>
      <c r="R22" s="88"/>
      <c r="S22" s="85"/>
      <c r="T22" s="86"/>
      <c r="U22" s="101"/>
      <c r="V22" s="87"/>
      <c r="W22" s="87">
        <f t="shared" si="10"/>
        <v>0</v>
      </c>
      <c r="Y22" s="83"/>
      <c r="Z22" s="88"/>
      <c r="AA22" s="85"/>
      <c r="AB22" s="86"/>
      <c r="AC22" s="87"/>
      <c r="AD22" s="87"/>
      <c r="AE22" s="87">
        <f t="shared" si="4"/>
        <v>0</v>
      </c>
      <c r="AG22" s="83"/>
      <c r="AH22" s="88"/>
      <c r="AI22" s="122"/>
      <c r="AJ22" s="86"/>
      <c r="AK22" s="87"/>
      <c r="AL22" s="102"/>
      <c r="AM22" s="87">
        <f t="shared" si="5"/>
        <v>0</v>
      </c>
      <c r="AO22" s="97"/>
      <c r="AP22" s="105"/>
      <c r="AQ22" s="105"/>
      <c r="AR22" s="104"/>
      <c r="AS22" s="98">
        <f t="shared" si="6"/>
        <v>0</v>
      </c>
      <c r="AU22" s="97"/>
      <c r="AV22" s="105"/>
    </row>
    <row r="23" spans="1:51" ht="13.5" customHeight="1">
      <c r="A23" s="88"/>
      <c r="B23" s="88"/>
      <c r="C23" s="88"/>
      <c r="D23" s="88"/>
      <c r="E23" s="88"/>
      <c r="F23" s="88"/>
      <c r="G23" s="88">
        <f t="shared" si="0"/>
        <v>0</v>
      </c>
      <c r="H23" s="59"/>
      <c r="I23" s="83"/>
      <c r="J23" s="88"/>
      <c r="K23" s="109"/>
      <c r="L23" s="86"/>
      <c r="M23" s="110"/>
      <c r="N23" s="87"/>
      <c r="O23" s="127">
        <f t="shared" si="1"/>
        <v>0</v>
      </c>
      <c r="P23" s="128"/>
      <c r="Q23" s="83"/>
      <c r="R23" s="88"/>
      <c r="S23" s="85"/>
      <c r="T23" s="86"/>
      <c r="U23" s="101"/>
      <c r="V23" s="87"/>
      <c r="W23" s="87">
        <f t="shared" si="10"/>
        <v>0</v>
      </c>
      <c r="Y23" s="83"/>
      <c r="Z23" s="88"/>
      <c r="AA23" s="85"/>
      <c r="AB23" s="86"/>
      <c r="AC23" s="87"/>
      <c r="AD23" s="87"/>
      <c r="AE23" s="87">
        <f t="shared" si="4"/>
        <v>0</v>
      </c>
      <c r="AG23" s="83"/>
      <c r="AH23" s="88"/>
      <c r="AI23" s="85"/>
      <c r="AJ23" s="86"/>
      <c r="AK23" s="87"/>
      <c r="AL23" s="102"/>
      <c r="AM23" s="87">
        <f t="shared" si="5"/>
        <v>0</v>
      </c>
      <c r="AO23" s="97"/>
      <c r="AP23" s="105"/>
      <c r="AQ23" s="105"/>
      <c r="AR23" s="104"/>
      <c r="AS23" s="98">
        <f t="shared" si="6"/>
        <v>0</v>
      </c>
      <c r="AU23" s="97"/>
      <c r="AV23" s="105"/>
    </row>
    <row r="24" spans="1:51" ht="12.75" customHeight="1">
      <c r="A24" s="88"/>
      <c r="B24" s="88"/>
      <c r="C24" s="88"/>
      <c r="D24" s="88"/>
      <c r="E24" s="88"/>
      <c r="F24" s="88"/>
      <c r="G24" s="88">
        <f t="shared" si="0"/>
        <v>0</v>
      </c>
      <c r="H24" s="59"/>
      <c r="I24" s="83"/>
      <c r="J24" s="88"/>
      <c r="K24" s="109"/>
      <c r="L24" s="86"/>
      <c r="M24" s="110"/>
      <c r="N24" s="87"/>
      <c r="O24" s="87">
        <f t="shared" si="1"/>
        <v>0</v>
      </c>
      <c r="P24" s="74"/>
      <c r="Q24" s="83"/>
      <c r="R24" s="88"/>
      <c r="S24" s="85"/>
      <c r="T24" s="86"/>
      <c r="U24" s="101"/>
      <c r="V24" s="87"/>
      <c r="W24" s="87">
        <f t="shared" si="10"/>
        <v>0</v>
      </c>
      <c r="Y24" s="83"/>
      <c r="Z24" s="88"/>
      <c r="AA24" s="85"/>
      <c r="AB24" s="86"/>
      <c r="AC24" s="87"/>
      <c r="AD24" s="87"/>
      <c r="AE24" s="87">
        <f t="shared" si="4"/>
        <v>0</v>
      </c>
      <c r="AG24" s="83"/>
      <c r="AH24" s="88"/>
      <c r="AI24" s="85"/>
      <c r="AJ24" s="86"/>
      <c r="AK24" s="87"/>
      <c r="AL24" s="102"/>
      <c r="AM24" s="87">
        <f t="shared" si="5"/>
        <v>0</v>
      </c>
      <c r="AO24" s="97"/>
      <c r="AP24" s="105"/>
      <c r="AQ24" s="105"/>
      <c r="AR24" s="104"/>
      <c r="AS24" s="98">
        <f t="shared" si="6"/>
        <v>0</v>
      </c>
      <c r="AU24" s="97"/>
      <c r="AV24" s="105"/>
    </row>
    <row r="25" spans="1:51" ht="12.75" customHeight="1">
      <c r="A25" s="88"/>
      <c r="B25" s="88"/>
      <c r="C25" s="88"/>
      <c r="D25" s="88"/>
      <c r="E25" s="88"/>
      <c r="F25" s="88"/>
      <c r="G25" s="88">
        <f t="shared" si="0"/>
        <v>0</v>
      </c>
      <c r="H25" s="59"/>
      <c r="I25" s="83"/>
      <c r="J25" s="88"/>
      <c r="K25" s="109"/>
      <c r="L25" s="86"/>
      <c r="M25" s="110"/>
      <c r="N25" s="87"/>
      <c r="O25" s="87">
        <f t="shared" si="1"/>
        <v>0</v>
      </c>
      <c r="P25" s="74"/>
      <c r="Q25" s="83"/>
      <c r="R25" s="88"/>
      <c r="S25" s="85"/>
      <c r="T25" s="86"/>
      <c r="U25" s="101"/>
      <c r="V25" s="87"/>
      <c r="W25" s="87">
        <f t="shared" si="10"/>
        <v>0</v>
      </c>
      <c r="Y25" s="83"/>
      <c r="Z25" s="88"/>
      <c r="AA25" s="85"/>
      <c r="AB25" s="86"/>
      <c r="AC25" s="87"/>
      <c r="AD25" s="87"/>
      <c r="AE25" s="87">
        <f t="shared" si="4"/>
        <v>0</v>
      </c>
      <c r="AG25" s="83"/>
      <c r="AH25" s="88"/>
      <c r="AI25" s="85"/>
      <c r="AJ25" s="86"/>
      <c r="AK25" s="87"/>
      <c r="AL25" s="102"/>
      <c r="AM25" s="87">
        <f t="shared" si="5"/>
        <v>0</v>
      </c>
      <c r="AO25" s="97"/>
      <c r="AP25" s="105"/>
      <c r="AQ25" s="105"/>
      <c r="AR25" s="104"/>
      <c r="AS25" s="98">
        <f t="shared" si="6"/>
        <v>0</v>
      </c>
      <c r="AU25" s="97"/>
      <c r="AV25" s="105"/>
    </row>
    <row r="26" spans="1:51" ht="13.5" customHeight="1">
      <c r="A26" s="88"/>
      <c r="B26" s="88"/>
      <c r="C26" s="88"/>
      <c r="D26" s="88"/>
      <c r="E26" s="88"/>
      <c r="F26" s="88"/>
      <c r="G26" s="88">
        <f t="shared" si="0"/>
        <v>0</v>
      </c>
      <c r="H26" s="59"/>
      <c r="I26" s="83"/>
      <c r="J26" s="88"/>
      <c r="K26" s="109"/>
      <c r="L26" s="86"/>
      <c r="M26" s="110"/>
      <c r="N26" s="87"/>
      <c r="O26" s="87">
        <f t="shared" si="1"/>
        <v>0</v>
      </c>
      <c r="P26" s="74"/>
      <c r="Q26" s="83"/>
      <c r="R26" s="88"/>
      <c r="S26" s="85"/>
      <c r="T26" s="86"/>
      <c r="U26" s="101"/>
      <c r="V26" s="87"/>
      <c r="W26" s="87">
        <f t="shared" si="10"/>
        <v>0</v>
      </c>
      <c r="Y26" s="83"/>
      <c r="Z26" s="88"/>
      <c r="AA26" s="85"/>
      <c r="AB26" s="86"/>
      <c r="AC26" s="87"/>
      <c r="AD26" s="87"/>
      <c r="AE26" s="87">
        <f t="shared" si="4"/>
        <v>0</v>
      </c>
      <c r="AG26" s="83"/>
      <c r="AH26" s="88"/>
      <c r="AI26" s="85"/>
      <c r="AJ26" s="86"/>
      <c r="AK26" s="87"/>
      <c r="AL26" s="87"/>
      <c r="AM26" s="87">
        <f t="shared" si="5"/>
        <v>0</v>
      </c>
      <c r="AO26" s="97"/>
      <c r="AP26" s="105"/>
      <c r="AQ26" s="105"/>
      <c r="AR26" s="104"/>
      <c r="AS26" s="98">
        <f t="shared" si="6"/>
        <v>0</v>
      </c>
      <c r="AU26" s="97"/>
      <c r="AV26" s="105"/>
    </row>
    <row r="27" spans="1:51" ht="12.75" customHeight="1">
      <c r="A27" s="88"/>
      <c r="B27" s="88"/>
      <c r="C27" s="88"/>
      <c r="D27" s="88"/>
      <c r="E27" s="88"/>
      <c r="F27" s="88"/>
      <c r="G27" s="88">
        <f t="shared" si="0"/>
        <v>0</v>
      </c>
      <c r="H27" s="59"/>
      <c r="I27" s="156"/>
      <c r="J27" s="88"/>
      <c r="K27" s="109"/>
      <c r="L27" s="86"/>
      <c r="M27" s="86"/>
      <c r="N27" s="102"/>
      <c r="O27" s="87">
        <f t="shared" si="1"/>
        <v>0</v>
      </c>
      <c r="P27" s="74"/>
      <c r="Q27" s="83"/>
      <c r="R27" s="88"/>
      <c r="S27" s="85"/>
      <c r="T27" s="86"/>
      <c r="U27" s="101"/>
      <c r="V27" s="87"/>
      <c r="W27" s="87">
        <f t="shared" si="10"/>
        <v>0</v>
      </c>
      <c r="Y27" s="129"/>
      <c r="Z27" s="88"/>
      <c r="AA27" s="85"/>
      <c r="AB27" s="86"/>
      <c r="AC27" s="102"/>
      <c r="AD27" s="102"/>
      <c r="AE27" s="87">
        <f t="shared" si="4"/>
        <v>0</v>
      </c>
      <c r="AG27" s="83"/>
      <c r="AH27" s="88"/>
      <c r="AI27" s="85"/>
      <c r="AJ27" s="86"/>
      <c r="AK27" s="87"/>
      <c r="AL27" s="87"/>
      <c r="AM27" s="87">
        <f t="shared" si="5"/>
        <v>0</v>
      </c>
      <c r="AO27" s="97"/>
      <c r="AP27" s="105"/>
      <c r="AQ27" s="105"/>
      <c r="AR27" s="104"/>
      <c r="AS27" s="98">
        <f t="shared" si="6"/>
        <v>0</v>
      </c>
      <c r="AU27" s="97"/>
      <c r="AV27" s="105"/>
    </row>
    <row r="28" spans="1:51" ht="12.75" customHeight="1">
      <c r="A28" s="88"/>
      <c r="B28" s="88"/>
      <c r="C28" s="88"/>
      <c r="D28" s="88"/>
      <c r="E28" s="88"/>
      <c r="F28" s="88"/>
      <c r="G28" s="88">
        <f t="shared" si="0"/>
        <v>0</v>
      </c>
      <c r="H28" s="59"/>
      <c r="I28" s="156"/>
      <c r="J28" s="88"/>
      <c r="K28" s="109"/>
      <c r="L28" s="86"/>
      <c r="M28" s="86"/>
      <c r="N28" s="102"/>
      <c r="O28" s="87">
        <f t="shared" si="1"/>
        <v>0</v>
      </c>
      <c r="P28" s="74"/>
      <c r="Q28" s="83"/>
      <c r="R28" s="88"/>
      <c r="S28" s="85"/>
      <c r="T28" s="86"/>
      <c r="U28" s="101"/>
      <c r="V28" s="87"/>
      <c r="W28" s="87">
        <f t="shared" si="10"/>
        <v>0</v>
      </c>
      <c r="Y28" s="129"/>
      <c r="Z28" s="88"/>
      <c r="AA28" s="85"/>
      <c r="AB28" s="86"/>
      <c r="AC28" s="102"/>
      <c r="AD28" s="102"/>
      <c r="AE28" s="87">
        <f t="shared" si="4"/>
        <v>0</v>
      </c>
      <c r="AG28" s="83"/>
      <c r="AH28" s="88"/>
      <c r="AI28" s="85"/>
      <c r="AJ28" s="86"/>
      <c r="AK28" s="87"/>
      <c r="AL28" s="87"/>
      <c r="AM28" s="87">
        <f t="shared" si="5"/>
        <v>0</v>
      </c>
      <c r="AO28" s="97"/>
      <c r="AP28" s="105"/>
      <c r="AQ28" s="105"/>
      <c r="AR28" s="104"/>
      <c r="AS28" s="98">
        <f t="shared" si="6"/>
        <v>0</v>
      </c>
      <c r="AU28" s="97"/>
      <c r="AV28" s="105"/>
    </row>
    <row r="29" spans="1:51" ht="13.5" customHeight="1">
      <c r="A29" s="88"/>
      <c r="B29" s="88"/>
      <c r="C29" s="88"/>
      <c r="D29" s="88"/>
      <c r="E29" s="88"/>
      <c r="F29" s="88"/>
      <c r="G29" s="88">
        <f t="shared" si="0"/>
        <v>0</v>
      </c>
      <c r="H29" s="59"/>
      <c r="I29" s="156"/>
      <c r="J29" s="88"/>
      <c r="K29" s="109"/>
      <c r="L29" s="86"/>
      <c r="M29" s="86"/>
      <c r="N29" s="102"/>
      <c r="O29" s="87">
        <f t="shared" si="1"/>
        <v>0</v>
      </c>
      <c r="P29" s="74"/>
      <c r="Q29" s="156"/>
      <c r="R29" s="88"/>
      <c r="S29" s="85"/>
      <c r="T29" s="86"/>
      <c r="U29" s="101"/>
      <c r="V29" s="87"/>
      <c r="W29" s="87">
        <f t="shared" si="10"/>
        <v>0</v>
      </c>
      <c r="Y29" s="129"/>
      <c r="Z29" s="88"/>
      <c r="AA29" s="85"/>
      <c r="AB29" s="86"/>
      <c r="AC29" s="102"/>
      <c r="AD29" s="102"/>
      <c r="AE29" s="87">
        <f t="shared" si="4"/>
        <v>0</v>
      </c>
      <c r="AG29" s="83"/>
      <c r="AH29" s="88"/>
      <c r="AI29" s="130"/>
      <c r="AJ29" s="131"/>
      <c r="AK29" s="132"/>
      <c r="AL29" s="132"/>
      <c r="AM29" s="87">
        <f t="shared" si="5"/>
        <v>0</v>
      </c>
      <c r="AO29" s="97"/>
      <c r="AP29" s="105"/>
      <c r="AQ29" s="105"/>
      <c r="AR29" s="104"/>
      <c r="AS29" s="98">
        <f t="shared" si="6"/>
        <v>0</v>
      </c>
      <c r="AU29" s="97"/>
      <c r="AV29" s="105"/>
    </row>
    <row r="30" spans="1:51" ht="14.25" customHeight="1">
      <c r="A30" s="88"/>
      <c r="B30" s="88"/>
      <c r="C30" s="88"/>
      <c r="D30" s="88"/>
      <c r="E30" s="88"/>
      <c r="F30" s="88"/>
      <c r="G30" s="88">
        <f t="shared" si="0"/>
        <v>0</v>
      </c>
      <c r="H30" s="59"/>
      <c r="I30" s="156"/>
      <c r="J30" s="88"/>
      <c r="K30" s="109"/>
      <c r="L30" s="86"/>
      <c r="M30" s="86"/>
      <c r="N30" s="102"/>
      <c r="O30" s="87">
        <f t="shared" si="1"/>
        <v>0</v>
      </c>
      <c r="P30" s="74"/>
      <c r="Q30" s="156"/>
      <c r="R30" s="88"/>
      <c r="S30" s="85"/>
      <c r="T30" s="86"/>
      <c r="U30" s="133"/>
      <c r="V30" s="102"/>
      <c r="W30" s="87">
        <f t="shared" si="10"/>
        <v>0</v>
      </c>
      <c r="Y30" s="129"/>
      <c r="Z30" s="88"/>
      <c r="AA30" s="85"/>
      <c r="AB30" s="86"/>
      <c r="AC30" s="102"/>
      <c r="AD30" s="102"/>
      <c r="AE30" s="87">
        <f t="shared" si="4"/>
        <v>0</v>
      </c>
      <c r="AG30" s="83"/>
      <c r="AH30" s="88"/>
      <c r="AI30" s="85"/>
      <c r="AJ30" s="110"/>
      <c r="AK30" s="87"/>
      <c r="AL30" s="87"/>
      <c r="AM30" s="87">
        <f t="shared" si="5"/>
        <v>0</v>
      </c>
      <c r="AO30" s="97"/>
      <c r="AP30" s="105"/>
      <c r="AQ30" s="105"/>
      <c r="AR30" s="104"/>
      <c r="AS30" s="98">
        <f t="shared" si="6"/>
        <v>0</v>
      </c>
      <c r="AU30" s="97"/>
      <c r="AV30" s="105"/>
    </row>
    <row r="31" spans="1:51" ht="14.25" customHeight="1">
      <c r="A31" s="88"/>
      <c r="B31" s="88"/>
      <c r="C31" s="88"/>
      <c r="D31" s="88"/>
      <c r="E31" s="88"/>
      <c r="F31" s="88"/>
      <c r="G31" s="88">
        <f t="shared" si="0"/>
        <v>0</v>
      </c>
      <c r="H31" s="59"/>
      <c r="I31" s="156"/>
      <c r="J31" s="88"/>
      <c r="K31" s="109"/>
      <c r="L31" s="86"/>
      <c r="M31" s="86"/>
      <c r="N31" s="102"/>
      <c r="O31" s="87">
        <f t="shared" si="1"/>
        <v>0</v>
      </c>
      <c r="P31" s="74"/>
      <c r="Q31" s="156"/>
      <c r="R31" s="88"/>
      <c r="S31" s="85"/>
      <c r="T31" s="86"/>
      <c r="U31" s="133"/>
      <c r="V31" s="102"/>
      <c r="W31" s="87">
        <f t="shared" si="10"/>
        <v>0</v>
      </c>
      <c r="Y31" s="129"/>
      <c r="Z31" s="88"/>
      <c r="AA31" s="85"/>
      <c r="AB31" s="86"/>
      <c r="AC31" s="102"/>
      <c r="AD31" s="102"/>
      <c r="AE31" s="87">
        <f t="shared" si="4"/>
        <v>0</v>
      </c>
      <c r="AG31" s="83"/>
      <c r="AH31" s="88"/>
      <c r="AI31" s="85"/>
      <c r="AJ31" s="110"/>
      <c r="AK31" s="87"/>
      <c r="AL31" s="87"/>
      <c r="AM31" s="87">
        <f t="shared" si="5"/>
        <v>0</v>
      </c>
      <c r="AO31" s="97"/>
      <c r="AP31" s="105"/>
      <c r="AQ31" s="105"/>
      <c r="AR31" s="104"/>
      <c r="AS31" s="98">
        <f t="shared" si="6"/>
        <v>0</v>
      </c>
      <c r="AU31" s="97"/>
      <c r="AV31" s="105"/>
    </row>
    <row r="32" spans="1:51" ht="12.75" customHeight="1">
      <c r="A32" s="88"/>
      <c r="B32" s="88"/>
      <c r="C32" s="88"/>
      <c r="D32" s="88"/>
      <c r="E32" s="88"/>
      <c r="F32" s="88"/>
      <c r="G32" s="88">
        <f t="shared" si="0"/>
        <v>0</v>
      </c>
      <c r="H32" s="59"/>
      <c r="I32" s="156"/>
      <c r="J32" s="88"/>
      <c r="K32" s="109"/>
      <c r="L32" s="86"/>
      <c r="M32" s="86"/>
      <c r="N32" s="102"/>
      <c r="O32" s="87">
        <f t="shared" si="1"/>
        <v>0</v>
      </c>
      <c r="P32" s="74"/>
      <c r="Q32" s="156"/>
      <c r="R32" s="88"/>
      <c r="S32" s="85"/>
      <c r="T32" s="86"/>
      <c r="U32" s="133"/>
      <c r="V32" s="102"/>
      <c r="W32" s="87">
        <f t="shared" si="10"/>
        <v>0</v>
      </c>
      <c r="Y32" s="129"/>
      <c r="Z32" s="88"/>
      <c r="AA32" s="134"/>
      <c r="AB32" s="86"/>
      <c r="AC32" s="87"/>
      <c r="AD32" s="87"/>
      <c r="AE32" s="87">
        <f t="shared" si="4"/>
        <v>0</v>
      </c>
      <c r="AG32" s="83"/>
      <c r="AH32" s="88"/>
      <c r="AI32" s="134"/>
      <c r="AJ32" s="110"/>
      <c r="AK32" s="87"/>
      <c r="AL32" s="87"/>
      <c r="AM32" s="87">
        <f t="shared" si="5"/>
        <v>0</v>
      </c>
      <c r="AO32" s="97"/>
      <c r="AP32" s="105"/>
      <c r="AQ32" s="105"/>
      <c r="AR32" s="104"/>
      <c r="AS32" s="98">
        <f t="shared" si="6"/>
        <v>0</v>
      </c>
      <c r="AU32" s="97"/>
      <c r="AV32" s="105"/>
    </row>
    <row r="33" spans="1:48" ht="12.75" customHeight="1">
      <c r="A33" s="88"/>
      <c r="B33" s="88"/>
      <c r="C33" s="88"/>
      <c r="D33" s="88"/>
      <c r="E33" s="88"/>
      <c r="F33" s="88"/>
      <c r="G33" s="88">
        <f t="shared" si="0"/>
        <v>0</v>
      </c>
      <c r="H33" s="59"/>
      <c r="I33" s="83"/>
      <c r="J33" s="88"/>
      <c r="K33" s="109"/>
      <c r="L33" s="86"/>
      <c r="M33" s="110"/>
      <c r="N33" s="87"/>
      <c r="O33" s="87">
        <f t="shared" si="1"/>
        <v>0</v>
      </c>
      <c r="P33" s="74"/>
      <c r="Q33" s="83"/>
      <c r="R33" s="88"/>
      <c r="S33" s="85"/>
      <c r="T33" s="86"/>
      <c r="U33" s="101"/>
      <c r="V33" s="87"/>
      <c r="W33" s="87">
        <f t="shared" si="10"/>
        <v>0</v>
      </c>
      <c r="Y33" s="129"/>
      <c r="Z33" s="88"/>
      <c r="AA33" s="134"/>
      <c r="AB33" s="86"/>
      <c r="AC33" s="87"/>
      <c r="AD33" s="87"/>
      <c r="AE33" s="87">
        <f t="shared" si="4"/>
        <v>0</v>
      </c>
      <c r="AG33" s="83"/>
      <c r="AH33" s="88"/>
      <c r="AI33" s="134"/>
      <c r="AJ33" s="110"/>
      <c r="AK33" s="87"/>
      <c r="AL33" s="87"/>
      <c r="AM33" s="87">
        <f t="shared" si="5"/>
        <v>0</v>
      </c>
      <c r="AO33" s="97"/>
      <c r="AP33" s="105"/>
      <c r="AQ33" s="105"/>
      <c r="AR33" s="104"/>
      <c r="AS33" s="98">
        <f t="shared" si="6"/>
        <v>0</v>
      </c>
      <c r="AU33" s="97"/>
      <c r="AV33" s="105"/>
    </row>
    <row r="34" spans="1:48" ht="12.75" customHeight="1">
      <c r="A34" s="88"/>
      <c r="B34" s="88"/>
      <c r="C34" s="88"/>
      <c r="D34" s="88"/>
      <c r="E34" s="88"/>
      <c r="F34" s="88"/>
      <c r="G34" s="88">
        <f t="shared" si="0"/>
        <v>0</v>
      </c>
      <c r="H34" s="59"/>
      <c r="I34" s="83"/>
      <c r="J34" s="88"/>
      <c r="K34" s="109"/>
      <c r="L34" s="86"/>
      <c r="M34" s="110"/>
      <c r="N34" s="87"/>
      <c r="O34" s="87">
        <f t="shared" si="1"/>
        <v>0</v>
      </c>
      <c r="P34" s="74"/>
      <c r="Q34" s="83"/>
      <c r="R34" s="88"/>
      <c r="S34" s="85"/>
      <c r="T34" s="86"/>
      <c r="U34" s="101"/>
      <c r="V34" s="87"/>
      <c r="W34" s="87">
        <f t="shared" si="10"/>
        <v>0</v>
      </c>
      <c r="Y34" s="129"/>
      <c r="Z34" s="88"/>
      <c r="AA34" s="85"/>
      <c r="AB34" s="86"/>
      <c r="AC34" s="101"/>
      <c r="AD34" s="87"/>
      <c r="AE34" s="87">
        <f t="shared" si="4"/>
        <v>0</v>
      </c>
      <c r="AG34" s="83"/>
      <c r="AH34" s="88"/>
      <c r="AI34" s="134"/>
      <c r="AJ34" s="86"/>
      <c r="AK34" s="87"/>
      <c r="AL34" s="87"/>
      <c r="AM34" s="87">
        <f t="shared" si="5"/>
        <v>0</v>
      </c>
      <c r="AO34" s="97"/>
      <c r="AP34" s="105"/>
      <c r="AQ34" s="105"/>
      <c r="AR34" s="104"/>
      <c r="AS34" s="98">
        <f t="shared" si="6"/>
        <v>0</v>
      </c>
      <c r="AU34" s="97"/>
      <c r="AV34" s="105"/>
    </row>
    <row r="35" spans="1:48" ht="12.75" customHeight="1">
      <c r="A35" s="88"/>
      <c r="B35" s="88"/>
      <c r="C35" s="88"/>
      <c r="D35" s="88"/>
      <c r="E35" s="88"/>
      <c r="F35" s="88"/>
      <c r="G35" s="88">
        <f t="shared" si="0"/>
        <v>0</v>
      </c>
      <c r="H35" s="59"/>
      <c r="I35" s="83"/>
      <c r="J35" s="88"/>
      <c r="K35" s="109"/>
      <c r="L35" s="86"/>
      <c r="M35" s="110"/>
      <c r="N35" s="87"/>
      <c r="O35" s="87">
        <f t="shared" si="1"/>
        <v>0</v>
      </c>
      <c r="P35" s="74"/>
      <c r="Q35" s="156"/>
      <c r="R35" s="88"/>
      <c r="S35" s="85"/>
      <c r="T35" s="86"/>
      <c r="U35" s="133"/>
      <c r="V35" s="102"/>
      <c r="W35" s="87">
        <f t="shared" si="10"/>
        <v>0</v>
      </c>
      <c r="Y35" s="129"/>
      <c r="Z35" s="88"/>
      <c r="AA35" s="134"/>
      <c r="AB35" s="86"/>
      <c r="AC35" s="87"/>
      <c r="AD35" s="87"/>
      <c r="AE35" s="87">
        <f t="shared" si="4"/>
        <v>0</v>
      </c>
      <c r="AG35" s="83"/>
      <c r="AH35" s="88"/>
      <c r="AI35" s="85"/>
      <c r="AJ35" s="86"/>
      <c r="AK35" s="87"/>
      <c r="AL35" s="87"/>
      <c r="AM35" s="87">
        <f t="shared" si="5"/>
        <v>0</v>
      </c>
      <c r="AO35" s="97"/>
      <c r="AP35" s="105"/>
      <c r="AQ35" s="105"/>
      <c r="AR35" s="104"/>
      <c r="AS35" s="98">
        <f t="shared" si="6"/>
        <v>0</v>
      </c>
      <c r="AU35" s="97"/>
      <c r="AV35" s="105"/>
    </row>
    <row r="36" spans="1:48" ht="12.75" customHeight="1">
      <c r="A36" s="88"/>
      <c r="B36" s="88"/>
      <c r="C36" s="88"/>
      <c r="D36" s="88"/>
      <c r="E36" s="88"/>
      <c r="F36" s="88"/>
      <c r="G36" s="88">
        <f t="shared" si="0"/>
        <v>0</v>
      </c>
      <c r="H36" s="59"/>
      <c r="I36" s="83"/>
      <c r="J36" s="88"/>
      <c r="K36" s="109"/>
      <c r="L36" s="86"/>
      <c r="M36" s="110"/>
      <c r="N36" s="87"/>
      <c r="O36" s="87">
        <f t="shared" si="1"/>
        <v>0</v>
      </c>
      <c r="P36" s="74"/>
      <c r="Q36" s="156"/>
      <c r="R36" s="88"/>
      <c r="S36" s="85"/>
      <c r="T36" s="86"/>
      <c r="U36" s="133"/>
      <c r="V36" s="102"/>
      <c r="W36" s="87">
        <f t="shared" si="10"/>
        <v>0</v>
      </c>
      <c r="Y36" s="129"/>
      <c r="Z36" s="88"/>
      <c r="AA36" s="85"/>
      <c r="AB36" s="86"/>
      <c r="AC36" s="87"/>
      <c r="AD36" s="87"/>
      <c r="AE36" s="87">
        <f t="shared" si="4"/>
        <v>0</v>
      </c>
      <c r="AG36" s="83"/>
      <c r="AH36" s="88"/>
      <c r="AI36" s="85"/>
      <c r="AJ36" s="86"/>
      <c r="AK36" s="87"/>
      <c r="AL36" s="87"/>
      <c r="AM36" s="87">
        <f t="shared" si="5"/>
        <v>0</v>
      </c>
      <c r="AO36" s="97"/>
      <c r="AP36" s="105"/>
      <c r="AQ36" s="105"/>
      <c r="AR36" s="104"/>
      <c r="AS36" s="98">
        <f t="shared" si="6"/>
        <v>0</v>
      </c>
      <c r="AU36" s="97"/>
      <c r="AV36" s="105"/>
    </row>
    <row r="37" spans="1:48" ht="12.75" customHeight="1">
      <c r="A37" s="88"/>
      <c r="B37" s="88"/>
      <c r="C37" s="88"/>
      <c r="D37" s="88"/>
      <c r="E37" s="88"/>
      <c r="F37" s="88"/>
      <c r="G37" s="88">
        <f t="shared" si="0"/>
        <v>0</v>
      </c>
      <c r="H37" s="59"/>
      <c r="I37" s="83"/>
      <c r="J37" s="88"/>
      <c r="K37" s="109"/>
      <c r="L37" s="86"/>
      <c r="M37" s="110"/>
      <c r="N37" s="87"/>
      <c r="O37" s="87">
        <f t="shared" si="1"/>
        <v>0</v>
      </c>
      <c r="P37" s="74"/>
      <c r="Q37" s="83"/>
      <c r="R37" s="88"/>
      <c r="S37" s="85"/>
      <c r="T37" s="86"/>
      <c r="U37" s="101"/>
      <c r="V37" s="87"/>
      <c r="W37" s="87">
        <f t="shared" si="10"/>
        <v>0</v>
      </c>
      <c r="Y37" s="129"/>
      <c r="Z37" s="88"/>
      <c r="AA37" s="85"/>
      <c r="AB37" s="86"/>
      <c r="AC37" s="87"/>
      <c r="AD37" s="87"/>
      <c r="AE37" s="87">
        <f t="shared" si="4"/>
        <v>0</v>
      </c>
      <c r="AG37" s="83"/>
      <c r="AH37" s="88"/>
      <c r="AI37" s="85"/>
      <c r="AJ37" s="86"/>
      <c r="AK37" s="87"/>
      <c r="AL37" s="87"/>
      <c r="AM37" s="87">
        <f t="shared" si="5"/>
        <v>0</v>
      </c>
      <c r="AO37" s="97"/>
      <c r="AP37" s="105"/>
      <c r="AQ37" s="105"/>
      <c r="AR37" s="104"/>
      <c r="AS37" s="98">
        <f t="shared" si="6"/>
        <v>0</v>
      </c>
      <c r="AU37" s="97"/>
      <c r="AV37" s="105"/>
    </row>
    <row r="38" spans="1:48" ht="12.75" customHeight="1">
      <c r="A38" s="88"/>
      <c r="B38" s="88"/>
      <c r="C38" s="88"/>
      <c r="D38" s="88"/>
      <c r="E38" s="88"/>
      <c r="F38" s="88"/>
      <c r="G38" s="88">
        <f t="shared" si="0"/>
        <v>0</v>
      </c>
      <c r="H38" s="59"/>
      <c r="I38" s="83"/>
      <c r="J38" s="88"/>
      <c r="K38" s="109"/>
      <c r="L38" s="86"/>
      <c r="M38" s="110"/>
      <c r="N38" s="87"/>
      <c r="O38" s="87">
        <f t="shared" si="1"/>
        <v>0</v>
      </c>
      <c r="P38" s="74"/>
      <c r="Q38" s="83"/>
      <c r="R38" s="88"/>
      <c r="S38" s="85"/>
      <c r="T38" s="86"/>
      <c r="U38" s="101"/>
      <c r="V38" s="87"/>
      <c r="W38" s="87">
        <f t="shared" si="10"/>
        <v>0</v>
      </c>
      <c r="Y38" s="129"/>
      <c r="Z38" s="88"/>
      <c r="AA38" s="85"/>
      <c r="AB38" s="86"/>
      <c r="AC38" s="87"/>
      <c r="AD38" s="87"/>
      <c r="AE38" s="87">
        <f t="shared" si="4"/>
        <v>0</v>
      </c>
      <c r="AG38" s="83"/>
      <c r="AH38" s="88"/>
      <c r="AI38" s="85"/>
      <c r="AJ38" s="110"/>
      <c r="AK38" s="87"/>
      <c r="AL38" s="87"/>
      <c r="AM38" s="87">
        <f t="shared" si="5"/>
        <v>0</v>
      </c>
      <c r="AO38" s="135"/>
      <c r="AP38" s="136"/>
      <c r="AQ38" s="137"/>
      <c r="AR38" s="88"/>
      <c r="AS38" s="98">
        <f t="shared" si="6"/>
        <v>0</v>
      </c>
      <c r="AU38" s="135"/>
      <c r="AV38" s="136"/>
    </row>
    <row r="39" spans="1:48" ht="12.75" customHeight="1">
      <c r="A39" s="88"/>
      <c r="B39" s="88"/>
      <c r="C39" s="88"/>
      <c r="D39" s="88"/>
      <c r="E39" s="88"/>
      <c r="F39" s="88"/>
      <c r="G39" s="88">
        <f t="shared" si="0"/>
        <v>0</v>
      </c>
      <c r="H39" s="59"/>
      <c r="I39" s="83"/>
      <c r="J39" s="88"/>
      <c r="K39" s="109"/>
      <c r="L39" s="86"/>
      <c r="M39" s="110"/>
      <c r="N39" s="87"/>
      <c r="O39" s="87">
        <f t="shared" si="1"/>
        <v>0</v>
      </c>
      <c r="P39" s="74"/>
      <c r="Q39" s="83"/>
      <c r="R39" s="88"/>
      <c r="S39" s="85"/>
      <c r="T39" s="86"/>
      <c r="U39" s="101"/>
      <c r="V39" s="87"/>
      <c r="W39" s="87">
        <f t="shared" si="10"/>
        <v>0</v>
      </c>
      <c r="Y39" s="129"/>
      <c r="Z39" s="88"/>
      <c r="AA39" s="85"/>
      <c r="AB39" s="86"/>
      <c r="AC39" s="102"/>
      <c r="AD39" s="102"/>
      <c r="AE39" s="87">
        <f t="shared" si="4"/>
        <v>0</v>
      </c>
      <c r="AG39" s="83"/>
      <c r="AH39" s="88"/>
      <c r="AI39" s="85"/>
      <c r="AJ39" s="110"/>
      <c r="AK39" s="87"/>
      <c r="AL39" s="87"/>
      <c r="AM39" s="87">
        <f t="shared" si="5"/>
        <v>0</v>
      </c>
    </row>
    <row r="40" spans="1:48" ht="12.75" customHeight="1">
      <c r="A40" s="88"/>
      <c r="B40" s="88"/>
      <c r="C40" s="88"/>
      <c r="D40" s="88"/>
      <c r="E40" s="88"/>
      <c r="F40" s="88"/>
      <c r="G40" s="88">
        <f t="shared" si="0"/>
        <v>0</v>
      </c>
      <c r="H40" s="59"/>
      <c r="I40" s="83"/>
      <c r="J40" s="88"/>
      <c r="K40" s="109"/>
      <c r="L40" s="86"/>
      <c r="M40" s="110"/>
      <c r="N40" s="87"/>
      <c r="O40" s="87">
        <f t="shared" si="1"/>
        <v>0</v>
      </c>
      <c r="P40" s="74"/>
      <c r="Q40" s="83"/>
      <c r="R40" s="88"/>
      <c r="S40" s="85"/>
      <c r="T40" s="86"/>
      <c r="U40" s="101"/>
      <c r="V40" s="87"/>
      <c r="W40" s="87">
        <f t="shared" si="10"/>
        <v>0</v>
      </c>
      <c r="Y40" s="129"/>
      <c r="Z40" s="88"/>
      <c r="AA40" s="85"/>
      <c r="AB40" s="86"/>
      <c r="AC40" s="102"/>
      <c r="AD40" s="102"/>
      <c r="AE40" s="87">
        <f t="shared" si="4"/>
        <v>0</v>
      </c>
      <c r="AG40" s="83"/>
      <c r="AH40" s="88"/>
      <c r="AI40" s="85"/>
      <c r="AJ40" s="86"/>
      <c r="AK40" s="87"/>
      <c r="AL40" s="87"/>
      <c r="AM40" s="87">
        <f t="shared" si="5"/>
        <v>0</v>
      </c>
    </row>
    <row r="41" spans="1:48" ht="12.75" customHeight="1">
      <c r="A41" s="88"/>
      <c r="B41" s="88"/>
      <c r="C41" s="88"/>
      <c r="D41" s="88"/>
      <c r="E41" s="88"/>
      <c r="F41" s="88"/>
      <c r="G41" s="88">
        <f t="shared" si="0"/>
        <v>0</v>
      </c>
      <c r="H41" s="59"/>
      <c r="I41" s="83"/>
      <c r="J41" s="88"/>
      <c r="K41" s="109"/>
      <c r="L41" s="86"/>
      <c r="M41" s="110"/>
      <c r="N41" s="87"/>
      <c r="O41" s="87">
        <f t="shared" si="1"/>
        <v>0</v>
      </c>
      <c r="P41" s="74"/>
      <c r="Q41" s="83"/>
      <c r="R41" s="88"/>
      <c r="S41" s="85"/>
      <c r="T41" s="86"/>
      <c r="U41" s="101"/>
      <c r="V41" s="87"/>
      <c r="W41" s="87">
        <f t="shared" si="10"/>
        <v>0</v>
      </c>
      <c r="Y41" s="129"/>
      <c r="Z41" s="88"/>
      <c r="AA41" s="85"/>
      <c r="AB41" s="86"/>
      <c r="AC41" s="102"/>
      <c r="AD41" s="102"/>
      <c r="AE41" s="87">
        <f t="shared" si="4"/>
        <v>0</v>
      </c>
      <c r="AG41" s="83"/>
      <c r="AH41" s="88"/>
      <c r="AI41" s="85"/>
      <c r="AJ41" s="110"/>
      <c r="AK41" s="87"/>
      <c r="AL41" s="87"/>
      <c r="AM41" s="87">
        <f t="shared" si="5"/>
        <v>0</v>
      </c>
    </row>
    <row r="42" spans="1:48" ht="12.75" customHeight="1">
      <c r="A42" s="88"/>
      <c r="B42" s="88"/>
      <c r="C42" s="88"/>
      <c r="D42" s="88"/>
      <c r="E42" s="88"/>
      <c r="F42" s="88"/>
      <c r="G42" s="88">
        <f t="shared" si="0"/>
        <v>0</v>
      </c>
      <c r="H42" s="59"/>
      <c r="I42" s="83"/>
      <c r="J42" s="88"/>
      <c r="K42" s="109"/>
      <c r="L42" s="86"/>
      <c r="M42" s="110"/>
      <c r="N42" s="87"/>
      <c r="O42" s="87">
        <f t="shared" si="1"/>
        <v>0</v>
      </c>
      <c r="P42" s="74"/>
      <c r="Q42" s="83"/>
      <c r="R42" s="88"/>
      <c r="S42" s="85"/>
      <c r="T42" s="86"/>
      <c r="U42" s="101"/>
      <c r="V42" s="87"/>
      <c r="W42" s="87">
        <f t="shared" si="10"/>
        <v>0</v>
      </c>
      <c r="Y42" s="129"/>
      <c r="Z42" s="88"/>
      <c r="AA42" s="85"/>
      <c r="AB42" s="86"/>
      <c r="AC42" s="102"/>
      <c r="AD42" s="102"/>
      <c r="AE42" s="87">
        <f t="shared" si="4"/>
        <v>0</v>
      </c>
      <c r="AG42" s="83"/>
      <c r="AH42" s="88"/>
      <c r="AI42" s="85"/>
      <c r="AJ42" s="110"/>
      <c r="AK42" s="87"/>
      <c r="AL42" s="87"/>
      <c r="AM42" s="87">
        <f t="shared" si="5"/>
        <v>0</v>
      </c>
    </row>
    <row r="43" spans="1:48" ht="12.75" customHeight="1">
      <c r="A43" s="88"/>
      <c r="B43" s="88"/>
      <c r="C43" s="88"/>
      <c r="D43" s="88"/>
      <c r="E43" s="88"/>
      <c r="F43" s="88"/>
      <c r="G43" s="88">
        <f t="shared" si="0"/>
        <v>0</v>
      </c>
      <c r="H43" s="59"/>
      <c r="I43" s="83"/>
      <c r="J43" s="88"/>
      <c r="K43" s="109"/>
      <c r="L43" s="86"/>
      <c r="M43" s="110"/>
      <c r="N43" s="87"/>
      <c r="O43" s="87">
        <f t="shared" si="1"/>
        <v>0</v>
      </c>
      <c r="P43" s="74"/>
      <c r="Q43" s="83"/>
      <c r="R43" s="88"/>
      <c r="S43" s="85"/>
      <c r="T43" s="86"/>
      <c r="U43" s="101"/>
      <c r="V43" s="87"/>
      <c r="W43" s="87">
        <f t="shared" si="10"/>
        <v>0</v>
      </c>
      <c r="Y43" s="129"/>
      <c r="Z43" s="88"/>
      <c r="AA43" s="85"/>
      <c r="AB43" s="86"/>
      <c r="AC43" s="102"/>
      <c r="AD43" s="102"/>
      <c r="AE43" s="87">
        <f t="shared" si="4"/>
        <v>0</v>
      </c>
      <c r="AG43" s="83"/>
      <c r="AH43" s="88"/>
      <c r="AI43" s="85"/>
      <c r="AJ43" s="110"/>
      <c r="AK43" s="87"/>
      <c r="AL43" s="87"/>
      <c r="AM43" s="87">
        <f t="shared" si="5"/>
        <v>0</v>
      </c>
    </row>
    <row r="44" spans="1:48" ht="12.75" customHeight="1">
      <c r="A44" s="88"/>
      <c r="B44" s="88"/>
      <c r="C44" s="88"/>
      <c r="D44" s="88"/>
      <c r="E44" s="88"/>
      <c r="F44" s="88"/>
      <c r="G44" s="88">
        <f t="shared" si="0"/>
        <v>0</v>
      </c>
      <c r="H44" s="59"/>
      <c r="I44" s="83"/>
      <c r="J44" s="88"/>
      <c r="K44" s="109"/>
      <c r="L44" s="86"/>
      <c r="M44" s="110"/>
      <c r="N44" s="87"/>
      <c r="O44" s="87">
        <f t="shared" si="1"/>
        <v>0</v>
      </c>
      <c r="P44" s="74"/>
      <c r="Q44" s="83"/>
      <c r="R44" s="88"/>
      <c r="S44" s="85"/>
      <c r="T44" s="86"/>
      <c r="U44" s="101"/>
      <c r="V44" s="87"/>
      <c r="W44" s="87">
        <f t="shared" si="10"/>
        <v>0</v>
      </c>
      <c r="Y44" s="129"/>
      <c r="Z44" s="88"/>
      <c r="AA44" s="85"/>
      <c r="AB44" s="86"/>
      <c r="AC44" s="102"/>
      <c r="AD44" s="102"/>
      <c r="AE44" s="87">
        <f t="shared" si="4"/>
        <v>0</v>
      </c>
      <c r="AG44" s="83"/>
      <c r="AH44" s="88"/>
      <c r="AI44" s="85"/>
      <c r="AJ44" s="110"/>
      <c r="AK44" s="87"/>
      <c r="AL44" s="87"/>
      <c r="AM44" s="87">
        <f t="shared" si="5"/>
        <v>0</v>
      </c>
    </row>
    <row r="45" spans="1:48">
      <c r="A45" s="138"/>
      <c r="B45" s="139"/>
      <c r="E45" s="140"/>
      <c r="F45" s="41"/>
      <c r="G45" s="41"/>
      <c r="H45" s="41"/>
      <c r="J45" s="139"/>
      <c r="R45" s="139"/>
      <c r="Z45" s="139"/>
      <c r="AH45" s="139"/>
    </row>
    <row r="46" spans="1:48">
      <c r="A46" s="138"/>
      <c r="B46" s="139"/>
      <c r="E46" s="140"/>
      <c r="F46" s="41"/>
      <c r="G46" s="41"/>
      <c r="H46" s="41"/>
      <c r="J46" s="139"/>
      <c r="R46" s="139"/>
      <c r="Z46" s="139"/>
      <c r="AH46" s="139"/>
    </row>
    <row r="47" spans="1:48">
      <c r="A47" s="138"/>
      <c r="B47" s="139"/>
      <c r="E47" s="140"/>
      <c r="F47" s="41"/>
      <c r="G47" s="41"/>
      <c r="H47" s="41"/>
      <c r="J47" s="139"/>
      <c r="R47" s="139"/>
      <c r="Z47" s="139"/>
      <c r="AH47" s="139"/>
    </row>
  </sheetData>
  <mergeCells count="17">
    <mergeCell ref="T5:U5"/>
    <mergeCell ref="D5:E5"/>
    <mergeCell ref="F5:G5"/>
    <mergeCell ref="I5:K5"/>
    <mergeCell ref="L5:M5"/>
    <mergeCell ref="N5:O5"/>
    <mergeCell ref="BC9:BD9"/>
    <mergeCell ref="AJ5:AK5"/>
    <mergeCell ref="AD5:AE5"/>
    <mergeCell ref="AG5:AI5"/>
    <mergeCell ref="V5:W5"/>
    <mergeCell ref="Y5:AA5"/>
    <mergeCell ref="AB5:AC5"/>
    <mergeCell ref="AL5:AM5"/>
    <mergeCell ref="BG5:BH5"/>
    <mergeCell ref="BC7:BD7"/>
    <mergeCell ref="BC8:BD8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9">
    <tabColor rgb="FFFFFF00"/>
  </sheetPr>
  <dimension ref="A1:M32"/>
  <sheetViews>
    <sheetView workbookViewId="0">
      <selection activeCell="M35" sqref="M35"/>
    </sheetView>
  </sheetViews>
  <sheetFormatPr defaultRowHeight="15"/>
  <cols>
    <col min="1" max="1" width="19.85546875" style="19" customWidth="1"/>
    <col min="2" max="2" width="11.7109375" style="19" customWidth="1"/>
    <col min="3" max="3" width="10.28515625" style="19" customWidth="1"/>
    <col min="4" max="4" width="13.5703125" style="19" customWidth="1"/>
    <col min="5" max="5" width="10.7109375" style="19" customWidth="1"/>
    <col min="6" max="6" width="10.42578125" style="19" customWidth="1"/>
    <col min="7" max="7" width="9.140625" style="19" customWidth="1"/>
    <col min="8" max="9" width="9.140625" style="19"/>
    <col min="10" max="10" width="9.140625" style="19" customWidth="1"/>
    <col min="11" max="12" width="9.140625" style="19"/>
    <col min="13" max="13" width="9.140625" style="19" customWidth="1"/>
    <col min="14" max="16384" width="9.140625" style="19"/>
  </cols>
  <sheetData>
    <row r="1" spans="1:13" ht="15.75" thickBot="1">
      <c r="A1" s="19">
        <v>2019</v>
      </c>
      <c r="B1" s="20" t="s">
        <v>17</v>
      </c>
      <c r="C1" s="20" t="s">
        <v>18</v>
      </c>
      <c r="D1" s="20" t="s">
        <v>19</v>
      </c>
      <c r="E1" s="20" t="s">
        <v>20</v>
      </c>
      <c r="F1" s="20" t="s">
        <v>21</v>
      </c>
      <c r="G1" s="20" t="s">
        <v>22</v>
      </c>
      <c r="H1" s="20" t="s">
        <v>23</v>
      </c>
      <c r="I1" s="20" t="s">
        <v>24</v>
      </c>
      <c r="J1" s="20" t="s">
        <v>11</v>
      </c>
      <c r="K1" s="20" t="s">
        <v>25</v>
      </c>
      <c r="L1" s="20" t="s">
        <v>26</v>
      </c>
      <c r="M1" s="20" t="s">
        <v>27</v>
      </c>
    </row>
    <row r="2" spans="1:13" ht="15.75" thickBot="1">
      <c r="B2" s="21">
        <f>SUM(B5:B23)</f>
        <v>23924</v>
      </c>
      <c r="C2" s="21">
        <f t="shared" ref="C2:M2" si="0">SUM(C5:C23)</f>
        <v>2850</v>
      </c>
      <c r="D2" s="21">
        <f>SUM(D5:D23)</f>
        <v>0</v>
      </c>
      <c r="E2" s="21">
        <f t="shared" si="0"/>
        <v>0</v>
      </c>
      <c r="F2" s="21">
        <f t="shared" si="0"/>
        <v>0</v>
      </c>
      <c r="G2" s="21">
        <f t="shared" si="0"/>
        <v>0</v>
      </c>
      <c r="H2" s="21">
        <f t="shared" si="0"/>
        <v>0</v>
      </c>
      <c r="I2" s="21">
        <f t="shared" si="0"/>
        <v>0</v>
      </c>
      <c r="J2" s="21">
        <f t="shared" si="0"/>
        <v>0</v>
      </c>
      <c r="K2" s="21">
        <f t="shared" si="0"/>
        <v>0</v>
      </c>
      <c r="L2" s="21">
        <f t="shared" si="0"/>
        <v>0</v>
      </c>
      <c r="M2" s="21">
        <f t="shared" si="0"/>
        <v>0</v>
      </c>
    </row>
    <row r="3" spans="1:13">
      <c r="A3" s="22" t="s">
        <v>28</v>
      </c>
      <c r="B3" s="23" t="s">
        <v>29</v>
      </c>
      <c r="C3" s="23" t="s">
        <v>29</v>
      </c>
      <c r="D3" s="23" t="s">
        <v>29</v>
      </c>
      <c r="E3" s="23" t="s">
        <v>29</v>
      </c>
      <c r="F3" s="23" t="s">
        <v>29</v>
      </c>
      <c r="G3" s="23" t="s">
        <v>29</v>
      </c>
      <c r="H3" s="23" t="s">
        <v>29</v>
      </c>
      <c r="I3" s="23" t="s">
        <v>29</v>
      </c>
      <c r="J3" s="23" t="s">
        <v>29</v>
      </c>
      <c r="K3" s="23" t="s">
        <v>29</v>
      </c>
      <c r="L3" s="23" t="s">
        <v>29</v>
      </c>
      <c r="M3" s="23" t="s">
        <v>29</v>
      </c>
    </row>
    <row r="4" spans="1:13" ht="15.75" thickBot="1">
      <c r="A4" s="24" t="s">
        <v>30</v>
      </c>
      <c r="B4" s="25">
        <v>120000</v>
      </c>
      <c r="C4" s="25">
        <v>120000</v>
      </c>
      <c r="D4" s="25"/>
      <c r="E4" s="25"/>
      <c r="F4" s="25"/>
      <c r="G4" s="26"/>
      <c r="H4" s="22"/>
      <c r="I4" s="22"/>
      <c r="J4" s="22"/>
      <c r="K4" s="22"/>
      <c r="L4" s="22"/>
      <c r="M4" s="22"/>
    </row>
    <row r="5" spans="1:13">
      <c r="A5" s="27" t="s">
        <v>31</v>
      </c>
      <c r="B5" s="27"/>
      <c r="C5" s="27">
        <v>200</v>
      </c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13">
      <c r="A6" s="28" t="s">
        <v>32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3">
      <c r="A7" s="29" t="s">
        <v>33</v>
      </c>
      <c r="B7" s="28">
        <v>11324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</row>
    <row r="8" spans="1:13">
      <c r="A8" s="29" t="s">
        <v>34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</row>
    <row r="9" spans="1:13">
      <c r="A9" s="29" t="s">
        <v>35</v>
      </c>
      <c r="B9" s="28">
        <v>10000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</row>
    <row r="10" spans="1:13">
      <c r="A10" s="29" t="s">
        <v>62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1:13">
      <c r="A11" s="29" t="s">
        <v>63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</row>
    <row r="12" spans="1:13">
      <c r="A12" s="29" t="s">
        <v>80</v>
      </c>
      <c r="B12" s="28"/>
      <c r="C12" s="28">
        <v>200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</row>
    <row r="13" spans="1:13">
      <c r="A13" s="28" t="s">
        <v>36</v>
      </c>
      <c r="B13" s="28"/>
      <c r="C13" s="28">
        <v>150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</row>
    <row r="14" spans="1:13">
      <c r="A14" s="28" t="s">
        <v>42</v>
      </c>
      <c r="B14" s="28">
        <v>300</v>
      </c>
      <c r="C14" s="28">
        <v>300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spans="1:13">
      <c r="A15" s="28" t="s">
        <v>37</v>
      </c>
      <c r="B15" s="28">
        <v>2300</v>
      </c>
      <c r="C15" s="28">
        <v>2000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</row>
    <row r="16" spans="1:13">
      <c r="A16" s="28" t="s">
        <v>38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</row>
    <row r="17" spans="1:13">
      <c r="A17" s="28" t="s">
        <v>64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</row>
    <row r="18" spans="1:13">
      <c r="A18" s="28" t="s">
        <v>65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</row>
    <row r="19" spans="1:13">
      <c r="A19" s="28" t="s">
        <v>66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>
      <c r="A20" s="28" t="s">
        <v>39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</row>
    <row r="21" spans="1:13">
      <c r="A21" s="28" t="s">
        <v>40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>
      <c r="A22" s="28" t="s">
        <v>41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</row>
    <row r="23" spans="1:13">
      <c r="A23" s="28" t="s">
        <v>67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pans="1:13" ht="15.75" thickBot="1">
      <c r="A24" s="161" t="s">
        <v>68</v>
      </c>
      <c r="B24" s="161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</row>
    <row r="25" spans="1:13" ht="15.75" thickTop="1">
      <c r="A25" s="162" t="s">
        <v>69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</row>
    <row r="26" spans="1:13">
      <c r="A26" s="164" t="s">
        <v>70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7" spans="1:13">
      <c r="A27" s="33" t="s">
        <v>38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8" spans="1:13">
      <c r="A28" s="28" t="s">
        <v>40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</row>
    <row r="29" spans="1:13">
      <c r="A29" s="28" t="s">
        <v>41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</row>
    <row r="30" spans="1:13">
      <c r="A30" s="28" t="s">
        <v>67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1:13">
      <c r="A31" s="28" t="s">
        <v>68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</row>
    <row r="32" spans="1:13">
      <c r="A32" s="33" t="s">
        <v>71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  <ignoredErrors>
    <ignoredError sqref="H2 D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>
    <tabColor rgb="FF00B050"/>
  </sheetPr>
  <dimension ref="A1:T36"/>
  <sheetViews>
    <sheetView tabSelected="1" workbookViewId="0">
      <selection activeCell="I5" sqref="I5"/>
    </sheetView>
  </sheetViews>
  <sheetFormatPr defaultRowHeight="12.75"/>
  <cols>
    <col min="1" max="1" width="27" style="1" customWidth="1"/>
    <col min="2" max="2" width="11.85546875" style="1" customWidth="1"/>
    <col min="3" max="4" width="10.5703125" style="1" customWidth="1"/>
    <col min="5" max="5" width="11.5703125" style="1" customWidth="1"/>
    <col min="6" max="6" width="14.42578125" style="1" hidden="1" customWidth="1"/>
    <col min="7" max="11" width="9.140625" style="1"/>
    <col min="12" max="12" width="10.28515625" style="1" customWidth="1"/>
    <col min="13" max="13" width="10.5703125" style="1" customWidth="1"/>
    <col min="14" max="14" width="11.5703125" style="1" customWidth="1"/>
    <col min="15" max="15" width="15.42578125" style="1" customWidth="1"/>
    <col min="16" max="16" width="14.5703125" style="1" customWidth="1"/>
    <col min="17" max="17" width="11.28515625" style="1" customWidth="1"/>
    <col min="18" max="18" width="18" style="1" customWidth="1"/>
    <col min="19" max="19" width="16.5703125" style="1" customWidth="1"/>
    <col min="20" max="16384" width="9.140625" style="1"/>
  </cols>
  <sheetData>
    <row r="1" spans="1:12">
      <c r="C1" s="2"/>
    </row>
    <row r="2" spans="1:12" ht="54.75" customHeight="1">
      <c r="A2" s="141" t="s">
        <v>0</v>
      </c>
      <c r="B2" s="142" t="s">
        <v>1</v>
      </c>
      <c r="C2" s="142" t="s">
        <v>2</v>
      </c>
      <c r="D2" s="141" t="s">
        <v>3</v>
      </c>
      <c r="E2" s="178" t="s">
        <v>9</v>
      </c>
      <c r="F2" s="179"/>
      <c r="G2" s="142" t="s">
        <v>4</v>
      </c>
      <c r="H2" s="143" t="s">
        <v>8</v>
      </c>
      <c r="I2" s="143" t="s">
        <v>10</v>
      </c>
      <c r="J2" s="142" t="s">
        <v>5</v>
      </c>
      <c r="K2" s="142" t="s">
        <v>6</v>
      </c>
      <c r="L2" s="14"/>
    </row>
    <row r="3" spans="1:12" ht="15">
      <c r="A3" s="13" t="s">
        <v>81</v>
      </c>
      <c r="B3" s="6">
        <f>Объект1!$AV$5</f>
        <v>200000</v>
      </c>
      <c r="C3" s="7">
        <f>Объект1!$G$3</f>
        <v>20000</v>
      </c>
      <c r="D3" s="11">
        <f t="shared" ref="D3:D10" si="0">C3/B3</f>
        <v>0.1</v>
      </c>
      <c r="E3" s="18">
        <f>SUMPRODUCT(('вып раб бн'!$D$26:$AB$26=A3)*'вып раб бн'!$D$27:$AB$38)</f>
        <v>200000</v>
      </c>
      <c r="F3" s="8">
        <f t="shared" ref="F3:F17" si="1">E3*0.7</f>
        <v>140000</v>
      </c>
      <c r="G3" s="6">
        <f>Объект1!$AR$5</f>
        <v>150000</v>
      </c>
      <c r="H3" s="6">
        <f t="shared" ref="H3:H34" si="2">(G3*100)/E3</f>
        <v>75</v>
      </c>
      <c r="I3" s="9">
        <f t="shared" ref="I3:I34" si="3">E3-G3</f>
        <v>50000</v>
      </c>
      <c r="J3" s="12">
        <f t="shared" ref="J3:J34" si="4">E3-C3</f>
        <v>180000</v>
      </c>
      <c r="K3" s="40">
        <f t="shared" ref="K3:K34" si="5">100-(C3/E3)*100</f>
        <v>90</v>
      </c>
      <c r="L3" s="4"/>
    </row>
    <row r="4" spans="1:12" ht="15">
      <c r="A4" s="13" t="s">
        <v>82</v>
      </c>
      <c r="B4" s="6">
        <f>Объект2!$AV$5</f>
        <v>220000</v>
      </c>
      <c r="C4" s="7">
        <f>Объект2!$G$3</f>
        <v>51500</v>
      </c>
      <c r="D4" s="11">
        <f>C4/B4</f>
        <v>0.2340909090909091</v>
      </c>
      <c r="E4" s="18">
        <f>SUMPRODUCT(('вып раб бн'!$D$26:$AB$26=A4)*'вып раб бн'!$D$27:$AB$38)</f>
        <v>220000</v>
      </c>
      <c r="F4" s="8">
        <f>E4*0.7</f>
        <v>154000</v>
      </c>
      <c r="G4" s="6">
        <f>Объект2!$AR$5</f>
        <v>220000</v>
      </c>
      <c r="H4" s="6">
        <f>(G4*100)/E4</f>
        <v>100</v>
      </c>
      <c r="I4" s="9">
        <f>E4-G4</f>
        <v>0</v>
      </c>
      <c r="J4" s="12">
        <f>E4-C4</f>
        <v>168500</v>
      </c>
      <c r="K4" s="40">
        <f>100-(C4/E4)*100</f>
        <v>76.590909090909093</v>
      </c>
      <c r="L4" s="4"/>
    </row>
    <row r="5" spans="1:12" ht="15">
      <c r="A5" s="13" t="s">
        <v>83</v>
      </c>
      <c r="B5" s="6">
        <f>Объект3!$AV$5</f>
        <v>190000</v>
      </c>
      <c r="C5" s="7">
        <f>Объект3!$G$3</f>
        <v>18850</v>
      </c>
      <c r="D5" s="11">
        <f>C5/B5</f>
        <v>9.9210526315789471E-2</v>
      </c>
      <c r="E5" s="18">
        <f>SUMPRODUCT(('вып раб бн'!$D$26:$AB$26=A5)*'вып раб бн'!$D$27:$AB$38)</f>
        <v>190000</v>
      </c>
      <c r="F5" s="8">
        <f>E5*0.7</f>
        <v>133000</v>
      </c>
      <c r="G5" s="6">
        <f>Объект3!$AR$5</f>
        <v>150000</v>
      </c>
      <c r="H5" s="6">
        <f>(G5*100)/E5</f>
        <v>78.94736842105263</v>
      </c>
      <c r="I5" s="9">
        <f>E5-G5</f>
        <v>40000</v>
      </c>
      <c r="J5" s="12">
        <f>E5-C5</f>
        <v>171150</v>
      </c>
      <c r="K5" s="40">
        <f>100-(C5/E5)*100</f>
        <v>90.078947368421055</v>
      </c>
      <c r="L5" s="4"/>
    </row>
    <row r="6" spans="1:12" ht="15">
      <c r="A6" s="13"/>
      <c r="B6" s="6"/>
      <c r="C6" s="7"/>
      <c r="D6" s="11" t="e">
        <f>C6/B6</f>
        <v>#DIV/0!</v>
      </c>
      <c r="E6" s="18"/>
      <c r="F6" s="8">
        <f>E6*0.7</f>
        <v>0</v>
      </c>
      <c r="G6" s="6"/>
      <c r="H6" s="6" t="e">
        <f>(G6*100)/E6</f>
        <v>#DIV/0!</v>
      </c>
      <c r="I6" s="9">
        <f>E6-G6</f>
        <v>0</v>
      </c>
      <c r="J6" s="12">
        <f>E6-C6</f>
        <v>0</v>
      </c>
      <c r="K6" s="40" t="e">
        <f>100-(C6/E6)*100</f>
        <v>#DIV/0!</v>
      </c>
      <c r="L6" s="4"/>
    </row>
    <row r="7" spans="1:12" ht="15">
      <c r="A7" s="10"/>
      <c r="B7" s="6"/>
      <c r="C7" s="7"/>
      <c r="D7" s="11" t="e">
        <f t="shared" si="0"/>
        <v>#DIV/0!</v>
      </c>
      <c r="E7" s="18"/>
      <c r="F7" s="8">
        <f t="shared" si="1"/>
        <v>0</v>
      </c>
      <c r="G7" s="6"/>
      <c r="H7" s="6" t="e">
        <f t="shared" ref="H7:H17" si="6">(G7*100)/E7</f>
        <v>#DIV/0!</v>
      </c>
      <c r="I7" s="9">
        <f t="shared" ref="I7:I17" si="7">E7-G7</f>
        <v>0</v>
      </c>
      <c r="J7" s="12">
        <f t="shared" ref="J7:J17" si="8">E7-C7</f>
        <v>0</v>
      </c>
      <c r="K7" s="40" t="e">
        <f t="shared" ref="K7:K17" si="9">100-(C7/E7)*100</f>
        <v>#DIV/0!</v>
      </c>
      <c r="L7" s="4"/>
    </row>
    <row r="8" spans="1:12" ht="15">
      <c r="A8" s="3"/>
      <c r="B8" s="6"/>
      <c r="C8" s="7"/>
      <c r="D8" s="11" t="e">
        <f t="shared" si="0"/>
        <v>#DIV/0!</v>
      </c>
      <c r="E8" s="18"/>
      <c r="F8" s="8">
        <f t="shared" si="1"/>
        <v>0</v>
      </c>
      <c r="G8" s="6"/>
      <c r="H8" s="6" t="e">
        <f t="shared" si="6"/>
        <v>#DIV/0!</v>
      </c>
      <c r="I8" s="9">
        <f t="shared" si="7"/>
        <v>0</v>
      </c>
      <c r="J8" s="12">
        <f t="shared" si="8"/>
        <v>0</v>
      </c>
      <c r="K8" s="40" t="e">
        <f t="shared" si="9"/>
        <v>#DIV/0!</v>
      </c>
      <c r="L8" s="4"/>
    </row>
    <row r="9" spans="1:12" ht="15">
      <c r="A9" s="10"/>
      <c r="B9" s="6"/>
      <c r="C9" s="7"/>
      <c r="D9" s="11" t="e">
        <f t="shared" si="0"/>
        <v>#DIV/0!</v>
      </c>
      <c r="E9" s="18"/>
      <c r="F9" s="8">
        <f t="shared" si="1"/>
        <v>0</v>
      </c>
      <c r="G9" s="6"/>
      <c r="H9" s="6" t="e">
        <f t="shared" si="6"/>
        <v>#DIV/0!</v>
      </c>
      <c r="I9" s="9">
        <f t="shared" si="7"/>
        <v>0</v>
      </c>
      <c r="J9" s="12">
        <f t="shared" si="8"/>
        <v>0</v>
      </c>
      <c r="K9" s="40" t="e">
        <f t="shared" si="9"/>
        <v>#DIV/0!</v>
      </c>
      <c r="L9" s="4"/>
    </row>
    <row r="10" spans="1:12" ht="15">
      <c r="A10" s="10"/>
      <c r="B10" s="6"/>
      <c r="C10" s="7"/>
      <c r="D10" s="11" t="e">
        <f t="shared" si="0"/>
        <v>#DIV/0!</v>
      </c>
      <c r="E10" s="18"/>
      <c r="F10" s="8">
        <f t="shared" si="1"/>
        <v>0</v>
      </c>
      <c r="G10" s="6"/>
      <c r="H10" s="6" t="e">
        <f t="shared" si="6"/>
        <v>#DIV/0!</v>
      </c>
      <c r="I10" s="9">
        <f t="shared" si="7"/>
        <v>0</v>
      </c>
      <c r="J10" s="12">
        <f t="shared" si="8"/>
        <v>0</v>
      </c>
      <c r="K10" s="40" t="e">
        <f t="shared" si="9"/>
        <v>#DIV/0!</v>
      </c>
      <c r="L10" s="4"/>
    </row>
    <row r="11" spans="1:12" ht="15">
      <c r="A11" s="10"/>
      <c r="B11" s="6"/>
      <c r="C11" s="7"/>
      <c r="D11" s="11" t="e">
        <f t="shared" ref="D11:D17" si="10">C11/B11</f>
        <v>#DIV/0!</v>
      </c>
      <c r="E11" s="18"/>
      <c r="F11" s="8">
        <f t="shared" si="1"/>
        <v>0</v>
      </c>
      <c r="G11" s="6"/>
      <c r="H11" s="6" t="e">
        <f t="shared" si="6"/>
        <v>#DIV/0!</v>
      </c>
      <c r="I11" s="9">
        <f t="shared" si="7"/>
        <v>0</v>
      </c>
      <c r="J11" s="12">
        <f t="shared" si="8"/>
        <v>0</v>
      </c>
      <c r="K11" s="40" t="e">
        <f t="shared" si="9"/>
        <v>#DIV/0!</v>
      </c>
      <c r="L11" s="4"/>
    </row>
    <row r="12" spans="1:12" ht="15">
      <c r="A12" s="10"/>
      <c r="B12" s="6"/>
      <c r="C12" s="7"/>
      <c r="D12" s="11" t="e">
        <f t="shared" si="10"/>
        <v>#DIV/0!</v>
      </c>
      <c r="E12" s="18"/>
      <c r="F12" s="8">
        <f t="shared" si="1"/>
        <v>0</v>
      </c>
      <c r="G12" s="6"/>
      <c r="H12" s="6" t="e">
        <f t="shared" si="6"/>
        <v>#DIV/0!</v>
      </c>
      <c r="I12" s="9">
        <f t="shared" si="7"/>
        <v>0</v>
      </c>
      <c r="J12" s="12">
        <f t="shared" si="8"/>
        <v>0</v>
      </c>
      <c r="K12" s="40" t="e">
        <f t="shared" si="9"/>
        <v>#DIV/0!</v>
      </c>
      <c r="L12" s="4"/>
    </row>
    <row r="13" spans="1:12" ht="15">
      <c r="A13" s="10"/>
      <c r="B13" s="6"/>
      <c r="C13" s="7"/>
      <c r="D13" s="11" t="e">
        <f t="shared" si="10"/>
        <v>#DIV/0!</v>
      </c>
      <c r="E13" s="18"/>
      <c r="F13" s="8">
        <f t="shared" si="1"/>
        <v>0</v>
      </c>
      <c r="G13" s="6"/>
      <c r="H13" s="6" t="e">
        <f t="shared" si="6"/>
        <v>#DIV/0!</v>
      </c>
      <c r="I13" s="9">
        <f t="shared" si="7"/>
        <v>0</v>
      </c>
      <c r="J13" s="12">
        <f t="shared" si="8"/>
        <v>0</v>
      </c>
      <c r="K13" s="40" t="e">
        <f t="shared" si="9"/>
        <v>#DIV/0!</v>
      </c>
      <c r="L13" s="4"/>
    </row>
    <row r="14" spans="1:12" ht="15">
      <c r="A14" s="10"/>
      <c r="B14" s="6"/>
      <c r="C14" s="7"/>
      <c r="D14" s="11" t="e">
        <f t="shared" si="10"/>
        <v>#DIV/0!</v>
      </c>
      <c r="E14" s="18"/>
      <c r="F14" s="8">
        <f t="shared" si="1"/>
        <v>0</v>
      </c>
      <c r="G14" s="6"/>
      <c r="H14" s="6" t="e">
        <f t="shared" si="6"/>
        <v>#DIV/0!</v>
      </c>
      <c r="I14" s="9">
        <f t="shared" si="7"/>
        <v>0</v>
      </c>
      <c r="J14" s="12">
        <f t="shared" si="8"/>
        <v>0</v>
      </c>
      <c r="K14" s="40" t="e">
        <f t="shared" si="9"/>
        <v>#DIV/0!</v>
      </c>
      <c r="L14" s="4"/>
    </row>
    <row r="15" spans="1:12" ht="15">
      <c r="A15" s="10"/>
      <c r="B15" s="6"/>
      <c r="C15" s="7"/>
      <c r="D15" s="11" t="e">
        <f t="shared" si="10"/>
        <v>#DIV/0!</v>
      </c>
      <c r="E15" s="18"/>
      <c r="F15" s="8">
        <f t="shared" si="1"/>
        <v>0</v>
      </c>
      <c r="G15" s="6"/>
      <c r="H15" s="6" t="e">
        <f t="shared" si="6"/>
        <v>#DIV/0!</v>
      </c>
      <c r="I15" s="9">
        <f t="shared" si="7"/>
        <v>0</v>
      </c>
      <c r="J15" s="12">
        <f t="shared" si="8"/>
        <v>0</v>
      </c>
      <c r="K15" s="40" t="e">
        <f t="shared" si="9"/>
        <v>#DIV/0!</v>
      </c>
      <c r="L15" s="4"/>
    </row>
    <row r="16" spans="1:12" ht="15">
      <c r="A16" s="154"/>
      <c r="B16" s="6"/>
      <c r="C16" s="7"/>
      <c r="D16" s="11" t="e">
        <f t="shared" si="10"/>
        <v>#DIV/0!</v>
      </c>
      <c r="E16" s="18"/>
      <c r="F16" s="8">
        <f t="shared" si="1"/>
        <v>0</v>
      </c>
      <c r="G16" s="6"/>
      <c r="H16" s="6" t="e">
        <f t="shared" si="6"/>
        <v>#DIV/0!</v>
      </c>
      <c r="I16" s="9">
        <f t="shared" si="7"/>
        <v>0</v>
      </c>
      <c r="J16" s="12">
        <f t="shared" si="8"/>
        <v>0</v>
      </c>
      <c r="K16" s="40" t="e">
        <f t="shared" si="9"/>
        <v>#DIV/0!</v>
      </c>
      <c r="L16" s="4"/>
    </row>
    <row r="17" spans="1:20" ht="15">
      <c r="A17" s="154"/>
      <c r="B17" s="6"/>
      <c r="C17" s="7"/>
      <c r="D17" s="11" t="e">
        <f t="shared" si="10"/>
        <v>#DIV/0!</v>
      </c>
      <c r="E17" s="18"/>
      <c r="F17" s="8">
        <f t="shared" si="1"/>
        <v>0</v>
      </c>
      <c r="G17" s="6"/>
      <c r="H17" s="6" t="e">
        <f t="shared" si="6"/>
        <v>#DIV/0!</v>
      </c>
      <c r="I17" s="9">
        <f t="shared" si="7"/>
        <v>0</v>
      </c>
      <c r="J17" s="12">
        <f t="shared" si="8"/>
        <v>0</v>
      </c>
      <c r="K17" s="40" t="e">
        <f t="shared" si="9"/>
        <v>#DIV/0!</v>
      </c>
      <c r="L17" s="4"/>
    </row>
    <row r="18" spans="1:20" ht="15">
      <c r="A18" s="39"/>
      <c r="B18" s="6"/>
      <c r="C18" s="6"/>
      <c r="D18" s="11" t="e">
        <f t="shared" ref="D18:D34" si="11">C18/B18</f>
        <v>#DIV/0!</v>
      </c>
      <c r="E18" s="6"/>
      <c r="F18" s="8"/>
      <c r="G18" s="6"/>
      <c r="H18" s="6" t="e">
        <f t="shared" si="2"/>
        <v>#DIV/0!</v>
      </c>
      <c r="I18" s="9">
        <f t="shared" si="3"/>
        <v>0</v>
      </c>
      <c r="J18" s="12">
        <f t="shared" si="4"/>
        <v>0</v>
      </c>
      <c r="K18" s="40" t="e">
        <f t="shared" si="5"/>
        <v>#DIV/0!</v>
      </c>
      <c r="L18" s="4"/>
    </row>
    <row r="19" spans="1:20" ht="15">
      <c r="A19" s="39"/>
      <c r="B19" s="6"/>
      <c r="C19" s="6"/>
      <c r="D19" s="11" t="e">
        <f t="shared" si="11"/>
        <v>#DIV/0!</v>
      </c>
      <c r="E19" s="6"/>
      <c r="F19" s="8"/>
      <c r="G19" s="6"/>
      <c r="H19" s="6" t="e">
        <f t="shared" si="2"/>
        <v>#DIV/0!</v>
      </c>
      <c r="I19" s="9">
        <f t="shared" si="3"/>
        <v>0</v>
      </c>
      <c r="J19" s="12">
        <f t="shared" si="4"/>
        <v>0</v>
      </c>
      <c r="K19" s="40" t="e">
        <f t="shared" si="5"/>
        <v>#DIV/0!</v>
      </c>
      <c r="L19" s="4"/>
    </row>
    <row r="20" spans="1:20" ht="15">
      <c r="A20" s="39"/>
      <c r="B20" s="6"/>
      <c r="C20" s="6"/>
      <c r="D20" s="11" t="e">
        <f t="shared" si="11"/>
        <v>#DIV/0!</v>
      </c>
      <c r="E20" s="6"/>
      <c r="F20" s="8"/>
      <c r="G20" s="6"/>
      <c r="H20" s="6" t="e">
        <f t="shared" si="2"/>
        <v>#DIV/0!</v>
      </c>
      <c r="I20" s="9">
        <f t="shared" si="3"/>
        <v>0</v>
      </c>
      <c r="J20" s="12">
        <f t="shared" si="4"/>
        <v>0</v>
      </c>
      <c r="K20" s="40" t="e">
        <f t="shared" si="5"/>
        <v>#DIV/0!</v>
      </c>
      <c r="L20" s="4"/>
    </row>
    <row r="21" spans="1:20" ht="15">
      <c r="A21" s="39"/>
      <c r="B21" s="6"/>
      <c r="C21" s="6"/>
      <c r="D21" s="11" t="e">
        <f t="shared" si="11"/>
        <v>#DIV/0!</v>
      </c>
      <c r="E21" s="6"/>
      <c r="F21" s="8"/>
      <c r="G21" s="6"/>
      <c r="H21" s="6" t="e">
        <f t="shared" si="2"/>
        <v>#DIV/0!</v>
      </c>
      <c r="I21" s="9">
        <f t="shared" si="3"/>
        <v>0</v>
      </c>
      <c r="J21" s="12">
        <f t="shared" si="4"/>
        <v>0</v>
      </c>
      <c r="K21" s="40" t="e">
        <f t="shared" si="5"/>
        <v>#DIV/0!</v>
      </c>
      <c r="L21" s="4"/>
    </row>
    <row r="22" spans="1:20" ht="15">
      <c r="A22" s="39"/>
      <c r="B22" s="6"/>
      <c r="C22" s="6"/>
      <c r="D22" s="11" t="e">
        <f t="shared" si="11"/>
        <v>#DIV/0!</v>
      </c>
      <c r="E22" s="6"/>
      <c r="F22" s="8"/>
      <c r="G22" s="6"/>
      <c r="H22" s="6" t="e">
        <f t="shared" si="2"/>
        <v>#DIV/0!</v>
      </c>
      <c r="I22" s="9">
        <f t="shared" si="3"/>
        <v>0</v>
      </c>
      <c r="J22" s="12">
        <f t="shared" si="4"/>
        <v>0</v>
      </c>
      <c r="K22" s="40" t="e">
        <f t="shared" si="5"/>
        <v>#DIV/0!</v>
      </c>
      <c r="L22" s="4"/>
      <c r="N22" s="1" t="s">
        <v>12</v>
      </c>
      <c r="O22" s="1" t="s">
        <v>13</v>
      </c>
      <c r="P22" s="1" t="s">
        <v>14</v>
      </c>
      <c r="Q22" s="1" t="s">
        <v>15</v>
      </c>
      <c r="R22" s="1" t="s">
        <v>44</v>
      </c>
      <c r="S22" s="1" t="s">
        <v>16</v>
      </c>
    </row>
    <row r="23" spans="1:20" ht="15">
      <c r="A23" s="39"/>
      <c r="B23" s="6"/>
      <c r="C23" s="6"/>
      <c r="D23" s="11" t="e">
        <f t="shared" si="11"/>
        <v>#DIV/0!</v>
      </c>
      <c r="E23" s="6"/>
      <c r="F23" s="8"/>
      <c r="G23" s="6"/>
      <c r="H23" s="6" t="e">
        <f t="shared" si="2"/>
        <v>#DIV/0!</v>
      </c>
      <c r="I23" s="9">
        <f t="shared" si="3"/>
        <v>0</v>
      </c>
      <c r="J23" s="12">
        <f t="shared" si="4"/>
        <v>0</v>
      </c>
      <c r="K23" s="40" t="e">
        <f t="shared" si="5"/>
        <v>#DIV/0!</v>
      </c>
      <c r="L23" s="4"/>
      <c r="M23" s="15" t="s">
        <v>17</v>
      </c>
      <c r="N23" s="18">
        <f>SUMIF('вып раб бн'!B27:B38,M23,'вып раб бн'!C27:C38)</f>
        <v>420000</v>
      </c>
      <c r="O23" s="16">
        <f t="shared" ref="O23:O34" si="12">SUM(Q23:S23)</f>
        <v>146224</v>
      </c>
      <c r="P23" s="17">
        <f t="shared" ref="P23:P29" si="13">N23-O23</f>
        <v>273776</v>
      </c>
      <c r="Q23" s="16">
        <f>SUMIF('Офисные расходы'!$B$1:$M$1,M23,'Офисные расходы'!$B$4:$M$4)</f>
        <v>120000</v>
      </c>
      <c r="R23" s="16">
        <f>'Сум расх по месяцу'!B1</f>
        <v>2300</v>
      </c>
      <c r="S23" s="16">
        <f>SUMIF('Офисные расходы'!$B$1:$M$1,M23,'Офисные расходы'!$B$2:$M$2)</f>
        <v>23924</v>
      </c>
      <c r="T23" s="153"/>
    </row>
    <row r="24" spans="1:20" ht="15">
      <c r="A24" s="39"/>
      <c r="B24" s="6"/>
      <c r="C24" s="6"/>
      <c r="D24" s="11" t="e">
        <f t="shared" si="11"/>
        <v>#DIV/0!</v>
      </c>
      <c r="E24" s="6"/>
      <c r="F24" s="8"/>
      <c r="G24" s="6"/>
      <c r="H24" s="6" t="e">
        <f t="shared" si="2"/>
        <v>#DIV/0!</v>
      </c>
      <c r="I24" s="9">
        <f t="shared" si="3"/>
        <v>0</v>
      </c>
      <c r="J24" s="12">
        <f t="shared" si="4"/>
        <v>0</v>
      </c>
      <c r="K24" s="40" t="e">
        <f t="shared" si="5"/>
        <v>#DIV/0!</v>
      </c>
      <c r="L24" s="4"/>
      <c r="M24" s="15" t="s">
        <v>18</v>
      </c>
      <c r="N24" s="18">
        <f>SUMIF('вып раб бн'!B28:B39,M24,'вып раб бн'!C28:C39)</f>
        <v>190000</v>
      </c>
      <c r="O24" s="16">
        <f t="shared" ca="1" si="12"/>
        <v>210900</v>
      </c>
      <c r="P24" s="17">
        <f t="shared" ca="1" si="13"/>
        <v>-20900</v>
      </c>
      <c r="Q24" s="16">
        <f>SUMIF('Офисные расходы'!$B$1:$M$1,M24,'Офисные расходы'!$B$4:$M$4)</f>
        <v>120000</v>
      </c>
      <c r="R24" s="16">
        <f ca="1">'Сум расх по месяцу'!B2</f>
        <v>88050</v>
      </c>
      <c r="S24" s="16">
        <f>SUMIF('Офисные расходы'!$B$1:$M$1,M24,'Офисные расходы'!$B$2:$M$2)</f>
        <v>2850</v>
      </c>
      <c r="T24" s="153"/>
    </row>
    <row r="25" spans="1:20" ht="15">
      <c r="A25" s="39"/>
      <c r="B25" s="6"/>
      <c r="C25" s="6"/>
      <c r="D25" s="11" t="e">
        <f t="shared" si="11"/>
        <v>#DIV/0!</v>
      </c>
      <c r="E25" s="6"/>
      <c r="F25" s="8"/>
      <c r="G25" s="6"/>
      <c r="H25" s="6" t="e">
        <f t="shared" si="2"/>
        <v>#DIV/0!</v>
      </c>
      <c r="I25" s="9">
        <f t="shared" si="3"/>
        <v>0</v>
      </c>
      <c r="J25" s="12">
        <f t="shared" si="4"/>
        <v>0</v>
      </c>
      <c r="K25" s="40" t="e">
        <f t="shared" si="5"/>
        <v>#DIV/0!</v>
      </c>
      <c r="L25" s="4"/>
      <c r="M25" s="15" t="s">
        <v>19</v>
      </c>
      <c r="N25" s="18">
        <f>SUMIF('вып раб бн'!B29:B40,M25,'вып раб бн'!C29:C40)</f>
        <v>0</v>
      </c>
      <c r="O25" s="16">
        <f t="shared" ca="1" si="12"/>
        <v>0</v>
      </c>
      <c r="P25" s="17">
        <f t="shared" ca="1" si="13"/>
        <v>0</v>
      </c>
      <c r="Q25" s="16">
        <f>SUMIF('Офисные расходы'!$B$1:$M$1,M25,'Офисные расходы'!$B$4:$M$4)</f>
        <v>0</v>
      </c>
      <c r="R25" s="16">
        <f ca="1">'Сум расх по месяцу'!B3</f>
        <v>0</v>
      </c>
      <c r="S25" s="16">
        <f>SUMIF('Офисные расходы'!$B$1:$M$1,M25,'Офисные расходы'!$B$2:$M$2)</f>
        <v>0</v>
      </c>
      <c r="T25" s="153"/>
    </row>
    <row r="26" spans="1:20" ht="15">
      <c r="A26" s="39"/>
      <c r="B26" s="6"/>
      <c r="C26" s="6"/>
      <c r="D26" s="11" t="e">
        <f t="shared" si="11"/>
        <v>#DIV/0!</v>
      </c>
      <c r="E26" s="6"/>
      <c r="F26" s="8"/>
      <c r="G26" s="6"/>
      <c r="H26" s="6" t="e">
        <f t="shared" si="2"/>
        <v>#DIV/0!</v>
      </c>
      <c r="I26" s="9">
        <f t="shared" si="3"/>
        <v>0</v>
      </c>
      <c r="J26" s="12">
        <f t="shared" si="4"/>
        <v>0</v>
      </c>
      <c r="K26" s="40" t="e">
        <f t="shared" si="5"/>
        <v>#DIV/0!</v>
      </c>
      <c r="L26" s="4"/>
      <c r="M26" s="15" t="s">
        <v>20</v>
      </c>
      <c r="N26" s="18">
        <f>SUMIF('вып раб бн'!B30:B41,M26,'вып раб бн'!C30:C41)</f>
        <v>0</v>
      </c>
      <c r="O26" s="16">
        <f t="shared" ca="1" si="12"/>
        <v>0</v>
      </c>
      <c r="P26" s="17">
        <f t="shared" ca="1" si="13"/>
        <v>0</v>
      </c>
      <c r="Q26" s="16">
        <f>SUMIF('Офисные расходы'!$B$1:$M$1,M26,'Офисные расходы'!$B$4:$M$4)</f>
        <v>0</v>
      </c>
      <c r="R26" s="16">
        <f ca="1">'Сум расх по месяцу'!B4</f>
        <v>0</v>
      </c>
      <c r="S26" s="16">
        <f>SUMIF('Офисные расходы'!$B$1:$M$1,M26,'Офисные расходы'!$B$2:$M$2)</f>
        <v>0</v>
      </c>
      <c r="T26" s="153"/>
    </row>
    <row r="27" spans="1:20" ht="15">
      <c r="A27" s="39"/>
      <c r="B27" s="6"/>
      <c r="C27" s="6"/>
      <c r="D27" s="11" t="e">
        <f t="shared" si="11"/>
        <v>#DIV/0!</v>
      </c>
      <c r="E27" s="6"/>
      <c r="F27" s="8"/>
      <c r="G27" s="6"/>
      <c r="H27" s="6" t="e">
        <f t="shared" si="2"/>
        <v>#DIV/0!</v>
      </c>
      <c r="I27" s="9">
        <f t="shared" si="3"/>
        <v>0</v>
      </c>
      <c r="J27" s="12">
        <f t="shared" si="4"/>
        <v>0</v>
      </c>
      <c r="K27" s="40" t="e">
        <f t="shared" si="5"/>
        <v>#DIV/0!</v>
      </c>
      <c r="L27" s="4"/>
      <c r="M27" s="15" t="s">
        <v>21</v>
      </c>
      <c r="N27" s="18">
        <f>SUMIF('вып раб бн'!B31:B42,M27,'вып раб бн'!C31:C42)</f>
        <v>0</v>
      </c>
      <c r="O27" s="16">
        <f t="shared" ca="1" si="12"/>
        <v>0</v>
      </c>
      <c r="P27" s="17">
        <f t="shared" ca="1" si="13"/>
        <v>0</v>
      </c>
      <c r="Q27" s="16">
        <f>SUMIF('Офисные расходы'!$B$1:$M$1,M27,'Офисные расходы'!$B$4:$M$4)</f>
        <v>0</v>
      </c>
      <c r="R27" s="16">
        <f ca="1">'Сум расх по месяцу'!B5</f>
        <v>0</v>
      </c>
      <c r="S27" s="16">
        <f>SUMIF('Офисные расходы'!$B$1:$M$1,M27,'Офисные расходы'!$B$2:$M$2)</f>
        <v>0</v>
      </c>
      <c r="T27" s="153"/>
    </row>
    <row r="28" spans="1:20" ht="15">
      <c r="A28" s="39"/>
      <c r="B28" s="6"/>
      <c r="C28" s="6"/>
      <c r="D28" s="11" t="e">
        <f t="shared" si="11"/>
        <v>#DIV/0!</v>
      </c>
      <c r="E28" s="6"/>
      <c r="F28" s="8"/>
      <c r="G28" s="6"/>
      <c r="H28" s="6" t="e">
        <f t="shared" si="2"/>
        <v>#DIV/0!</v>
      </c>
      <c r="I28" s="9">
        <f t="shared" si="3"/>
        <v>0</v>
      </c>
      <c r="J28" s="12">
        <f t="shared" si="4"/>
        <v>0</v>
      </c>
      <c r="K28" s="40" t="e">
        <f t="shared" si="5"/>
        <v>#DIV/0!</v>
      </c>
      <c r="L28" s="4"/>
      <c r="M28" s="15" t="s">
        <v>22</v>
      </c>
      <c r="N28" s="18">
        <f>SUMIF('вып раб бн'!B32:B43,M28,'вып раб бн'!C32:C43)</f>
        <v>0</v>
      </c>
      <c r="O28" s="16">
        <f t="shared" ca="1" si="12"/>
        <v>0</v>
      </c>
      <c r="P28" s="17">
        <f t="shared" ca="1" si="13"/>
        <v>0</v>
      </c>
      <c r="Q28" s="16">
        <f>SUMIF('Офисные расходы'!$B$1:$M$1,M28,'Офисные расходы'!$B$4:$M$4)</f>
        <v>0</v>
      </c>
      <c r="R28" s="16">
        <f ca="1">'Сум расх по месяцу'!B6</f>
        <v>0</v>
      </c>
      <c r="S28" s="16">
        <f>SUMIF('Офисные расходы'!$B$1:$M$1,M28,'Офисные расходы'!$B$2:$M$2)</f>
        <v>0</v>
      </c>
      <c r="T28" s="153"/>
    </row>
    <row r="29" spans="1:20" ht="15">
      <c r="A29" s="39"/>
      <c r="B29" s="6"/>
      <c r="C29" s="6"/>
      <c r="D29" s="11" t="e">
        <f t="shared" si="11"/>
        <v>#DIV/0!</v>
      </c>
      <c r="E29" s="6"/>
      <c r="F29" s="8"/>
      <c r="G29" s="6"/>
      <c r="H29" s="6" t="e">
        <f t="shared" si="2"/>
        <v>#DIV/0!</v>
      </c>
      <c r="I29" s="9">
        <f t="shared" si="3"/>
        <v>0</v>
      </c>
      <c r="J29" s="12">
        <f t="shared" si="4"/>
        <v>0</v>
      </c>
      <c r="K29" s="40" t="e">
        <f t="shared" si="5"/>
        <v>#DIV/0!</v>
      </c>
      <c r="L29" s="4"/>
      <c r="M29" s="15" t="s">
        <v>23</v>
      </c>
      <c r="N29" s="18">
        <f>SUMIF('вып раб бн'!B33:B44,M29,'вып раб бн'!C33:C44)</f>
        <v>0</v>
      </c>
      <c r="O29" s="16">
        <f t="shared" ca="1" si="12"/>
        <v>0</v>
      </c>
      <c r="P29" s="17">
        <f t="shared" ca="1" si="13"/>
        <v>0</v>
      </c>
      <c r="Q29" s="16">
        <f>SUMIF('Офисные расходы'!$B$1:$M$1,M29,'Офисные расходы'!$B$4:$M$4)</f>
        <v>0</v>
      </c>
      <c r="R29" s="16">
        <f ca="1">'Сум расх по месяцу'!B7</f>
        <v>0</v>
      </c>
      <c r="S29" s="16">
        <f>SUMIF('Офисные расходы'!$B$1:$M$1,M29,'Офисные расходы'!$B$2:$M$2)</f>
        <v>0</v>
      </c>
      <c r="T29" s="153"/>
    </row>
    <row r="30" spans="1:20" ht="15">
      <c r="A30" s="39"/>
      <c r="B30" s="6"/>
      <c r="C30" s="6"/>
      <c r="D30" s="11" t="e">
        <f t="shared" si="11"/>
        <v>#DIV/0!</v>
      </c>
      <c r="E30" s="6"/>
      <c r="F30" s="8"/>
      <c r="G30" s="6"/>
      <c r="H30" s="6" t="e">
        <f t="shared" si="2"/>
        <v>#DIV/0!</v>
      </c>
      <c r="I30" s="9">
        <f t="shared" si="3"/>
        <v>0</v>
      </c>
      <c r="J30" s="12">
        <f t="shared" si="4"/>
        <v>0</v>
      </c>
      <c r="K30" s="40" t="e">
        <f t="shared" si="5"/>
        <v>#DIV/0!</v>
      </c>
      <c r="L30" s="4"/>
      <c r="M30" s="15" t="s">
        <v>24</v>
      </c>
      <c r="N30" s="18">
        <f>SUMIF('вып раб бн'!B34:B45,M30,'вып раб бн'!C34:C45)</f>
        <v>0</v>
      </c>
      <c r="O30" s="16">
        <f t="shared" ca="1" si="12"/>
        <v>0</v>
      </c>
      <c r="P30" s="17">
        <f ca="1">N30-O30</f>
        <v>0</v>
      </c>
      <c r="Q30" s="16">
        <f>SUMIF('Офисные расходы'!$B$1:$M$1,M30,'Офисные расходы'!$B$4:$M$4)</f>
        <v>0</v>
      </c>
      <c r="R30" s="16">
        <f ca="1">'Сум расх по месяцу'!B8</f>
        <v>0</v>
      </c>
      <c r="S30" s="16">
        <f>SUMIF('Офисные расходы'!$B$1:$M$1,M30,'Офисные расходы'!$B$2:$M$2)</f>
        <v>0</v>
      </c>
      <c r="T30" s="153"/>
    </row>
    <row r="31" spans="1:20" ht="15">
      <c r="A31" s="39"/>
      <c r="B31" s="6"/>
      <c r="C31" s="6"/>
      <c r="D31" s="11" t="e">
        <f t="shared" si="11"/>
        <v>#DIV/0!</v>
      </c>
      <c r="E31" s="6"/>
      <c r="F31" s="8"/>
      <c r="G31" s="6"/>
      <c r="H31" s="6" t="e">
        <f t="shared" si="2"/>
        <v>#DIV/0!</v>
      </c>
      <c r="I31" s="9">
        <f t="shared" si="3"/>
        <v>0</v>
      </c>
      <c r="J31" s="12">
        <f t="shared" si="4"/>
        <v>0</v>
      </c>
      <c r="K31" s="40" t="e">
        <f t="shared" si="5"/>
        <v>#DIV/0!</v>
      </c>
      <c r="L31" s="4"/>
      <c r="M31" s="15" t="s">
        <v>11</v>
      </c>
      <c r="N31" s="18">
        <f>SUMIF('вып раб бн'!B35:B46,M31,'вып раб бн'!C35:C46)</f>
        <v>0</v>
      </c>
      <c r="O31" s="16">
        <f t="shared" ca="1" si="12"/>
        <v>0</v>
      </c>
      <c r="P31" s="17">
        <f ca="1">N31-O31</f>
        <v>0</v>
      </c>
      <c r="Q31" s="16">
        <f>SUMIF('Офисные расходы'!$B$1:$M$1,M31,'Офисные расходы'!$B$4:$M$4)</f>
        <v>0</v>
      </c>
      <c r="R31" s="16">
        <f ca="1">'Сум расх по месяцу'!B9</f>
        <v>0</v>
      </c>
      <c r="S31" s="16">
        <f>SUMIF('Офисные расходы'!$B$1:$M$1,M31,'Офисные расходы'!$B$2:$M$2)</f>
        <v>0</v>
      </c>
      <c r="T31" s="153"/>
    </row>
    <row r="32" spans="1:20" ht="15">
      <c r="A32" s="39"/>
      <c r="B32" s="6"/>
      <c r="C32" s="6"/>
      <c r="D32" s="11" t="e">
        <f t="shared" si="11"/>
        <v>#DIV/0!</v>
      </c>
      <c r="E32" s="6"/>
      <c r="F32" s="8"/>
      <c r="G32" s="6"/>
      <c r="H32" s="6" t="e">
        <f t="shared" si="2"/>
        <v>#DIV/0!</v>
      </c>
      <c r="I32" s="9">
        <f t="shared" si="3"/>
        <v>0</v>
      </c>
      <c r="J32" s="12">
        <f t="shared" si="4"/>
        <v>0</v>
      </c>
      <c r="K32" s="40" t="e">
        <f t="shared" si="5"/>
        <v>#DIV/0!</v>
      </c>
      <c r="L32" s="4"/>
      <c r="M32" s="15" t="s">
        <v>25</v>
      </c>
      <c r="N32" s="18">
        <f>SUMIF('вып раб бн'!B36:B47,M32,'вып раб бн'!C36:C47)</f>
        <v>0</v>
      </c>
      <c r="O32" s="16">
        <f t="shared" ca="1" si="12"/>
        <v>0</v>
      </c>
      <c r="P32" s="17">
        <f ca="1">N32-O32</f>
        <v>0</v>
      </c>
      <c r="Q32" s="16">
        <f>SUMIF('Офисные расходы'!$B$1:$M$1,M32,'Офисные расходы'!$B$4:$M$4)</f>
        <v>0</v>
      </c>
      <c r="R32" s="16">
        <f ca="1">'Сум расх по месяцу'!B10</f>
        <v>0</v>
      </c>
      <c r="S32" s="16">
        <f>SUMIF('Офисные расходы'!$B$1:$M$1,M32,'Офисные расходы'!$B$2:$M$2)</f>
        <v>0</v>
      </c>
      <c r="T32" s="153"/>
    </row>
    <row r="33" spans="1:20" ht="15">
      <c r="A33" s="39"/>
      <c r="B33" s="6"/>
      <c r="C33" s="6"/>
      <c r="D33" s="11" t="e">
        <f t="shared" si="11"/>
        <v>#DIV/0!</v>
      </c>
      <c r="E33" s="6"/>
      <c r="F33" s="8"/>
      <c r="G33" s="6"/>
      <c r="H33" s="6" t="e">
        <f t="shared" si="2"/>
        <v>#DIV/0!</v>
      </c>
      <c r="I33" s="9">
        <f t="shared" si="3"/>
        <v>0</v>
      </c>
      <c r="J33" s="12">
        <f t="shared" si="4"/>
        <v>0</v>
      </c>
      <c r="K33" s="40" t="e">
        <f t="shared" si="5"/>
        <v>#DIV/0!</v>
      </c>
      <c r="L33" s="4"/>
      <c r="M33" s="15" t="s">
        <v>26</v>
      </c>
      <c r="N33" s="18">
        <f>SUMIF('вып раб бн'!B37:B48,M33,'вып раб бн'!C37:C48)</f>
        <v>0</v>
      </c>
      <c r="O33" s="16">
        <f t="shared" ca="1" si="12"/>
        <v>0</v>
      </c>
      <c r="P33" s="17">
        <f ca="1">N33-O33</f>
        <v>0</v>
      </c>
      <c r="Q33" s="16">
        <f>SUMIF('Офисные расходы'!$B$1:$M$1,M33,'Офисные расходы'!$B$4:$M$4)</f>
        <v>0</v>
      </c>
      <c r="R33" s="16">
        <f ca="1">'Сум расх по месяцу'!B11</f>
        <v>0</v>
      </c>
      <c r="S33" s="16">
        <f>SUMIF('Офисные расходы'!$B$1:$M$1,M33,'Офисные расходы'!$B$2:$M$2)</f>
        <v>0</v>
      </c>
      <c r="T33" s="153"/>
    </row>
    <row r="34" spans="1:20" ht="15">
      <c r="A34" s="39"/>
      <c r="B34" s="6"/>
      <c r="C34" s="6"/>
      <c r="D34" s="11" t="e">
        <f t="shared" si="11"/>
        <v>#DIV/0!</v>
      </c>
      <c r="E34" s="6"/>
      <c r="F34" s="8"/>
      <c r="G34" s="6"/>
      <c r="H34" s="6" t="e">
        <f t="shared" si="2"/>
        <v>#DIV/0!</v>
      </c>
      <c r="I34" s="9">
        <f t="shared" si="3"/>
        <v>0</v>
      </c>
      <c r="J34" s="12">
        <f t="shared" si="4"/>
        <v>0</v>
      </c>
      <c r="K34" s="40" t="e">
        <f t="shared" si="5"/>
        <v>#DIV/0!</v>
      </c>
      <c r="L34" s="4"/>
      <c r="M34" s="15" t="s">
        <v>27</v>
      </c>
      <c r="N34" s="16">
        <f>SUMIF('вып раб бн'!B38:B49,M34,'вып раб бн'!C38:C49)</f>
        <v>0</v>
      </c>
      <c r="O34" s="16">
        <f t="shared" ca="1" si="12"/>
        <v>0</v>
      </c>
      <c r="P34" s="17">
        <f ca="1">N34-O34</f>
        <v>0</v>
      </c>
      <c r="Q34" s="16">
        <f>SUMIF('Офисные расходы'!$B$1:$M$1,M34,'Офисные расходы'!$B$4:$M$4)</f>
        <v>0</v>
      </c>
      <c r="R34" s="16">
        <f ca="1">'Сум расх по месяцу'!B12</f>
        <v>0</v>
      </c>
      <c r="S34" s="16">
        <f>SUMIF('Офисные расходы'!$B$1:$M$1,M34,'Офисные расходы'!$B$2:$M$2)</f>
        <v>0</v>
      </c>
      <c r="T34" s="153"/>
    </row>
    <row r="35" spans="1:20" ht="15.75" thickBot="1">
      <c r="A35" s="36" t="s">
        <v>7</v>
      </c>
      <c r="B35" s="37">
        <f>SUM(B3:B16)</f>
        <v>610000</v>
      </c>
      <c r="C35" s="37">
        <f>SUM(C3:C16)</f>
        <v>90350</v>
      </c>
      <c r="D35" s="37">
        <f>C35/B35</f>
        <v>0.14811475409836067</v>
      </c>
      <c r="E35" s="37">
        <f>SUM(E3:E16)</f>
        <v>610000</v>
      </c>
      <c r="F35" s="37">
        <f>SUM(F3:F16)</f>
        <v>427000</v>
      </c>
      <c r="G35" s="37">
        <f>SUM(G3:G16)</f>
        <v>520000</v>
      </c>
      <c r="H35" s="37">
        <f>SUMIF(H3:H16,"&gt;0")</f>
        <v>253.94736842105263</v>
      </c>
      <c r="I35" s="37">
        <f>SUM(I3:I16)</f>
        <v>90000</v>
      </c>
      <c r="J35" s="37">
        <f>SUM(J3:J16)</f>
        <v>519650</v>
      </c>
      <c r="K35" s="38">
        <f>100-(C35/B35)*100</f>
        <v>85.188524590163937</v>
      </c>
      <c r="L35" s="5"/>
    </row>
    <row r="36" spans="1:20">
      <c r="C36" s="2"/>
    </row>
  </sheetData>
  <mergeCells count="1">
    <mergeCell ref="E2:F2"/>
  </mergeCells>
  <pageMargins left="0.24" right="0.2" top="0.2" bottom="0.2" header="0.2" footer="0.2"/>
  <pageSetup paperSize="9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10">
    <tabColor rgb="FFFFC000"/>
  </sheetPr>
  <dimension ref="B25:AB40"/>
  <sheetViews>
    <sheetView topLeftCell="A7" zoomScale="85" zoomScaleNormal="85" workbookViewId="0">
      <pane xSplit="2" ySplit="20" topLeftCell="C27" activePane="bottomRight" state="frozen"/>
      <selection activeCell="E28" sqref="E28"/>
      <selection pane="topRight" activeCell="E28" sqref="E28"/>
      <selection pane="bottomLeft" activeCell="E28" sqref="E28"/>
      <selection pane="bottomRight" activeCell="D27" sqref="D27"/>
    </sheetView>
  </sheetViews>
  <sheetFormatPr defaultRowHeight="15"/>
  <cols>
    <col min="1" max="1" width="15.28515625" style="19" customWidth="1"/>
    <col min="2" max="16384" width="9.140625" style="19"/>
  </cols>
  <sheetData>
    <row r="25" spans="2:28" ht="15.75" thickBot="1">
      <c r="B25" s="19">
        <v>2019</v>
      </c>
      <c r="C25" s="30">
        <f>SUM(C27:C30)</f>
        <v>610000</v>
      </c>
    </row>
    <row r="26" spans="2:28" ht="47.25" customHeight="1" thickBot="1">
      <c r="B26" s="31" t="s">
        <v>43</v>
      </c>
      <c r="C26" s="32" t="s">
        <v>29</v>
      </c>
      <c r="D26" s="159" t="s">
        <v>81</v>
      </c>
      <c r="E26" s="151" t="s">
        <v>82</v>
      </c>
      <c r="F26" s="159" t="s">
        <v>83</v>
      </c>
      <c r="G26" s="159"/>
      <c r="H26" s="152"/>
      <c r="I26" s="152"/>
      <c r="J26" s="32"/>
      <c r="K26" s="32"/>
      <c r="L26" s="155"/>
      <c r="M26" s="155"/>
      <c r="N26" s="159"/>
      <c r="O26" s="159"/>
      <c r="P26" s="159"/>
      <c r="Q26" s="159"/>
      <c r="R26" s="159"/>
      <c r="S26" s="32"/>
      <c r="T26" s="32"/>
      <c r="U26" s="32"/>
      <c r="V26" s="32"/>
      <c r="W26" s="32"/>
      <c r="X26" s="32"/>
      <c r="Y26" s="32"/>
      <c r="Z26" s="32"/>
      <c r="AA26" s="32"/>
      <c r="AB26" s="32"/>
    </row>
    <row r="27" spans="2:28">
      <c r="B27" s="33" t="s">
        <v>17</v>
      </c>
      <c r="C27" s="34">
        <f t="shared" ref="C27:C38" si="0">SUM(D27:Z27)</f>
        <v>420000</v>
      </c>
      <c r="D27" s="28">
        <f>SUMIF(Объект1!$AO$8:$AO$19,$B27,Объект1!$AP$8:$AP$19)</f>
        <v>200000</v>
      </c>
      <c r="E27" s="28">
        <f>SUMIF(Объект2!$AO$8:$AO$19,$B27,Объект2!$AP$8:$AP$19)</f>
        <v>220000</v>
      </c>
      <c r="F27" s="28">
        <f>SUMIF(Объект3!$AO$8:$AO$19,$B27,Объект3!$AP$8:$AP$19)</f>
        <v>0</v>
      </c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2:28">
      <c r="B28" s="33" t="s">
        <v>18</v>
      </c>
      <c r="C28" s="35">
        <f t="shared" si="0"/>
        <v>190000</v>
      </c>
      <c r="D28" s="28">
        <f>SUMIF(Объект1!$AO$8:$AO$19,$B28,Объект1!$AP$8:$AP$19)</f>
        <v>0</v>
      </c>
      <c r="E28" s="28">
        <f>SUMIF(Объект2!$AO$8:$AO$19,$B28,Объект2!$AP$8:$AP$19)</f>
        <v>0</v>
      </c>
      <c r="F28" s="28">
        <f>SUMIF(Объект3!$AO$8:$AO$19,$B28,Объект3!$AP$8:$AP$19)</f>
        <v>190000</v>
      </c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2:28">
      <c r="B29" s="33" t="s">
        <v>19</v>
      </c>
      <c r="C29" s="35">
        <f t="shared" si="0"/>
        <v>0</v>
      </c>
      <c r="D29" s="28">
        <f>SUMIF(Объект1!$AO$8:$AO$19,$B29,Объект1!$AP$8:$AP$19)</f>
        <v>0</v>
      </c>
      <c r="E29" s="28">
        <f>SUMIF(Объект2!$AO$8:$AO$19,$B29,Объект2!$AP$8:$AP$19)</f>
        <v>0</v>
      </c>
      <c r="F29" s="28">
        <f>SUMIF(Объект3!$AO$8:$AO$19,$B29,Объект3!$AP$8:$AP$19)</f>
        <v>0</v>
      </c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2:28">
      <c r="B30" s="33" t="s">
        <v>20</v>
      </c>
      <c r="C30" s="35">
        <f t="shared" si="0"/>
        <v>0</v>
      </c>
      <c r="D30" s="28">
        <f>SUMIF(Объект1!$AO$8:$AO$19,$B30,Объект1!$AP$8:$AP$19)</f>
        <v>0</v>
      </c>
      <c r="E30" s="28">
        <f>SUMIF(Объект2!$AO$8:$AO$19,$B30,Объект2!$AP$8:$AP$19)</f>
        <v>0</v>
      </c>
      <c r="F30" s="28">
        <f>SUMIF(Объект3!$AO$8:$AO$19,$B30,Объект3!$AP$8:$AP$19)</f>
        <v>0</v>
      </c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2:28">
      <c r="B31" s="33" t="s">
        <v>21</v>
      </c>
      <c r="C31" s="35">
        <f t="shared" si="0"/>
        <v>0</v>
      </c>
      <c r="D31" s="28">
        <f>SUMIF(Объект1!$AO$8:$AO$19,$B31,Объект1!$AP$8:$AP$19)</f>
        <v>0</v>
      </c>
      <c r="E31" s="28">
        <f>SUMIF(Объект2!$AO$8:$AO$19,$B31,Объект2!$AP$8:$AP$19)</f>
        <v>0</v>
      </c>
      <c r="F31" s="28">
        <f>SUMIF(Объект3!$AO$8:$AO$19,$B31,Объект3!$AP$8:$AP$19)</f>
        <v>0</v>
      </c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2:28">
      <c r="B32" s="33" t="s">
        <v>22</v>
      </c>
      <c r="C32" s="35">
        <f t="shared" si="0"/>
        <v>0</v>
      </c>
      <c r="D32" s="28">
        <f>SUMIF(Объект1!$AO$8:$AO$19,$B32,Объект1!$AP$8:$AP$19)</f>
        <v>0</v>
      </c>
      <c r="E32" s="28">
        <f>SUMIF(Объект2!$AO$8:$AO$19,$B32,Объект2!$AP$8:$AP$19)</f>
        <v>0</v>
      </c>
      <c r="F32" s="28">
        <f>SUMIF(Объект3!$AO$8:$AO$19,$B32,Объект3!$AP$8:$AP$19)</f>
        <v>0</v>
      </c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2:28">
      <c r="B33" s="33" t="s">
        <v>23</v>
      </c>
      <c r="C33" s="35">
        <f t="shared" si="0"/>
        <v>0</v>
      </c>
      <c r="D33" s="28">
        <f>SUMIF(Объект1!$AO$8:$AO$19,$B33,Объект1!$AP$8:$AP$19)</f>
        <v>0</v>
      </c>
      <c r="E33" s="28">
        <f>SUMIF(Объект2!$AO$8:$AO$19,$B33,Объект2!$AP$8:$AP$19)</f>
        <v>0</v>
      </c>
      <c r="F33" s="28">
        <f>SUMIF(Объект3!$AO$8:$AO$19,$B33,Объект3!$AP$8:$AP$19)</f>
        <v>0</v>
      </c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2:28">
      <c r="B34" s="33" t="s">
        <v>24</v>
      </c>
      <c r="C34" s="35">
        <f t="shared" si="0"/>
        <v>0</v>
      </c>
      <c r="D34" s="28">
        <f>SUMIF(Объект1!$AO$8:$AO$19,$B34,Объект1!$AP$8:$AP$19)</f>
        <v>0</v>
      </c>
      <c r="E34" s="28">
        <f>SUMIF(Объект2!$AO$8:$AO$19,$B34,Объект2!$AP$8:$AP$19)</f>
        <v>0</v>
      </c>
      <c r="F34" s="28">
        <f>SUMIF(Объект3!$AO$8:$AO$19,$B34,Объект3!$AP$8:$AP$19)</f>
        <v>0</v>
      </c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2:28">
      <c r="B35" s="33" t="s">
        <v>11</v>
      </c>
      <c r="C35" s="35">
        <f t="shared" si="0"/>
        <v>0</v>
      </c>
      <c r="D35" s="28">
        <f>SUMIF(Объект1!$AO$8:$AO$19,$B35,Объект1!$AP$8:$AP$19)</f>
        <v>0</v>
      </c>
      <c r="E35" s="28">
        <f>SUMIF(Объект2!$AO$8:$AO$19,$B35,Объект2!$AP$8:$AP$19)</f>
        <v>0</v>
      </c>
      <c r="F35" s="28">
        <f>SUMIF(Объект3!$AO$8:$AO$19,$B35,Объект3!$AP$8:$AP$19)</f>
        <v>0</v>
      </c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2:28">
      <c r="B36" s="33" t="s">
        <v>25</v>
      </c>
      <c r="C36" s="35">
        <f t="shared" si="0"/>
        <v>0</v>
      </c>
      <c r="D36" s="28">
        <f>SUMIF(Объект1!$AO$8:$AO$19,$B36,Объект1!$AP$8:$AP$19)</f>
        <v>0</v>
      </c>
      <c r="E36" s="28">
        <f>SUMIF(Объект2!$AO$8:$AO$19,$B36,Объект2!$AP$8:$AP$19)</f>
        <v>0</v>
      </c>
      <c r="F36" s="28">
        <f>SUMIF(Объект3!$AO$8:$AO$19,$B36,Объект3!$AP$8:$AP$19)</f>
        <v>0</v>
      </c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2:28">
      <c r="B37" s="33" t="s">
        <v>26</v>
      </c>
      <c r="C37" s="35">
        <f t="shared" si="0"/>
        <v>0</v>
      </c>
      <c r="D37" s="28">
        <f>SUMIF(Объект1!$AO$8:$AO$19,$B37,Объект1!$AP$8:$AP$19)</f>
        <v>0</v>
      </c>
      <c r="E37" s="28">
        <f>SUMIF(Объект2!$AO$8:$AO$19,$B37,Объект2!$AP$8:$AP$19)</f>
        <v>0</v>
      </c>
      <c r="F37" s="28">
        <f>SUMIF(Объект3!$AO$8:$AO$19,$B37,Объект3!$AP$8:$AP$19)</f>
        <v>0</v>
      </c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2:28">
      <c r="B38" s="33" t="s">
        <v>27</v>
      </c>
      <c r="C38" s="35">
        <f t="shared" si="0"/>
        <v>0</v>
      </c>
      <c r="D38" s="28">
        <f>SUMIF(Объект1!$AO$8:$AO$19,$B38,Объект1!$AP$8:$AP$19)</f>
        <v>0</v>
      </c>
      <c r="E38" s="28">
        <f>SUMIF(Объект2!$AO$8:$AO$19,$B38,Объект2!$AP$8:$AP$19)</f>
        <v>0</v>
      </c>
      <c r="F38" s="28">
        <f>SUMIF(Объект3!$AO$8:$AO$19,$B38,Объект3!$AP$8:$AP$19)</f>
        <v>0</v>
      </c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40" spans="2:28">
      <c r="C40" s="28">
        <f>SUMIF(Объект3!$AO$8:$AO$19,$B40,Объект3!$AP$8:$AP$19)</f>
        <v>0</v>
      </c>
    </row>
  </sheetData>
  <pageMargins left="0.70866141732283472" right="0.16" top="0.2" bottom="0.2" header="0.31496062992125984" footer="0.31496062992125984"/>
  <pageSetup paperSize="9" scale="95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11">
    <tabColor rgb="FF7030A0"/>
  </sheetPr>
  <dimension ref="A1:E20"/>
  <sheetViews>
    <sheetView workbookViewId="0">
      <selection activeCell="E20" sqref="E20"/>
    </sheetView>
  </sheetViews>
  <sheetFormatPr defaultRowHeight="12.75"/>
  <cols>
    <col min="1" max="1" width="9.140625" style="44"/>
    <col min="2" max="2" width="11.85546875" style="44" customWidth="1"/>
    <col min="3" max="4" width="9.140625" style="44"/>
    <col min="5" max="5" width="10.7109375" style="44" customWidth="1"/>
    <col min="6" max="16384" width="9.140625" style="44"/>
  </cols>
  <sheetData>
    <row r="1" spans="1:2">
      <c r="A1" s="44" t="s">
        <v>17</v>
      </c>
      <c r="B1" s="44">
        <f>SUMIF(Объект1!$AX$9:AX20,A1,Объект1!$AY$9:$AY$20)+SUMIF(Объект2!$AX$9:AX20,A1,Объект2!$AY$9:$AY$20)+SUMIF(Объект3!$AX$9:AX20,A1,Объект3!$AY$9:$AY$20)</f>
        <v>2300</v>
      </c>
    </row>
    <row r="2" spans="1:2">
      <c r="A2" s="44" t="s">
        <v>18</v>
      </c>
      <c r="B2" s="44">
        <f ca="1">SUMIF(Объект1!$AX$9:AX21,A2,Объект1!$AY$9:$AY$20)+SUMIF(Объект2!$AX$9:AX21,A2,Объект2!$AY$9:$AY$20)+SUMIF(Объект3!$AX$9:AX21,A2,Объект3!$AY$9:$AY$20)</f>
        <v>88050</v>
      </c>
    </row>
    <row r="3" spans="1:2">
      <c r="A3" s="44" t="s">
        <v>19</v>
      </c>
      <c r="B3" s="44">
        <f ca="1">SUMIF(Объект1!$AX$9:AX22,A3,Объект1!$AY$9:$AY$20)+SUMIF(Объект2!$AX$9:AX22,A3,Объект2!$AY$9:$AY$20)+SUMIF(Объект3!$AX$9:AX22,A3,Объект3!$AY$9:$AY$20)</f>
        <v>0</v>
      </c>
    </row>
    <row r="4" spans="1:2">
      <c r="A4" s="44" t="s">
        <v>20</v>
      </c>
      <c r="B4" s="44">
        <f ca="1">SUMIF(Объект1!$AX$9:AX23,A4,Объект1!$AY$9:$AY$20)+SUMIF(Объект2!$AX$9:AX23,A4,Объект2!$AY$9:$AY$20)+SUMIF(Объект3!$AX$9:AX23,A4,Объект3!$AY$9:$AY$20)</f>
        <v>0</v>
      </c>
    </row>
    <row r="5" spans="1:2">
      <c r="A5" s="44" t="s">
        <v>21</v>
      </c>
      <c r="B5" s="44">
        <f ca="1">SUMIF(Объект1!$AX$9:AX24,A5,Объект1!$AY$9:$AY$20)+SUMIF(Объект2!$AX$9:AX24,A5,Объект2!$AY$9:$AY$20)+SUMIF(Объект3!$AX$9:AX24,A5,Объект3!$AY$9:$AY$20)</f>
        <v>0</v>
      </c>
    </row>
    <row r="6" spans="1:2">
      <c r="A6" s="44" t="s">
        <v>22</v>
      </c>
      <c r="B6" s="44">
        <f ca="1">SUMIF(Объект1!$AX$9:AX25,A6,Объект1!$AY$9:$AY$20)+SUMIF(Объект2!$AX$9:AX25,A6,Объект2!$AY$9:$AY$20)+SUMIF(Объект3!$AX$9:AX25,A6,Объект3!$AY$9:$AY$20)</f>
        <v>0</v>
      </c>
    </row>
    <row r="7" spans="1:2">
      <c r="A7" s="44" t="s">
        <v>23</v>
      </c>
      <c r="B7" s="44">
        <f ca="1">SUMIF(Объект1!$AX$9:AX26,A7,Объект1!$AY$9:$AY$20)+SUMIF(Объект2!$AX$9:AX26,A7,Объект2!$AY$9:$AY$20)+SUMIF(Объект3!$AX$9:AX26,A7,Объект3!$AY$9:$AY$20)</f>
        <v>0</v>
      </c>
    </row>
    <row r="8" spans="1:2">
      <c r="A8" s="44" t="s">
        <v>24</v>
      </c>
      <c r="B8" s="44">
        <f ca="1">SUMIF(Объект1!$AX$9:AX27,A8,Объект1!$AY$9:$AY$20)+SUMIF(Объект2!$AX$9:AX27,A8,Объект2!$AY$9:$AY$20)+SUMIF(Объект3!$AX$9:AX27,A8,Объект3!$AY$9:$AY$20)</f>
        <v>0</v>
      </c>
    </row>
    <row r="9" spans="1:2">
      <c r="A9" s="44" t="s">
        <v>11</v>
      </c>
      <c r="B9" s="44">
        <f ca="1">SUMIF(Объект1!$AX$9:AX28,A9,Объект1!$AY$9:$AY$20)+SUMIF(Объект2!$AX$9:AX28,A9,Объект2!$AY$9:$AY$20)+SUMIF(Объект3!$AX$9:AX28,A9,Объект3!$AY$9:$AY$20)</f>
        <v>0</v>
      </c>
    </row>
    <row r="10" spans="1:2">
      <c r="A10" s="44" t="s">
        <v>25</v>
      </c>
      <c r="B10" s="44">
        <f ca="1">SUMIF(Объект1!$AX$9:AX29,A10,Объект1!$AY$9:$AY$20)+SUMIF(Объект2!$AX$9:AX29,A10,Объект2!$AY$9:$AY$20)+SUMIF(Объект3!$AX$9:AX29,A10,Объект3!$AY$9:$AY$20)</f>
        <v>0</v>
      </c>
    </row>
    <row r="11" spans="1:2">
      <c r="A11" s="44" t="s">
        <v>26</v>
      </c>
      <c r="B11" s="44">
        <f ca="1">SUMIF(Объект1!$AX$9:AX30,A11,Объект1!$AY$9:$AY$20)+SUMIF(Объект2!$AX$9:AX30,A11,Объект2!$AY$9:$AY$20)+SUMIF(Объект3!$AX$9:AX30,A11,Объект3!$AY$9:$AY$20)</f>
        <v>0</v>
      </c>
    </row>
    <row r="12" spans="1:2">
      <c r="A12" s="44" t="s">
        <v>27</v>
      </c>
      <c r="B12" s="44">
        <f ca="1">SUMIF(Объект1!$AX$9:AX31,A12,Объект1!$AY$9:$AY$20)+SUMIF(Объект2!$AX$9:AX31,A12,Объект2!$AY$9:$AY$20)+SUMIF(Объект3!$AX$9:AX31,A12,Объект3!$AY$9:$AY$20)</f>
        <v>0</v>
      </c>
    </row>
    <row r="20" spans="5:5">
      <c r="E20" s="44">
        <f>SUMIF(Объект1!$AX$9:AX20,A1,Объект1!$AY$9:$AY$20)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Объект1</vt:lpstr>
      <vt:lpstr>Объект2</vt:lpstr>
      <vt:lpstr>Объект3</vt:lpstr>
      <vt:lpstr>Офисные расходы</vt:lpstr>
      <vt:lpstr>Итоговый</vt:lpstr>
      <vt:lpstr>вып раб бн</vt:lpstr>
      <vt:lpstr>Сум расх по месяцу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2019-03-21T08:57:31Z</dcterms:modified>
</cp:coreProperties>
</file>