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mic\Qsync\PlanetaExcel\"/>
    </mc:Choice>
  </mc:AlternateContent>
  <bookViews>
    <workbookView xWindow="0" yWindow="0" windowWidth="20490" windowHeight="76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13" i="1" l="1" a="1"/>
  <c r="C13" i="1" s="1"/>
  <c r="C12" i="1" a="1"/>
  <c r="C12" i="1" s="1"/>
  <c r="C11" i="1" a="1"/>
  <c r="C11" i="1" s="1"/>
  <c r="C10" i="1" a="1"/>
  <c r="C10" i="1" s="1"/>
  <c r="C9" i="1" a="1"/>
  <c r="C9" i="1" s="1"/>
  <c r="C8" i="1" a="1"/>
  <c r="C8" i="1" s="1"/>
  <c r="C7" i="1" a="1"/>
  <c r="C7" i="1" s="1"/>
  <c r="C6" i="1" a="1"/>
  <c r="C6" i="1" s="1"/>
  <c r="C5" i="1" a="1"/>
  <c r="C5" i="1" s="1"/>
  <c r="C4" i="1" a="1"/>
  <c r="C4" i="1" s="1"/>
  <c r="C3" i="1" a="1"/>
  <c r="C3" i="1" s="1"/>
  <c r="C2" i="1" a="1"/>
  <c r="C2" i="1" s="1"/>
</calcChain>
</file>

<file path=xl/sharedStrings.xml><?xml version="1.0" encoding="utf-8"?>
<sst xmlns="http://schemas.openxmlformats.org/spreadsheetml/2006/main" count="34" uniqueCount="28">
  <si>
    <t>Гендерная принадлежность CHILD
Размер моста      12 Размер линз      52  Размер заушника      135 Цвет оправы и линз      GOLD HAVN Цвет линз      GREY SF PZ</t>
  </si>
  <si>
    <t>Детские</t>
  </si>
  <si>
    <t>Золотистые</t>
  </si>
  <si>
    <t>Серые</t>
  </si>
  <si>
    <t>Результат</t>
  </si>
  <si>
    <t>Текст</t>
  </si>
  <si>
    <t>Гендерная принадлежность</t>
  </si>
  <si>
    <t>Размер моста</t>
  </si>
  <si>
    <t>Цвет линз</t>
  </si>
  <si>
    <t>Таблица сопоставлений</t>
  </si>
  <si>
    <t>Сокращение</t>
  </si>
  <si>
    <t>Перевод</t>
  </si>
  <si>
    <t>Man</t>
  </si>
  <si>
    <t>Мужские</t>
  </si>
  <si>
    <t>Woman</t>
  </si>
  <si>
    <t>Женские</t>
  </si>
  <si>
    <t>Grey sf pz</t>
  </si>
  <si>
    <t>Цвет оправы</t>
  </si>
  <si>
    <t>CHILD</t>
  </si>
  <si>
    <t>Гендерная принадлежность WOMAN
Размер моста      19 &lt;мм&gt;       Размер линз:      58мм  Размер заушника      145мм Цвет оправы и линз -     GOLD BLUE &lt;color&gt;       Цвет линз      BLUE SF POLAR &lt;color&gt;</t>
  </si>
  <si>
    <t>Gold havn</t>
  </si>
  <si>
    <t>Gold blue</t>
  </si>
  <si>
    <t>Золотисто-синие</t>
  </si>
  <si>
    <t>Blue sf polar</t>
  </si>
  <si>
    <t>Синие поляризованные</t>
  </si>
  <si>
    <t>(пример)</t>
  </si>
  <si>
    <t>Размер линз</t>
  </si>
  <si>
    <t>Размер заушника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</si>
</sst>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1" xfId="0" applyFill="1" applyBorder="1"/>
    <xf numFmtId="49" fontId="0" fillId="0" borderId="2" xfId="0" applyNumberFormat="1" applyFont="1" applyBorder="1" applyAlignment="1">
      <alignment wrapText="1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3" borderId="9" xfId="0" applyFill="1" applyBorder="1"/>
    <xf numFmtId="0" fontId="0" fillId="4" borderId="10" xfId="0" applyFill="1" applyBorder="1"/>
    <xf numFmtId="0" fontId="0" fillId="5" borderId="13" xfId="0" applyNumberFormat="1" applyFont="1" applyFill="1" applyBorder="1" applyAlignment="1">
      <alignment wrapText="1"/>
    </xf>
    <xf numFmtId="49" fontId="0" fillId="6" borderId="11" xfId="0" applyNumberFormat="1" applyFont="1" applyFill="1" applyBorder="1" applyAlignment="1">
      <alignment wrapText="1"/>
    </xf>
    <xf numFmtId="0" fontId="0" fillId="4" borderId="12" xfId="0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F13"/>
  <sheetViews>
    <sheetView tabSelected="1" topLeftCell="A7" workbookViewId="0">
      <selection activeCell="C4" sqref="C4"/>
    </sheetView>
  </sheetViews>
  <sheetFormatPr defaultRowHeight="15" x14ac:dyDescent="0.25"/>
  <cols>
    <col min="1" max="1" width="57.5703125" customWidth="1"/>
    <col min="2" max="2" width="39.42578125" customWidth="1"/>
    <col min="3" max="3" width="25.85546875" customWidth="1"/>
    <col min="4" max="4" width="26" customWidth="1"/>
    <col min="5" max="5" width="13" customWidth="1"/>
    <col min="6" max="6" width="22.5703125" customWidth="1"/>
    <col min="7" max="7" width="28.140625" customWidth="1"/>
    <col min="8" max="8" width="11.7109375" bestFit="1" customWidth="1"/>
  </cols>
  <sheetData>
    <row r="1" spans="1:6" ht="15.75" thickBot="1" x14ac:dyDescent="0.3">
      <c r="A1" s="11" t="s">
        <v>5</v>
      </c>
      <c r="B1" s="15" t="s">
        <v>4</v>
      </c>
      <c r="C1" s="12" t="s">
        <v>25</v>
      </c>
      <c r="E1" s="2" t="s">
        <v>9</v>
      </c>
      <c r="F1" s="2"/>
    </row>
    <row r="2" spans="1:6" ht="60" x14ac:dyDescent="0.25">
      <c r="A2" s="13" t="s">
        <v>19</v>
      </c>
      <c r="B2" s="4" t="s">
        <v>6</v>
      </c>
      <c r="C2" s="5" t="str">
        <f t="array" ref="C2">INDEX($F$3:$F$5,MATCH(1,IFERROR(SEARCH($E$3:E5&amp;" ",SUBSTITUTE(MID(A2,
MIN(IFERROR(SEARCH(" "&amp;$E$3:E5&amp;" ",SUBSTITUTE(A2,CHAR(10)," "))+1,999)),99),CHAR(10)," ")),),))</f>
        <v>Женские</v>
      </c>
      <c r="E2" s="2" t="s">
        <v>10</v>
      </c>
      <c r="F2" s="2" t="s">
        <v>11</v>
      </c>
    </row>
    <row r="3" spans="1:6" x14ac:dyDescent="0.25">
      <c r="A3" s="6"/>
      <c r="B3" s="1" t="s">
        <v>7</v>
      </c>
      <c r="C3" s="7">
        <f t="array" ref="C3">MAX(IFERROR(--MID(TRIM(A2),FIND(B3,TRIM(A2))+LEN(B3)+1,{1;2;3;4}),))</f>
        <v>19</v>
      </c>
      <c r="E3" s="3" t="s">
        <v>18</v>
      </c>
      <c r="F3" s="3" t="s">
        <v>1</v>
      </c>
    </row>
    <row r="4" spans="1:6" x14ac:dyDescent="0.25">
      <c r="A4" s="6"/>
      <c r="B4" s="1" t="s">
        <v>26</v>
      </c>
      <c r="C4" s="7">
        <f t="array" ref="C4">MAX(IFERROR(--MID(TRIM(A2),FIND(B4,TRIM(A2))+LEN(B4)+1,{1;2;3;4}),))</f>
        <v>58</v>
      </c>
      <c r="E4" s="3" t="s">
        <v>12</v>
      </c>
      <c r="F4" s="3" t="s">
        <v>13</v>
      </c>
    </row>
    <row r="5" spans="1:6" x14ac:dyDescent="0.25">
      <c r="A5" s="6"/>
      <c r="B5" s="1" t="s">
        <v>27</v>
      </c>
      <c r="C5" s="7">
        <f t="array" ref="C5">MAX(IFERROR(--MID(TRIM(A2),FIND(B5,TRIM(A2))+LEN(B5)+1,{1;2;3;4}),))</f>
        <v>145</v>
      </c>
      <c r="E5" s="3" t="s">
        <v>14</v>
      </c>
      <c r="F5" s="3" t="s">
        <v>15</v>
      </c>
    </row>
    <row r="6" spans="1:6" x14ac:dyDescent="0.25">
      <c r="A6" s="6"/>
      <c r="B6" s="1" t="s">
        <v>17</v>
      </c>
      <c r="C6" s="7" t="str">
        <f t="array" ref="C6">INDEX($F$6:$F$9,MATCH(MIN(IFERROR(SEARCH($E$6:$E$9,A2,SEARCH(B6,A2)),999)-LEN($E$6:$E$9)/100),IFERROR(SEARCH($E$6:$E$9,A2,SEARCH(B6,A2)),999)-LEN($E$6:$E$9)/100,))</f>
        <v>Золотисто-синие</v>
      </c>
      <c r="E6" s="3" t="s">
        <v>20</v>
      </c>
      <c r="F6" s="3" t="s">
        <v>2</v>
      </c>
    </row>
    <row r="7" spans="1:6" ht="15.75" thickBot="1" x14ac:dyDescent="0.3">
      <c r="A7" s="8"/>
      <c r="B7" s="9" t="s">
        <v>8</v>
      </c>
      <c r="C7" s="10" t="str">
        <f t="array" ref="C7">INDEX($F$6:$F$9,MATCH(MIN(IFERROR(SEARCH($E$6:$E$9,A2,SEARCH(B7,A2)),999)-LEN($E$6:$E$9)/100),IFERROR(SEARCH($E$6:$E$9,A2,SEARCH(B7,A2)),999)-LEN($E$6:$E$9)/100,))</f>
        <v>Синие поляризованные</v>
      </c>
      <c r="E7" s="3" t="s">
        <v>16</v>
      </c>
      <c r="F7" s="3" t="s">
        <v>3</v>
      </c>
    </row>
    <row r="8" spans="1:6" ht="60" x14ac:dyDescent="0.25">
      <c r="A8" s="14" t="s">
        <v>0</v>
      </c>
      <c r="B8" s="4" t="s">
        <v>6</v>
      </c>
      <c r="C8" s="5" t="str">
        <f t="array" ref="C8">INDEX($F$3:$F$5,MATCH(1,IFERROR(SEARCH($E$3:E11&amp;" ",SUBSTITUTE(MID(A8,
MIN(IFERROR(SEARCH(" "&amp;$E$3:E11&amp;" ",SUBSTITUTE(A8,CHAR(10)," "))+1,999)),99),CHAR(10)," ")),),))</f>
        <v>Детские</v>
      </c>
      <c r="E8" s="3" t="s">
        <v>21</v>
      </c>
      <c r="F8" s="3" t="s">
        <v>22</v>
      </c>
    </row>
    <row r="9" spans="1:6" x14ac:dyDescent="0.25">
      <c r="A9" s="6"/>
      <c r="B9" s="1" t="s">
        <v>7</v>
      </c>
      <c r="C9" s="7">
        <f t="array" ref="C9">MAX(IFERROR(--MID(TRIM(A8),FIND(B9,TRIM(A8))+LEN(B9)+1,{1;2;3;4}),))</f>
        <v>12</v>
      </c>
      <c r="E9" s="3" t="s">
        <v>23</v>
      </c>
      <c r="F9" s="3" t="s">
        <v>24</v>
      </c>
    </row>
    <row r="10" spans="1:6" x14ac:dyDescent="0.25">
      <c r="A10" s="6"/>
      <c r="B10" s="1" t="s">
        <v>26</v>
      </c>
      <c r="C10" s="7">
        <f t="array" ref="C10">MAX(IFERROR(--MID(TRIM(A8),FIND(B10,TRIM(A8))+LEN(B10)+1,{1;2;3;4}),))</f>
        <v>52</v>
      </c>
    </row>
    <row r="11" spans="1:6" x14ac:dyDescent="0.25">
      <c r="A11" s="6"/>
      <c r="B11" s="1" t="s">
        <v>27</v>
      </c>
      <c r="C11" s="7">
        <f t="array" ref="C11">MAX(IFERROR(--MID(TRIM(A8),FIND(B11,TRIM(A8))+LEN(B11)+1,{1;2;3;4}),))</f>
        <v>135</v>
      </c>
    </row>
    <row r="12" spans="1:6" x14ac:dyDescent="0.25">
      <c r="A12" s="6"/>
      <c r="B12" s="1" t="s">
        <v>17</v>
      </c>
      <c r="C12" s="7" t="str">
        <f t="array" ref="C12">INDEX($F$6:$F$9,MATCH(MIN(IFERROR(SEARCH($E$6:$E$9,A8,SEARCH(B12,A8)),999)-LEN($E$6:$E$9)/100),IFERROR(SEARCH($E$6:$E$9,A8,SEARCH(B12,A8)),999)-LEN($E$6:$E$9)/100,))</f>
        <v>Золотистые</v>
      </c>
    </row>
    <row r="13" spans="1:6" ht="15.75" thickBot="1" x14ac:dyDescent="0.3">
      <c r="A13" s="8"/>
      <c r="B13" s="9" t="s">
        <v>8</v>
      </c>
      <c r="C13" s="10" t="str">
        <f t="array" ref="C13">INDEX($F$6:$F$9,MATCH(MIN(IFERROR(SEARCH($E$6:$E$9,A8,SEARCH(B13,A8)),999)-LEN($E$6:$E$9)/100),IFERROR(SEARCH($E$6:$E$9,A8,SEARCH(B13,A8)),999)-LEN($E$6:$E$9)/100,))</f>
        <v>Серые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Rinat</dc:creator>
  <cp:lastModifiedBy>Michael Bliznuk</cp:lastModifiedBy>
  <dcterms:created xsi:type="dcterms:W3CDTF">2019-03-29T15:57:57Z</dcterms:created>
  <dcterms:modified xsi:type="dcterms:W3CDTF">2019-03-31T08:27:48Z</dcterms:modified>
</cp:coreProperties>
</file>