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0" yWindow="0" windowWidth="22260" windowHeight="12645"/>
  </bookViews>
  <sheets>
    <sheet name="ГОД" sheetId="1" r:id="rId1"/>
    <sheet name="НЕДЕЛЯ" sheetId="5" r:id="rId2"/>
    <sheet name="ДЕНЬ" sheetId="6" r:id="rId3"/>
  </sheets>
  <definedNames>
    <definedName name="_xlnm._FilterDatabase" localSheetId="0" hidden="1">ГОД!$A$1:$F$11</definedName>
    <definedName name="_xlnm._FilterDatabase" localSheetId="2" hidden="1">ДЕНЬ!$A$1:$F$11</definedName>
    <definedName name="_xlnm._FilterDatabase" localSheetId="1" hidden="1">НЕДЕЛЯ!$A$1:$F$11</definedName>
    <definedName name="_xlnm.Print_Area" localSheetId="0">ГОД!$A$1:$F$49</definedName>
    <definedName name="_xlnm.Print_Area" localSheetId="2">ДЕНЬ!$A$1:$F$49</definedName>
    <definedName name="_xlnm.Print_Area" localSheetId="1">НЕДЕЛЯ!$A$1:$F$49</definedName>
  </definedNames>
  <calcPr calcId="145621"/>
</workbook>
</file>

<file path=xl/calcChain.xml><?xml version="1.0" encoding="utf-8"?>
<calcChain xmlns="http://schemas.openxmlformats.org/spreadsheetml/2006/main">
  <c r="M4" i="1" l="1"/>
  <c r="M3" i="1"/>
  <c r="N3" i="1" s="1"/>
  <c r="M2" i="1"/>
  <c r="N2" i="1" s="1"/>
  <c r="L4" i="6"/>
  <c r="L3" i="6"/>
  <c r="L2" i="6"/>
  <c r="L4" i="5"/>
  <c r="L3" i="5"/>
  <c r="L2" i="5"/>
  <c r="L2" i="1"/>
  <c r="L4" i="1"/>
  <c r="L3" i="1"/>
  <c r="N4" i="1" l="1"/>
</calcChain>
</file>

<file path=xl/sharedStrings.xml><?xml version="1.0" encoding="utf-8"?>
<sst xmlns="http://schemas.openxmlformats.org/spreadsheetml/2006/main" count="51" uniqueCount="16">
  <si>
    <t>Дата выхода</t>
  </si>
  <si>
    <t>Дата возвращения</t>
  </si>
  <si>
    <t>Регион (город, нас. пункт)</t>
  </si>
  <si>
    <t>Количество туристов</t>
  </si>
  <si>
    <t>Детей в группе</t>
  </si>
  <si>
    <t>Происшествие (№ АСР)</t>
  </si>
  <si>
    <t>№ п/п (группы)</t>
  </si>
  <si>
    <t>КК</t>
  </si>
  <si>
    <t>Москва</t>
  </si>
  <si>
    <t>Общее кол-во групп</t>
  </si>
  <si>
    <t>Общее количесвто детей</t>
  </si>
  <si>
    <t>Из других регионов</t>
  </si>
  <si>
    <t>Из КК</t>
  </si>
  <si>
    <t>ВСЕГО</t>
  </si>
  <si>
    <t>Самара</t>
  </si>
  <si>
    <t>Воронеж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</si>
</sst>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14" fontId="0" fillId="0" borderId="1" xfId="0" applyNumberFormat="1" applyBorder="1"/>
    <xf numFmtId="0" fontId="0" fillId="0" borderId="1" xfId="0" applyNumberFormat="1" applyBorder="1"/>
    <xf numFmtId="0" fontId="0" fillId="0" borderId="4" xfId="0" applyBorder="1"/>
    <xf numFmtId="14" fontId="0" fillId="0" borderId="4" xfId="0" applyNumberFormat="1" applyBorder="1"/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0" fillId="0" borderId="8" xfId="0" applyNumberFormat="1" applyBorder="1"/>
    <xf numFmtId="14" fontId="0" fillId="0" borderId="3" xfId="0" applyNumberFormat="1" applyBorder="1"/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zoomScaleNormal="100" workbookViewId="0">
      <selection activeCell="M2" sqref="M2"/>
    </sheetView>
  </sheetViews>
  <sheetFormatPr defaultRowHeight="15" x14ac:dyDescent="0.25"/>
  <cols>
    <col min="1" max="1" width="9.140625" style="3"/>
    <col min="2" max="4" width="17.42578125" style="2" customWidth="1"/>
    <col min="5" max="5" width="12.7109375" style="6" customWidth="1"/>
    <col min="6" max="6" width="13.85546875" style="4" customWidth="1"/>
    <col min="7" max="7" width="22.5703125" customWidth="1"/>
    <col min="11" max="11" width="25.5703125" customWidth="1"/>
    <col min="13" max="13" width="11.42578125" customWidth="1"/>
  </cols>
  <sheetData>
    <row r="1" spans="1:14" ht="45.75" customHeight="1" thickBot="1" x14ac:dyDescent="0.3">
      <c r="A1" s="9" t="s">
        <v>6</v>
      </c>
      <c r="B1" s="10" t="s">
        <v>2</v>
      </c>
      <c r="C1" s="10" t="s">
        <v>3</v>
      </c>
      <c r="D1" s="10" t="s">
        <v>4</v>
      </c>
      <c r="E1" s="11" t="s">
        <v>0</v>
      </c>
      <c r="F1" s="12" t="s">
        <v>1</v>
      </c>
      <c r="G1" s="1" t="s">
        <v>5</v>
      </c>
      <c r="I1" s="17"/>
      <c r="J1" s="17"/>
      <c r="K1" s="19"/>
      <c r="L1" s="20" t="s">
        <v>12</v>
      </c>
      <c r="M1" s="21" t="s">
        <v>11</v>
      </c>
      <c r="N1" s="22" t="s">
        <v>13</v>
      </c>
    </row>
    <row r="2" spans="1:14" x14ac:dyDescent="0.25">
      <c r="A2" s="15">
        <v>1</v>
      </c>
      <c r="B2" s="7" t="s">
        <v>7</v>
      </c>
      <c r="C2" s="7">
        <v>11</v>
      </c>
      <c r="D2" s="7">
        <v>9</v>
      </c>
      <c r="E2" s="8">
        <v>43467</v>
      </c>
      <c r="F2" s="13">
        <v>43501</v>
      </c>
      <c r="K2" s="23" t="s">
        <v>9</v>
      </c>
      <c r="L2" s="18">
        <f>COUNTIF(B2:B1001,"КК")</f>
        <v>9</v>
      </c>
      <c r="M2" s="18">
        <f>COUNTIFS(B2:B1001,"&lt;&gt;"&amp;"КК",B2:B1001,"&lt;&gt;")</f>
        <v>3</v>
      </c>
      <c r="N2" s="24">
        <f>L2+M2</f>
        <v>12</v>
      </c>
    </row>
    <row r="3" spans="1:14" x14ac:dyDescent="0.25">
      <c r="A3" s="16">
        <v>2</v>
      </c>
      <c r="B3" s="2" t="s">
        <v>7</v>
      </c>
      <c r="C3" s="2">
        <v>20</v>
      </c>
      <c r="D3" s="2">
        <v>19</v>
      </c>
      <c r="E3" s="5">
        <v>43469</v>
      </c>
      <c r="F3" s="14">
        <v>43470</v>
      </c>
      <c r="K3" s="23" t="s">
        <v>3</v>
      </c>
      <c r="L3" s="18">
        <f>SUMIF(B2:B1002,"КК",C2:C1002)</f>
        <v>138</v>
      </c>
      <c r="M3" s="18">
        <f>COUNTIFS(C2:C1001,"&lt;&gt;"&amp;"КК",C2:C1001,"&lt;&gt;")</f>
        <v>12</v>
      </c>
      <c r="N3" s="24">
        <f>L3+M3</f>
        <v>150</v>
      </c>
    </row>
    <row r="4" spans="1:14" ht="15.75" thickBot="1" x14ac:dyDescent="0.3">
      <c r="A4" s="16">
        <v>3</v>
      </c>
      <c r="B4" s="2" t="s">
        <v>7</v>
      </c>
      <c r="C4" s="2">
        <v>21</v>
      </c>
      <c r="D4" s="2">
        <v>20</v>
      </c>
      <c r="E4" s="5">
        <v>43473</v>
      </c>
      <c r="F4" s="14">
        <v>43475</v>
      </c>
      <c r="K4" s="25" t="s">
        <v>10</v>
      </c>
      <c r="L4" s="18">
        <f ca="1">SUMIF(B2:B1003,"КК",D2:D1001)</f>
        <v>106</v>
      </c>
      <c r="M4" s="18">
        <f>COUNTIFS(D2:D1001,"&lt;&gt;"&amp;"КК",D2:D1001,"&lt;&gt;")</f>
        <v>9</v>
      </c>
      <c r="N4" s="24">
        <f ca="1">L4+M4</f>
        <v>115</v>
      </c>
    </row>
    <row r="5" spans="1:14" x14ac:dyDescent="0.25">
      <c r="A5" s="16">
        <v>4</v>
      </c>
      <c r="B5" s="2" t="s">
        <v>7</v>
      </c>
      <c r="C5" s="2">
        <v>21</v>
      </c>
      <c r="D5" s="2">
        <v>19</v>
      </c>
      <c r="E5" s="5">
        <v>43475</v>
      </c>
      <c r="F5" s="14">
        <v>43476</v>
      </c>
    </row>
    <row r="6" spans="1:14" x14ac:dyDescent="0.25">
      <c r="A6" s="16">
        <v>5</v>
      </c>
      <c r="B6" s="2" t="s">
        <v>7</v>
      </c>
      <c r="C6" s="2">
        <v>22</v>
      </c>
      <c r="D6" s="2">
        <v>20</v>
      </c>
      <c r="E6" s="5">
        <v>43476</v>
      </c>
      <c r="F6" s="14">
        <v>43477</v>
      </c>
    </row>
    <row r="7" spans="1:14" x14ac:dyDescent="0.25">
      <c r="A7" s="16">
        <v>6</v>
      </c>
      <c r="B7" s="2" t="s">
        <v>7</v>
      </c>
      <c r="C7" s="2">
        <v>19</v>
      </c>
      <c r="D7" s="2">
        <v>17</v>
      </c>
      <c r="E7" s="5">
        <v>43477</v>
      </c>
      <c r="F7" s="14">
        <v>43478</v>
      </c>
    </row>
    <row r="8" spans="1:14" x14ac:dyDescent="0.25">
      <c r="A8" s="16">
        <v>7</v>
      </c>
      <c r="B8" s="2" t="s">
        <v>7</v>
      </c>
      <c r="C8" s="2">
        <v>2</v>
      </c>
      <c r="E8" s="5">
        <v>43495</v>
      </c>
      <c r="F8" s="14">
        <v>43498</v>
      </c>
    </row>
    <row r="9" spans="1:14" x14ac:dyDescent="0.25">
      <c r="A9" s="16">
        <v>8</v>
      </c>
      <c r="B9" s="2" t="s">
        <v>7</v>
      </c>
      <c r="C9" s="2">
        <v>11</v>
      </c>
      <c r="E9" s="5">
        <v>43497</v>
      </c>
      <c r="F9" s="14">
        <v>43506</v>
      </c>
    </row>
    <row r="10" spans="1:14" x14ac:dyDescent="0.25">
      <c r="A10" s="16">
        <v>9</v>
      </c>
      <c r="B10" s="2" t="s">
        <v>8</v>
      </c>
      <c r="C10" s="2">
        <v>2</v>
      </c>
      <c r="E10" s="5">
        <v>43497</v>
      </c>
      <c r="F10" s="14">
        <v>43506</v>
      </c>
    </row>
    <row r="11" spans="1:14" x14ac:dyDescent="0.25">
      <c r="A11" s="16">
        <v>10</v>
      </c>
      <c r="B11" s="2" t="s">
        <v>7</v>
      </c>
      <c r="C11" s="2">
        <v>11</v>
      </c>
      <c r="D11" s="2">
        <v>2</v>
      </c>
      <c r="E11" s="5">
        <v>43498</v>
      </c>
      <c r="F11" s="14">
        <v>43499</v>
      </c>
    </row>
    <row r="12" spans="1:14" x14ac:dyDescent="0.25">
      <c r="A12" s="16">
        <v>11</v>
      </c>
      <c r="B12" s="2" t="s">
        <v>14</v>
      </c>
      <c r="C12" s="2">
        <v>7</v>
      </c>
      <c r="D12" s="2">
        <v>1</v>
      </c>
      <c r="E12" s="5">
        <v>43525</v>
      </c>
      <c r="F12" s="14">
        <v>43527</v>
      </c>
    </row>
    <row r="13" spans="1:14" x14ac:dyDescent="0.25">
      <c r="A13" s="16">
        <v>12</v>
      </c>
      <c r="B13" s="2" t="s">
        <v>15</v>
      </c>
      <c r="C13" s="2">
        <v>9</v>
      </c>
      <c r="D13" s="2">
        <v>2</v>
      </c>
      <c r="E13" s="5">
        <v>43526</v>
      </c>
      <c r="F13" s="14">
        <v>43533</v>
      </c>
    </row>
  </sheetData>
  <autoFilter ref="A1:F11"/>
  <pageMargins left="0.7" right="0.7" top="0.75" bottom="0.75" header="0.3" footer="0.3"/>
  <pageSetup paperSize="9" scale="99" orientation="portrait" r:id="rId1"/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zoomScaleNormal="100" workbookViewId="0">
      <selection activeCell="D23" sqref="D23"/>
    </sheetView>
  </sheetViews>
  <sheetFormatPr defaultRowHeight="15" x14ac:dyDescent="0.25"/>
  <cols>
    <col min="1" max="1" width="9.140625" style="3"/>
    <col min="2" max="4" width="17.42578125" style="2" customWidth="1"/>
    <col min="5" max="5" width="12.7109375" style="6" customWidth="1"/>
    <col min="6" max="6" width="13.85546875" style="4" customWidth="1"/>
    <col min="7" max="7" width="22.5703125" customWidth="1"/>
    <col min="11" max="11" width="25.5703125" customWidth="1"/>
    <col min="13" max="13" width="11.42578125" customWidth="1"/>
  </cols>
  <sheetData>
    <row r="1" spans="1:14" ht="45.75" customHeight="1" thickBot="1" x14ac:dyDescent="0.3">
      <c r="A1" s="9" t="s">
        <v>6</v>
      </c>
      <c r="B1" s="10" t="s">
        <v>2</v>
      </c>
      <c r="C1" s="10" t="s">
        <v>3</v>
      </c>
      <c r="D1" s="10" t="s">
        <v>4</v>
      </c>
      <c r="E1" s="11" t="s">
        <v>0</v>
      </c>
      <c r="F1" s="12" t="s">
        <v>1</v>
      </c>
      <c r="G1" s="1" t="s">
        <v>5</v>
      </c>
      <c r="I1" s="17"/>
      <c r="J1" s="17"/>
      <c r="K1" s="19"/>
      <c r="L1" s="20" t="s">
        <v>12</v>
      </c>
      <c r="M1" s="21" t="s">
        <v>11</v>
      </c>
      <c r="N1" s="22" t="s">
        <v>13</v>
      </c>
    </row>
    <row r="2" spans="1:14" x14ac:dyDescent="0.25">
      <c r="A2" s="15"/>
      <c r="B2" s="7"/>
      <c r="C2" s="7"/>
      <c r="D2" s="7"/>
      <c r="E2" s="8"/>
      <c r="F2" s="13"/>
      <c r="K2" s="23" t="s">
        <v>9</v>
      </c>
      <c r="L2" s="18">
        <f>COUNTIF(B2:B1001,"КК")</f>
        <v>0</v>
      </c>
      <c r="M2" s="18"/>
      <c r="N2" s="24"/>
    </row>
    <row r="3" spans="1:14" x14ac:dyDescent="0.25">
      <c r="A3" s="16"/>
      <c r="E3" s="5"/>
      <c r="F3" s="14"/>
      <c r="K3" s="23" t="s">
        <v>3</v>
      </c>
      <c r="L3" s="18">
        <f>SUMIF(B2:B1002,"КК",C2:C1002)</f>
        <v>0</v>
      </c>
      <c r="M3" s="18"/>
      <c r="N3" s="24"/>
    </row>
    <row r="4" spans="1:14" ht="15.75" thickBot="1" x14ac:dyDescent="0.3">
      <c r="A4" s="16"/>
      <c r="E4" s="5"/>
      <c r="F4" s="14"/>
      <c r="K4" s="25" t="s">
        <v>10</v>
      </c>
      <c r="L4" s="18">
        <f ca="1">SUMIF(B2:B1003,"КК",D2:D1001)</f>
        <v>0</v>
      </c>
      <c r="M4" s="26"/>
      <c r="N4" s="27"/>
    </row>
    <row r="5" spans="1:14" x14ac:dyDescent="0.25">
      <c r="A5" s="16"/>
      <c r="E5" s="5"/>
      <c r="F5" s="14"/>
    </row>
    <row r="6" spans="1:14" x14ac:dyDescent="0.25">
      <c r="A6" s="16"/>
      <c r="E6" s="5"/>
      <c r="F6" s="14"/>
    </row>
    <row r="7" spans="1:14" x14ac:dyDescent="0.25">
      <c r="A7" s="16"/>
      <c r="E7" s="5"/>
      <c r="F7" s="14"/>
    </row>
    <row r="8" spans="1:14" x14ac:dyDescent="0.25">
      <c r="A8" s="16"/>
      <c r="E8" s="5"/>
      <c r="F8" s="14"/>
    </row>
    <row r="9" spans="1:14" x14ac:dyDescent="0.25">
      <c r="A9" s="16"/>
      <c r="E9" s="5"/>
      <c r="F9" s="14"/>
    </row>
    <row r="10" spans="1:14" x14ac:dyDescent="0.25">
      <c r="A10" s="16"/>
      <c r="E10" s="5"/>
      <c r="F10" s="14"/>
    </row>
    <row r="11" spans="1:14" x14ac:dyDescent="0.25">
      <c r="A11" s="16"/>
      <c r="E11" s="5"/>
      <c r="F11" s="14"/>
    </row>
    <row r="12" spans="1:14" x14ac:dyDescent="0.25">
      <c r="A12" s="16"/>
      <c r="E12" s="5"/>
      <c r="F12" s="14"/>
    </row>
    <row r="13" spans="1:14" x14ac:dyDescent="0.25">
      <c r="A13" s="16"/>
      <c r="E13" s="5"/>
      <c r="F13" s="14"/>
    </row>
  </sheetData>
  <autoFilter ref="A1:F11"/>
  <pageMargins left="0.7" right="0.7" top="0.75" bottom="0.75" header="0.3" footer="0.3"/>
  <pageSetup paperSize="9" scale="99" orientation="portrait" r:id="rId1"/>
  <colBreaks count="1" manualBreakCount="1"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zoomScaleNormal="100" workbookViewId="0">
      <selection activeCell="F20" sqref="F20"/>
    </sheetView>
  </sheetViews>
  <sheetFormatPr defaultRowHeight="15" x14ac:dyDescent="0.25"/>
  <cols>
    <col min="1" max="1" width="9.140625" style="3"/>
    <col min="2" max="4" width="17.42578125" style="2" customWidth="1"/>
    <col min="5" max="5" width="12.7109375" style="6" customWidth="1"/>
    <col min="6" max="6" width="13.85546875" style="4" customWidth="1"/>
    <col min="7" max="7" width="22.5703125" customWidth="1"/>
    <col min="11" max="11" width="25.5703125" customWidth="1"/>
    <col min="13" max="13" width="11.42578125" customWidth="1"/>
  </cols>
  <sheetData>
    <row r="1" spans="1:14" ht="45.75" customHeight="1" thickBot="1" x14ac:dyDescent="0.3">
      <c r="A1" s="9" t="s">
        <v>6</v>
      </c>
      <c r="B1" s="10" t="s">
        <v>2</v>
      </c>
      <c r="C1" s="10" t="s">
        <v>3</v>
      </c>
      <c r="D1" s="10" t="s">
        <v>4</v>
      </c>
      <c r="E1" s="11" t="s">
        <v>0</v>
      </c>
      <c r="F1" s="12" t="s">
        <v>1</v>
      </c>
      <c r="G1" s="1" t="s">
        <v>5</v>
      </c>
      <c r="I1" s="17"/>
      <c r="J1" s="17"/>
      <c r="K1" s="19"/>
      <c r="L1" s="20" t="s">
        <v>12</v>
      </c>
      <c r="M1" s="21" t="s">
        <v>11</v>
      </c>
      <c r="N1" s="22" t="s">
        <v>13</v>
      </c>
    </row>
    <row r="2" spans="1:14" x14ac:dyDescent="0.25">
      <c r="A2" s="15"/>
      <c r="B2" s="7"/>
      <c r="C2" s="7"/>
      <c r="D2" s="7"/>
      <c r="E2" s="8"/>
      <c r="F2" s="13"/>
      <c r="K2" s="23" t="s">
        <v>9</v>
      </c>
      <c r="L2" s="18">
        <f>COUNTIF(B2:B1001,"КК")</f>
        <v>0</v>
      </c>
      <c r="M2" s="18"/>
      <c r="N2" s="24"/>
    </row>
    <row r="3" spans="1:14" x14ac:dyDescent="0.25">
      <c r="A3" s="16"/>
      <c r="E3" s="5"/>
      <c r="F3" s="14"/>
      <c r="K3" s="23" t="s">
        <v>3</v>
      </c>
      <c r="L3" s="18">
        <f>SUMIF(B2:B1002,"КК",C2:C1002)</f>
        <v>0</v>
      </c>
      <c r="M3" s="18"/>
      <c r="N3" s="24"/>
    </row>
    <row r="4" spans="1:14" ht="15.75" thickBot="1" x14ac:dyDescent="0.3">
      <c r="A4" s="16"/>
      <c r="E4" s="5"/>
      <c r="F4" s="14"/>
      <c r="K4" s="25" t="s">
        <v>10</v>
      </c>
      <c r="L4" s="18">
        <f ca="1">SUMIF(B2:B1003,"КК",D2:D1001)</f>
        <v>0</v>
      </c>
      <c r="M4" s="26"/>
      <c r="N4" s="27"/>
    </row>
    <row r="5" spans="1:14" x14ac:dyDescent="0.25">
      <c r="A5" s="16"/>
      <c r="E5" s="5"/>
      <c r="F5" s="14"/>
    </row>
    <row r="6" spans="1:14" x14ac:dyDescent="0.25">
      <c r="A6" s="16"/>
      <c r="E6" s="5"/>
      <c r="F6" s="14"/>
    </row>
    <row r="7" spans="1:14" x14ac:dyDescent="0.25">
      <c r="A7" s="16"/>
      <c r="E7" s="5"/>
      <c r="F7" s="14"/>
    </row>
    <row r="8" spans="1:14" x14ac:dyDescent="0.25">
      <c r="A8" s="16"/>
      <c r="E8" s="5"/>
      <c r="F8" s="14"/>
    </row>
    <row r="9" spans="1:14" x14ac:dyDescent="0.25">
      <c r="A9" s="16"/>
      <c r="E9" s="5"/>
      <c r="F9" s="14"/>
    </row>
    <row r="10" spans="1:14" x14ac:dyDescent="0.25">
      <c r="A10" s="16"/>
      <c r="E10" s="5"/>
      <c r="F10" s="14"/>
    </row>
    <row r="11" spans="1:14" x14ac:dyDescent="0.25">
      <c r="A11" s="16"/>
      <c r="E11" s="5"/>
      <c r="F11" s="14"/>
    </row>
    <row r="12" spans="1:14" x14ac:dyDescent="0.25">
      <c r="A12" s="16"/>
      <c r="E12" s="5"/>
      <c r="F12" s="14"/>
    </row>
    <row r="13" spans="1:14" x14ac:dyDescent="0.25">
      <c r="A13" s="16"/>
      <c r="E13" s="5"/>
      <c r="F13" s="14"/>
    </row>
  </sheetData>
  <autoFilter ref="A1:F11"/>
  <pageMargins left="0.7" right="0.7" top="0.75" bottom="0.75" header="0.3" footer="0.3"/>
  <pageSetup paperSize="9" scale="99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ГОД</vt:lpstr>
      <vt:lpstr>НЕДЕЛЯ</vt:lpstr>
      <vt:lpstr>ДЕНЬ</vt:lpstr>
      <vt:lpstr>ГОД!Область_печати</vt:lpstr>
      <vt:lpstr>ДЕНЬ!Область_печати</vt:lpstr>
      <vt:lpstr>НЕДЕЛЯ!Область_печати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2019-04-01T11:38:06Z</dcterms:modified>
</cp:coreProperties>
</file>