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2767" yWindow="32767" windowWidth="20490" windowHeight="7695" tabRatio="399" activeTab="1"/>
  </bookViews>
  <sheets>
    <sheet name="Кафедра" sheetId="1" r:id="rId1"/>
    <sheet name="Ведомости" sheetId="2" r:id="rId2"/>
  </sheets>
  <definedNames>
    <definedName name="_xlfn.AVERAGEIFS" hidden="1">#NAME?</definedName>
    <definedName name="_xlfn.COUNTIFS" hidden="1">#NAME?</definedName>
    <definedName name="_xlfn.IFERROR" hidden="1">#NAME?</definedName>
    <definedName name="_xlfn.SUMIFS" hidden="1">#NAME?</definedName>
    <definedName name="_xlnm._FilterDatabase" localSheetId="1" hidden="1">'Ведомости'!$A$2:$O$11</definedName>
    <definedName name="Группа">'Ведомости'!$E$3:$E$4</definedName>
    <definedName name="Дисциплина">'Ведомости'!$F$3:$F$4</definedName>
    <definedName name="Институт">'Кафедра'!$A$2:$A$26</definedName>
    <definedName name="Кафедра">'Кафедра'!$C$2:$C$26</definedName>
    <definedName name="НомерКафедры">'Кафедра'!$D$2:$D$26</definedName>
    <definedName name="Оценка">'Ведомости'!$P$2:$P$4</definedName>
    <definedName name="СокрИнст">'Кафедра'!$B$2:$B$26</definedName>
  </definedNames>
  <calcPr fullCalcOnLoad="1"/>
</workbook>
</file>

<file path=xl/sharedStrings.xml><?xml version="1.0" encoding="utf-8"?>
<sst xmlns="http://schemas.openxmlformats.org/spreadsheetml/2006/main" count="144" uniqueCount="74">
  <si>
    <t>Группа</t>
  </si>
  <si>
    <t>ВБб-222</t>
  </si>
  <si>
    <t>ВБб-212</t>
  </si>
  <si>
    <t>ПРб-122</t>
  </si>
  <si>
    <t>Кафедра</t>
  </si>
  <si>
    <t>Закрепленая кафедра</t>
  </si>
  <si>
    <t>Институт рыболовства и аквакультуры</t>
  </si>
  <si>
    <t>Мореходный институт</t>
  </si>
  <si>
    <t>Международный институт</t>
  </si>
  <si>
    <t>Институт пищевых производств</t>
  </si>
  <si>
    <t>Маркетинг и коммерция</t>
  </si>
  <si>
    <t>Социально-гуманитарные дисциплины</t>
  </si>
  <si>
    <t>Производственный менеджмент</t>
  </si>
  <si>
    <t>Промышленное рыболовство</t>
  </si>
  <si>
    <t>Водные биоресурсы и аквакультура</t>
  </si>
  <si>
    <t>Экология и природопользование</t>
  </si>
  <si>
    <t>Высшая математика</t>
  </si>
  <si>
    <t>Прикладная математика и информатика</t>
  </si>
  <si>
    <t>Судовождение</t>
  </si>
  <si>
    <t>Судовые энергетические установки</t>
  </si>
  <si>
    <t>Электрооборудование и автоматика судов</t>
  </si>
  <si>
    <t>Эксплуатация и управление транспортом</t>
  </si>
  <si>
    <t>Физика</t>
  </si>
  <si>
    <t>Инженерные дисциплины</t>
  </si>
  <si>
    <t>Иностранные языки</t>
  </si>
  <si>
    <t>Физическое воспитание и спорт</t>
  </si>
  <si>
    <t>Русский язык как иностранный</t>
  </si>
  <si>
    <t>Стандартизация и сертификация</t>
  </si>
  <si>
    <t>Технология продуктов питания</t>
  </si>
  <si>
    <t>Пищевая биотехнология</t>
  </si>
  <si>
    <t>Технологические машины и оборудования</t>
  </si>
  <si>
    <t>Химия</t>
  </si>
  <si>
    <t>Экономика бухгалтерский учет и аудит</t>
  </si>
  <si>
    <t xml:space="preserve"> МИ</t>
  </si>
  <si>
    <t xml:space="preserve"> МДИ</t>
  </si>
  <si>
    <t xml:space="preserve"> ИПП</t>
  </si>
  <si>
    <t>Холодильная техника кондиционирование и теплотехника </t>
  </si>
  <si>
    <t>ИРиА</t>
  </si>
  <si>
    <t>МИ</t>
  </si>
  <si>
    <t>МДИ</t>
  </si>
  <si>
    <t>Дисциплина</t>
  </si>
  <si>
    <t>Кафедра (для ведомости)</t>
  </si>
  <si>
    <t>Институт</t>
  </si>
  <si>
    <t>Сокр. Институт</t>
  </si>
  <si>
    <t>Ссылка на ведомость</t>
  </si>
  <si>
    <t>№ кафедры</t>
  </si>
  <si>
    <t>Готовых ведомостей</t>
  </si>
  <si>
    <t>Всего</t>
  </si>
  <si>
    <t>Математика</t>
  </si>
  <si>
    <t xml:space="preserve"> </t>
  </si>
  <si>
    <t>Осень</t>
  </si>
  <si>
    <t>Весна</t>
  </si>
  <si>
    <t>Семестр</t>
  </si>
  <si>
    <t xml:space="preserve">Вид Контроля </t>
  </si>
  <si>
    <t>Столбец3</t>
  </si>
  <si>
    <t>Зачт</t>
  </si>
  <si>
    <t>Общая химия</t>
  </si>
  <si>
    <t>Экз</t>
  </si>
  <si>
    <t>Мировоя экономика и финансы</t>
  </si>
  <si>
    <t>экз</t>
  </si>
  <si>
    <t>Весенний</t>
  </si>
  <si>
    <t>География мирового океана</t>
  </si>
  <si>
    <t>Ихтиопатология</t>
  </si>
  <si>
    <t>Рыбохозяйственное законодательство</t>
  </si>
  <si>
    <t>Осенний</t>
  </si>
  <si>
    <t>№ ведомости_осень</t>
  </si>
  <si>
    <t>№_ведомости_весна</t>
  </si>
  <si>
    <t>Учебный год</t>
  </si>
  <si>
    <t>2019/2020</t>
  </si>
  <si>
    <t>ЗаО</t>
  </si>
  <si>
    <t>Математика_ПРб-122_зач.XLSX</t>
  </si>
  <si>
    <t>Общая химия_ПРБ-122_экз.XLSX</t>
  </si>
  <si>
    <t>Направление</t>
  </si>
  <si>
    <t>Промышл рыболовство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</si>
</sst>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4"/>
      <color indexed="8"/>
      <name val="Calibri"/>
      <family val="2"/>
    </font>
    <font>
      <b/>
      <sz val="14"/>
      <color indexed="9"/>
      <name val="Arial Cyr"/>
      <family val="0"/>
    </font>
    <font>
      <sz val="14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28E4C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sz val="14"/>
      <color theme="1"/>
      <name val="Calibri"/>
      <family val="2"/>
    </font>
    <font>
      <b/>
      <sz val="14"/>
      <color theme="0"/>
      <name val="Arial Cyr"/>
      <family val="0"/>
    </font>
    <font>
      <sz val="14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>
        <color theme="1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9" fontId="40" fillId="0" borderId="0">
      <alignment horizontal="center" vertical="center" wrapText="1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0" xfId="54" applyNumberFormat="1" applyFont="1" applyBorder="1" applyAlignment="1">
      <alignment horizontal="left" vertical="center"/>
      <protection/>
    </xf>
    <xf numFmtId="0" fontId="54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 shrinkToFit="1"/>
    </xf>
    <xf numFmtId="0" fontId="36" fillId="0" borderId="10" xfId="42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36" fillId="0" borderId="0" xfId="42" applyAlignment="1">
      <alignment/>
    </xf>
    <xf numFmtId="0" fontId="0" fillId="0" borderId="10" xfId="0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6" fillId="0" borderId="10" xfId="42" applyBorder="1" applyAlignment="1">
      <alignment/>
    </xf>
    <xf numFmtId="0" fontId="0" fillId="0" borderId="0" xfId="0" applyAlignment="1">
      <alignment horizontal="center" vertical="center"/>
    </xf>
    <xf numFmtId="0" fontId="56" fillId="35" borderId="20" xfId="54" applyNumberFormat="1" applyFont="1" applyFill="1" applyBorder="1" applyAlignment="1">
      <alignment horizontal="center" vertical="center"/>
      <protection/>
    </xf>
    <xf numFmtId="0" fontId="56" fillId="35" borderId="21" xfId="54" applyNumberFormat="1" applyFont="1" applyFill="1" applyBorder="1" applyAlignment="1">
      <alignment horizontal="center" vertical="center"/>
      <protection/>
    </xf>
    <xf numFmtId="0" fontId="56" fillId="35" borderId="22" xfId="54" applyNumberFormat="1" applyFont="1" applyFill="1" applyBorder="1" applyAlignment="1">
      <alignment horizontal="center" vertical="center" wrapText="1"/>
      <protection/>
    </xf>
    <xf numFmtId="0" fontId="57" fillId="0" borderId="23" xfId="54" applyNumberFormat="1" applyFont="1" applyBorder="1" applyAlignment="1">
      <alignment/>
      <protection/>
    </xf>
    <xf numFmtId="0" fontId="57" fillId="0" borderId="23" xfId="54" applyNumberFormat="1" applyFont="1" applyBorder="1" applyAlignment="1">
      <alignment horizontal="center" vertical="center"/>
      <protection/>
    </xf>
    <xf numFmtId="1" fontId="57" fillId="0" borderId="18" xfId="54" applyNumberFormat="1" applyFont="1" applyBorder="1" applyAlignment="1">
      <alignment horizontal="center" vertical="center"/>
      <protection/>
    </xf>
    <xf numFmtId="0" fontId="57" fillId="0" borderId="24" xfId="54" applyNumberFormat="1" applyFont="1" applyBorder="1" applyAlignment="1">
      <alignment/>
      <protection/>
    </xf>
    <xf numFmtId="0" fontId="57" fillId="0" borderId="24" xfId="54" applyNumberFormat="1" applyFont="1" applyBorder="1" applyAlignment="1">
      <alignment horizontal="center" vertical="center"/>
      <protection/>
    </xf>
    <xf numFmtId="1" fontId="57" fillId="0" borderId="25" xfId="54" applyNumberFormat="1" applyFont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кзамен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ill>
        <patternFill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top/>
      </border>
    </dxf>
    <dxf>
      <fill>
        <patternFill patternType="solid">
          <fgColor theme="4" tint="0.7999500036239624"/>
          <bgColor theme="4" tint="0.7999500036239624"/>
        </patternFill>
      </fill>
      <border>
        <bottom/>
      </border>
    </dxf>
  </dxfs>
  <tableStyles count="1" defaultTableStyle="TableStyleMedium2" defaultPivotStyle="PivotStyleLight16">
    <tableStyle name="Плоский стиль сводного представления" table="0" count="3">
      <tableStyleElement type="headerRow" dxfId="2"/>
      <tableStyleElement type="total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2019-2020\&#1086;&#1089;&#1077;&#1085;&#1100;\&#1086;&#1090;%20&#1048;&#1056;&#1048;&#1040;\&#1055;&#1088;&#1086;&#1084;&#1099;&#1096;&#1083;&#1077;&#1085;&#1085;&#1086;&#1077;%20&#1088;&#1099;&#1073;&#1086;&#1083;&#1086;&#1074;&#1089;&#1090;&#1074;&#1086;\&#1044;&#1083;&#1103;&#1048;&#1055;&#1055;\&#1061;&#1080;&#1084;&#1080;&#1103;\&#1054;&#1073;&#1097;&#1072;&#1103;&#1093;&#1080;&#1084;&#1080;&#1103;_&#1055;&#1056;&#1041;-122_&#1101;&#1082;&#1079;.XLSX" TargetMode="External" /><Relationship Id="rId2" Type="http://schemas.openxmlformats.org/officeDocument/2006/relationships/hyperlink" Target="2019-2020\&#1086;&#1089;&#1077;&#1085;&#1100;\&#1086;&#1090;%20&#1048;&#1056;&#1048;&#1040;\&#1055;&#1088;&#1086;&#1084;&#1099;&#1096;&#1083;&#1077;&#1085;&#1085;&#1086;&#1077;%20&#1088;&#1099;&#1073;&#1086;&#1083;&#1086;&#1074;&#1089;&#1090;&#1074;&#1086;\&#1044;&#1083;&#1103;%20&#1048;&#1056;&#1080;&#1040;\&#1042;&#1052;\&#1052;&#1072;&#1090;&#1077;&#1084;&#1072;&#1090;&#1080;&#1082;&#1072;_&#1055;&#1056;&#1073;-122_&#1079;&#1072;&#1095;.XLSX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70" zoomScaleNormal="70" zoomScalePageLayoutView="0" workbookViewId="0" topLeftCell="A1">
      <selection activeCell="F12" sqref="F12"/>
    </sheetView>
  </sheetViews>
  <sheetFormatPr defaultColWidth="8.8515625" defaultRowHeight="15"/>
  <cols>
    <col min="1" max="1" width="50.7109375" style="2" bestFit="1" customWidth="1"/>
    <col min="2" max="2" width="26.140625" style="2" bestFit="1" customWidth="1"/>
    <col min="3" max="3" width="72.421875" style="3" bestFit="1" customWidth="1"/>
    <col min="4" max="4" width="29.421875" style="3" customWidth="1"/>
    <col min="5" max="5" width="13.421875" style="2" customWidth="1"/>
    <col min="6" max="6" width="57.421875" style="2" customWidth="1"/>
    <col min="7" max="7" width="18.421875" style="2" bestFit="1" customWidth="1"/>
    <col min="8" max="16384" width="8.8515625" style="2" customWidth="1"/>
  </cols>
  <sheetData>
    <row r="1" spans="1:9" ht="36">
      <c r="A1" s="43" t="s">
        <v>42</v>
      </c>
      <c r="B1" s="44" t="s">
        <v>43</v>
      </c>
      <c r="C1" s="44" t="s">
        <v>4</v>
      </c>
      <c r="D1" s="45" t="s">
        <v>5</v>
      </c>
      <c r="F1"/>
      <c r="G1"/>
      <c r="H1"/>
      <c r="I1"/>
    </row>
    <row r="2" spans="1:9" ht="18">
      <c r="A2" s="46" t="s">
        <v>8</v>
      </c>
      <c r="B2" s="47" t="s">
        <v>39</v>
      </c>
      <c r="C2" s="46" t="s">
        <v>32</v>
      </c>
      <c r="D2" s="48">
        <v>1</v>
      </c>
      <c r="F2"/>
      <c r="G2"/>
      <c r="H2"/>
      <c r="I2"/>
    </row>
    <row r="3" spans="1:9" ht="18">
      <c r="A3" s="46" t="s">
        <v>8</v>
      </c>
      <c r="B3" s="47" t="s">
        <v>39</v>
      </c>
      <c r="C3" s="46" t="s">
        <v>10</v>
      </c>
      <c r="D3" s="48">
        <v>2</v>
      </c>
      <c r="F3"/>
      <c r="G3"/>
      <c r="H3"/>
      <c r="I3"/>
    </row>
    <row r="4" spans="1:9" ht="18">
      <c r="A4" s="46" t="s">
        <v>8</v>
      </c>
      <c r="B4" s="47" t="s">
        <v>39</v>
      </c>
      <c r="C4" s="46" t="s">
        <v>11</v>
      </c>
      <c r="D4" s="48">
        <v>3</v>
      </c>
      <c r="F4"/>
      <c r="G4"/>
      <c r="H4"/>
      <c r="I4"/>
    </row>
    <row r="5" spans="1:9" ht="18">
      <c r="A5" s="46" t="s">
        <v>8</v>
      </c>
      <c r="B5" s="47" t="s">
        <v>39</v>
      </c>
      <c r="C5" s="46" t="s">
        <v>12</v>
      </c>
      <c r="D5" s="48">
        <v>4</v>
      </c>
      <c r="F5"/>
      <c r="G5"/>
      <c r="H5"/>
      <c r="I5"/>
    </row>
    <row r="6" spans="1:9" ht="18">
      <c r="A6" s="46" t="s">
        <v>6</v>
      </c>
      <c r="B6" s="47" t="s">
        <v>37</v>
      </c>
      <c r="C6" s="46" t="s">
        <v>13</v>
      </c>
      <c r="D6" s="48">
        <v>6</v>
      </c>
      <c r="F6"/>
      <c r="G6"/>
      <c r="H6"/>
      <c r="I6"/>
    </row>
    <row r="7" spans="1:9" ht="18">
      <c r="A7" s="46" t="s">
        <v>6</v>
      </c>
      <c r="B7" s="47" t="s">
        <v>37</v>
      </c>
      <c r="C7" s="46" t="s">
        <v>14</v>
      </c>
      <c r="D7" s="48">
        <v>7</v>
      </c>
      <c r="F7"/>
      <c r="G7"/>
      <c r="H7"/>
      <c r="I7"/>
    </row>
    <row r="8" spans="1:9" ht="18">
      <c r="A8" s="46" t="s">
        <v>6</v>
      </c>
      <c r="B8" s="47" t="s">
        <v>37</v>
      </c>
      <c r="C8" s="46" t="s">
        <v>15</v>
      </c>
      <c r="D8" s="48">
        <v>8</v>
      </c>
      <c r="F8"/>
      <c r="G8"/>
      <c r="H8"/>
      <c r="I8"/>
    </row>
    <row r="9" spans="1:9" ht="18">
      <c r="A9" s="46" t="s">
        <v>6</v>
      </c>
      <c r="B9" s="47" t="s">
        <v>37</v>
      </c>
      <c r="C9" s="46" t="s">
        <v>16</v>
      </c>
      <c r="D9" s="48">
        <v>9</v>
      </c>
      <c r="F9"/>
      <c r="G9"/>
      <c r="H9"/>
      <c r="I9"/>
    </row>
    <row r="10" spans="1:9" ht="18">
      <c r="A10" s="46" t="s">
        <v>6</v>
      </c>
      <c r="B10" s="47" t="s">
        <v>37</v>
      </c>
      <c r="C10" s="46" t="s">
        <v>17</v>
      </c>
      <c r="D10" s="48">
        <v>10</v>
      </c>
      <c r="F10"/>
      <c r="G10"/>
      <c r="H10"/>
      <c r="I10"/>
    </row>
    <row r="11" spans="1:9" ht="18">
      <c r="A11" s="46" t="s">
        <v>7</v>
      </c>
      <c r="B11" s="47" t="s">
        <v>38</v>
      </c>
      <c r="C11" s="46" t="s">
        <v>18</v>
      </c>
      <c r="D11" s="48">
        <v>12</v>
      </c>
      <c r="F11"/>
      <c r="G11"/>
      <c r="H11"/>
      <c r="I11"/>
    </row>
    <row r="12" spans="1:9" ht="18">
      <c r="A12" s="46" t="s">
        <v>7</v>
      </c>
      <c r="B12" s="47" t="s">
        <v>38</v>
      </c>
      <c r="C12" s="46" t="s">
        <v>19</v>
      </c>
      <c r="D12" s="48">
        <v>13</v>
      </c>
      <c r="F12"/>
      <c r="G12"/>
      <c r="H12"/>
      <c r="I12"/>
    </row>
    <row r="13" spans="1:9" ht="18">
      <c r="A13" s="46" t="s">
        <v>7</v>
      </c>
      <c r="B13" s="47" t="s">
        <v>38</v>
      </c>
      <c r="C13" s="46" t="s">
        <v>20</v>
      </c>
      <c r="D13" s="48">
        <v>14</v>
      </c>
      <c r="F13"/>
      <c r="G13"/>
      <c r="H13"/>
      <c r="I13"/>
    </row>
    <row r="14" spans="1:9" ht="18">
      <c r="A14" s="46" t="s">
        <v>7</v>
      </c>
      <c r="B14" s="47" t="s">
        <v>33</v>
      </c>
      <c r="C14" s="46" t="s">
        <v>21</v>
      </c>
      <c r="D14" s="48">
        <v>16</v>
      </c>
      <c r="F14"/>
      <c r="G14"/>
      <c r="H14"/>
      <c r="I14"/>
    </row>
    <row r="15" spans="1:9" ht="18">
      <c r="A15" s="46" t="s">
        <v>7</v>
      </c>
      <c r="B15" s="47" t="s">
        <v>38</v>
      </c>
      <c r="C15" s="46" t="s">
        <v>22</v>
      </c>
      <c r="D15" s="48">
        <v>17</v>
      </c>
      <c r="F15"/>
      <c r="G15"/>
      <c r="H15"/>
      <c r="I15"/>
    </row>
    <row r="16" spans="1:9" ht="18">
      <c r="A16" s="46" t="s">
        <v>7</v>
      </c>
      <c r="B16" s="47" t="s">
        <v>38</v>
      </c>
      <c r="C16" s="46" t="s">
        <v>23</v>
      </c>
      <c r="D16" s="48">
        <v>18</v>
      </c>
      <c r="F16"/>
      <c r="G16"/>
      <c r="H16"/>
      <c r="I16"/>
    </row>
    <row r="17" spans="1:9" ht="18">
      <c r="A17" s="46" t="s">
        <v>8</v>
      </c>
      <c r="B17" s="47" t="s">
        <v>39</v>
      </c>
      <c r="C17" s="46" t="s">
        <v>24</v>
      </c>
      <c r="D17" s="48">
        <v>19</v>
      </c>
      <c r="F17"/>
      <c r="G17"/>
      <c r="H17"/>
      <c r="I17"/>
    </row>
    <row r="18" spans="1:9" ht="18">
      <c r="A18" s="46" t="s">
        <v>8</v>
      </c>
      <c r="B18" s="47" t="s">
        <v>34</v>
      </c>
      <c r="C18" s="46" t="s">
        <v>58</v>
      </c>
      <c r="D18" s="48">
        <v>20</v>
      </c>
      <c r="F18"/>
      <c r="G18"/>
      <c r="H18"/>
      <c r="I18"/>
    </row>
    <row r="19" spans="1:9" ht="18">
      <c r="A19" s="46" t="s">
        <v>8</v>
      </c>
      <c r="B19" s="47" t="s">
        <v>34</v>
      </c>
      <c r="C19" s="46" t="s">
        <v>25</v>
      </c>
      <c r="D19" s="48">
        <v>21</v>
      </c>
      <c r="F19"/>
      <c r="G19"/>
      <c r="H19"/>
      <c r="I19"/>
    </row>
    <row r="20" spans="1:9" ht="18">
      <c r="A20" s="46" t="s">
        <v>8</v>
      </c>
      <c r="B20" s="47" t="s">
        <v>34</v>
      </c>
      <c r="C20" s="46" t="s">
        <v>26</v>
      </c>
      <c r="D20" s="48">
        <v>22</v>
      </c>
      <c r="F20"/>
      <c r="G20"/>
      <c r="H20"/>
      <c r="I20"/>
    </row>
    <row r="21" spans="1:9" ht="18">
      <c r="A21" s="46" t="s">
        <v>9</v>
      </c>
      <c r="B21" s="47" t="s">
        <v>35</v>
      </c>
      <c r="C21" s="46" t="s">
        <v>27</v>
      </c>
      <c r="D21" s="48">
        <v>23</v>
      </c>
      <c r="F21"/>
      <c r="G21"/>
      <c r="H21"/>
      <c r="I21"/>
    </row>
    <row r="22" spans="1:9" ht="18">
      <c r="A22" s="46" t="s">
        <v>9</v>
      </c>
      <c r="B22" s="47" t="s">
        <v>35</v>
      </c>
      <c r="C22" s="46" t="s">
        <v>28</v>
      </c>
      <c r="D22" s="48">
        <v>24</v>
      </c>
      <c r="F22"/>
      <c r="G22"/>
      <c r="H22"/>
      <c r="I22"/>
    </row>
    <row r="23" spans="1:9" ht="18">
      <c r="A23" s="46" t="s">
        <v>9</v>
      </c>
      <c r="B23" s="47" t="s">
        <v>35</v>
      </c>
      <c r="C23" s="46" t="s">
        <v>29</v>
      </c>
      <c r="D23" s="48">
        <v>25</v>
      </c>
      <c r="F23"/>
      <c r="G23"/>
      <c r="H23"/>
      <c r="I23"/>
    </row>
    <row r="24" spans="1:9" ht="18">
      <c r="A24" s="46" t="s">
        <v>9</v>
      </c>
      <c r="B24" s="47" t="s">
        <v>35</v>
      </c>
      <c r="C24" s="46" t="s">
        <v>30</v>
      </c>
      <c r="D24" s="48">
        <v>26</v>
      </c>
      <c r="F24"/>
      <c r="G24"/>
      <c r="H24"/>
      <c r="I24"/>
    </row>
    <row r="25" spans="1:9" ht="18">
      <c r="A25" s="46" t="s">
        <v>9</v>
      </c>
      <c r="B25" s="47" t="s">
        <v>35</v>
      </c>
      <c r="C25" s="46" t="s">
        <v>36</v>
      </c>
      <c r="D25" s="48">
        <v>27</v>
      </c>
      <c r="F25"/>
      <c r="G25"/>
      <c r="H25"/>
      <c r="I25"/>
    </row>
    <row r="26" spans="1:9" ht="18.75" thickBot="1">
      <c r="A26" s="49" t="s">
        <v>9</v>
      </c>
      <c r="B26" s="50" t="s">
        <v>35</v>
      </c>
      <c r="C26" s="49" t="s">
        <v>31</v>
      </c>
      <c r="D26" s="51">
        <v>28</v>
      </c>
      <c r="F26"/>
      <c r="G26"/>
      <c r="H26"/>
      <c r="I2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zoomScale="55" zoomScaleNormal="55" zoomScalePageLayoutView="0" workbookViewId="0" topLeftCell="A1">
      <selection activeCell="O5" sqref="O5"/>
    </sheetView>
  </sheetViews>
  <sheetFormatPr defaultColWidth="9.140625" defaultRowHeight="15"/>
  <cols>
    <col min="1" max="1" width="12.8515625" style="4" bestFit="1" customWidth="1"/>
    <col min="2" max="2" width="7.421875" style="4" customWidth="1"/>
    <col min="3" max="3" width="7.00390625" style="4" customWidth="1"/>
    <col min="4" max="4" width="8.28125" style="4" customWidth="1"/>
    <col min="5" max="5" width="12.140625" style="4" bestFit="1" customWidth="1"/>
    <col min="6" max="6" width="32.140625" style="4" customWidth="1"/>
    <col min="7" max="7" width="19.140625" style="5" customWidth="1"/>
    <col min="8" max="8" width="27.00390625" style="4" customWidth="1"/>
    <col min="9" max="9" width="16.140625" style="4" customWidth="1"/>
    <col min="10" max="10" width="12.140625" style="4" customWidth="1"/>
    <col min="11" max="12" width="4.8515625" style="7" customWidth="1"/>
    <col min="13" max="13" width="16.00390625" style="7" customWidth="1"/>
    <col min="14" max="14" width="10.7109375" style="5" customWidth="1"/>
    <col min="15" max="15" width="10.7109375" style="6" customWidth="1"/>
    <col min="16" max="16" width="13.7109375" style="4" customWidth="1"/>
    <col min="17" max="16384" width="9.140625" style="4" customWidth="1"/>
  </cols>
  <sheetData>
    <row r="1" ht="30" customHeight="1">
      <c r="P1"/>
    </row>
    <row r="2" spans="1:17" s="37" customFormat="1" ht="77.25" customHeight="1">
      <c r="A2" s="8" t="s">
        <v>54</v>
      </c>
      <c r="B2" s="8" t="s">
        <v>66</v>
      </c>
      <c r="C2" s="8" t="s">
        <v>65</v>
      </c>
      <c r="D2" s="8" t="s">
        <v>53</v>
      </c>
      <c r="E2" s="8" t="s">
        <v>0</v>
      </c>
      <c r="F2" s="8" t="s">
        <v>40</v>
      </c>
      <c r="G2" s="19" t="s">
        <v>42</v>
      </c>
      <c r="H2" s="19" t="s">
        <v>41</v>
      </c>
      <c r="I2" s="9" t="s">
        <v>52</v>
      </c>
      <c r="J2" s="19" t="s">
        <v>67</v>
      </c>
      <c r="K2" s="8" t="s">
        <v>45</v>
      </c>
      <c r="L2" s="8" t="s">
        <v>72</v>
      </c>
      <c r="M2" s="39" t="s">
        <v>4</v>
      </c>
      <c r="N2" s="8" t="s">
        <v>43</v>
      </c>
      <c r="O2" s="8" t="s">
        <v>44</v>
      </c>
      <c r="P2" s="40"/>
      <c r="Q2" s="40"/>
    </row>
    <row r="3" spans="1:24" ht="18.75">
      <c r="A3" s="33"/>
      <c r="B3" s="34"/>
      <c r="C3" s="20">
        <v>6</v>
      </c>
      <c r="D3" s="24" t="s">
        <v>55</v>
      </c>
      <c r="E3" s="42" t="s">
        <v>3</v>
      </c>
      <c r="F3" s="25" t="s">
        <v>48</v>
      </c>
      <c r="G3" s="31" t="s">
        <v>6</v>
      </c>
      <c r="H3" s="27" t="str">
        <f>CONCATENATE(Ведомости!$M3,", ",Ведомости!$N3)</f>
        <v>Высшая математика, ИРиА</v>
      </c>
      <c r="I3" s="42" t="s">
        <v>64</v>
      </c>
      <c r="J3" s="42" t="s">
        <v>68</v>
      </c>
      <c r="K3" s="29">
        <v>9</v>
      </c>
      <c r="L3" s="32" t="s">
        <v>73</v>
      </c>
      <c r="M3" s="32" t="str">
        <f>INDEX(Кафедра!$A$2:$D$26,MATCH(Ведомости!$K$3:$K$8,Кафедра!$D$2:$D$26,0),MATCH(Ведомости!$M$2,Кафедра!$A$1:$D$1,0))</f>
        <v>Высшая математика</v>
      </c>
      <c r="N3" s="29" t="str">
        <f>INDEX(Кафедра!$A$2:$D$26,MATCH(Ведомости!$K$3:$K$8,Кафедра!$D$2:$D$26,0),MATCH(Ведомости!$N$2,Кафедра!$A$1:$D$1,0))</f>
        <v>ИРиА</v>
      </c>
      <c r="O3" s="35" t="s">
        <v>70</v>
      </c>
      <c r="P3" s="1"/>
      <c r="Q3" s="1"/>
      <c r="R3" s="1"/>
      <c r="S3" s="1"/>
      <c r="T3" s="1"/>
      <c r="U3" s="1"/>
      <c r="V3" s="1"/>
      <c r="W3" s="1"/>
      <c r="X3" s="1"/>
    </row>
    <row r="4" spans="1:24" ht="18.75">
      <c r="A4" s="33"/>
      <c r="B4" s="34"/>
      <c r="C4" s="20">
        <v>8</v>
      </c>
      <c r="D4" s="24" t="s">
        <v>57</v>
      </c>
      <c r="E4" s="42" t="s">
        <v>3</v>
      </c>
      <c r="F4" s="21" t="s">
        <v>56</v>
      </c>
      <c r="G4" s="31" t="s">
        <v>6</v>
      </c>
      <c r="H4" s="27" t="str">
        <f>CONCATENATE(Ведомости!$M4,", ",Ведомости!$N4)</f>
        <v>Химия,  ИПП</v>
      </c>
      <c r="I4" s="42" t="s">
        <v>64</v>
      </c>
      <c r="J4" s="42" t="s">
        <v>68</v>
      </c>
      <c r="K4" s="29">
        <v>28</v>
      </c>
      <c r="L4" s="32" t="s">
        <v>73</v>
      </c>
      <c r="M4" s="32" t="str">
        <f>INDEX(Кафедра!$A$2:$D$26,MATCH(Ведомости!$K$3:$K$8,Кафедра!$D$2:$D$26,0),MATCH(Ведомости!$M$2,Кафедра!$A$1:$D$1,0))</f>
        <v>Химия</v>
      </c>
      <c r="N4" s="29" t="str">
        <f>INDEX(Кафедра!$A$2:$D$26,MATCH(Ведомости!$K$3:$K$8,Кафедра!$D$2:$D$26,0),MATCH(Ведомости!$N$2,Кафедра!$A$1:$D$1,0))</f>
        <v> ИПП</v>
      </c>
      <c r="O4" s="35" t="s">
        <v>71</v>
      </c>
      <c r="P4" s="1"/>
      <c r="Q4" s="1"/>
      <c r="R4" s="1"/>
      <c r="S4" s="1"/>
      <c r="T4" s="1"/>
      <c r="U4" s="1"/>
      <c r="V4" s="1"/>
      <c r="W4" s="1"/>
      <c r="X4" s="1"/>
    </row>
    <row r="5" spans="1:15" ht="15">
      <c r="A5" s="16"/>
      <c r="B5" s="15">
        <v>1</v>
      </c>
      <c r="C5" s="15"/>
      <c r="D5" s="24" t="s">
        <v>59</v>
      </c>
      <c r="E5" s="42" t="s">
        <v>2</v>
      </c>
      <c r="F5" s="26" t="s">
        <v>61</v>
      </c>
      <c r="G5" s="22" t="s">
        <v>6</v>
      </c>
      <c r="H5" s="27" t="str">
        <f>CONCATENATE(Ведомости!$M5,", ",Ведомости!$N5)</f>
        <v>Водные биоресурсы и аквакультура, ИРиА</v>
      </c>
      <c r="I5" s="42" t="s">
        <v>60</v>
      </c>
      <c r="J5" s="42" t="s">
        <v>68</v>
      </c>
      <c r="K5" s="15">
        <v>7</v>
      </c>
      <c r="L5" s="32" t="s">
        <v>73</v>
      </c>
      <c r="M5" s="23" t="str">
        <f>INDEX(Кафедра!$A$2:$D$26,MATCH(Ведомости!$K$3:$K$8,Кафедра!$D$2:$D$26,0),MATCH(Ведомости!$M$2,Кафедра!$A$1:$D$1,0))</f>
        <v>Водные биоресурсы и аквакультура</v>
      </c>
      <c r="N5" s="15" t="str">
        <f>INDEX(Кафедра!$A$2:$D$26,MATCH(Ведомости!$K$3:$K$8,Кафедра!$D$2:$D$26,0),MATCH(Ведомости!$N$2,Кафедра!$A$1:$D$1,0))</f>
        <v>ИРиА</v>
      </c>
      <c r="O5" s="28" t="str">
        <f>HYPERLINK("d:\VirtualBox(Sys)\disk\!!! отчетность\УМС\Рейтинг\2019-2020\Весна\ИРИА\ L5 &amp; 'Для' &amp;'\'&amp; N5 &amp;'\'&amp; M5 &amp; E186&amp;_&amp;D186&amp; _&amp;C186&amp;.xlsx")</f>
        <v>d:\VirtualBox(Sys)\disk\!!! отчетность\УМС\Рейтинг\2019-2020\Весна\ИРИА\ L5 &amp; 'Для' &amp;'\'&amp; N5 &amp;'\'&amp; M5 &amp; E186&amp;_&amp;D186&amp; _&amp;C186&amp;.xlsx</v>
      </c>
    </row>
    <row r="6" spans="1:15" ht="15">
      <c r="A6" s="16"/>
      <c r="B6" s="15">
        <v>2</v>
      </c>
      <c r="C6" s="15"/>
      <c r="D6" s="24" t="s">
        <v>59</v>
      </c>
      <c r="E6" s="42" t="s">
        <v>1</v>
      </c>
      <c r="F6" s="26" t="s">
        <v>62</v>
      </c>
      <c r="G6" s="22" t="s">
        <v>6</v>
      </c>
      <c r="H6" s="27" t="str">
        <f>CONCATENATE(Ведомости!$M6,", ",Ведомости!$N6)</f>
        <v>Водные биоресурсы и аквакультура, ИРиА</v>
      </c>
      <c r="I6" s="42" t="s">
        <v>60</v>
      </c>
      <c r="J6" s="42" t="s">
        <v>68</v>
      </c>
      <c r="K6" s="15">
        <v>7</v>
      </c>
      <c r="L6" s="32" t="s">
        <v>73</v>
      </c>
      <c r="M6" s="23" t="str">
        <f>INDEX(Кафедра!$A$2:$D$26,MATCH(Ведомости!$K$3:$K$8,Кафедра!$D$2:$D$26,0),MATCH(Ведомости!$M$2,Кафедра!$A$1:$D$1,0))</f>
        <v>Водные биоресурсы и аквакультура</v>
      </c>
      <c r="N6" s="15" t="str">
        <f>INDEX(Кафедра!$A$2:$D$26,MATCH(Ведомости!$K$3:$K$8,Кафедра!$D$2:$D$26,0),MATCH(Ведомости!$N$2,Кафедра!$A$1:$D$1,0))</f>
        <v>ИРиА</v>
      </c>
      <c r="O6" s="41"/>
    </row>
    <row r="7" spans="1:15" ht="15">
      <c r="A7" s="16"/>
      <c r="B7" s="15">
        <f>B6+1</f>
        <v>3</v>
      </c>
      <c r="C7" s="15"/>
      <c r="D7" s="24" t="s">
        <v>69</v>
      </c>
      <c r="E7" s="42" t="s">
        <v>2</v>
      </c>
      <c r="F7" s="36" t="s">
        <v>63</v>
      </c>
      <c r="G7" s="22" t="s">
        <v>6</v>
      </c>
      <c r="H7" s="27" t="str">
        <f>CONCATENATE(Ведомости!$M7,", ",Ведомости!$N7)</f>
        <v>Водные биоресурсы и аквакультура, ИРиА</v>
      </c>
      <c r="I7" s="42" t="s">
        <v>60</v>
      </c>
      <c r="J7" s="42" t="s">
        <v>68</v>
      </c>
      <c r="K7" s="15">
        <v>7</v>
      </c>
      <c r="L7" s="32" t="s">
        <v>73</v>
      </c>
      <c r="M7" s="23" t="str">
        <f>INDEX(Кафедра!$A$2:$D$26,MATCH(Ведомости!$K$3:$K$8,Кафедра!$D$2:$D$26,0),MATCH(Ведомости!$M$2,Кафедра!$A$1:$D$1,0))</f>
        <v>Водные биоресурсы и аквакультура</v>
      </c>
      <c r="N7" s="15" t="str">
        <f>INDEX(Кафедра!$A$2:$D$26,MATCH(Ведомости!$K$3:$K$8,Кафедра!$D$2:$D$26,0),MATCH(Ведомости!$N$2,Кафедра!$A$1:$D$1,0))</f>
        <v>ИРиА</v>
      </c>
      <c r="O7" s="41"/>
    </row>
    <row r="8" spans="1:15" ht="15">
      <c r="A8" s="16"/>
      <c r="B8" s="15">
        <f>B7+1</f>
        <v>4</v>
      </c>
      <c r="C8" s="15"/>
      <c r="D8" s="30" t="s">
        <v>69</v>
      </c>
      <c r="E8" s="42" t="s">
        <v>1</v>
      </c>
      <c r="F8" s="38" t="s">
        <v>63</v>
      </c>
      <c r="G8" s="22" t="s">
        <v>6</v>
      </c>
      <c r="H8" s="27" t="str">
        <f>CONCATENATE(Ведомости!$M8,", ",Ведомости!$N8)</f>
        <v>Водные биоресурсы и аквакультура, ИРиА</v>
      </c>
      <c r="I8" s="42" t="s">
        <v>60</v>
      </c>
      <c r="J8" s="42" t="s">
        <v>68</v>
      </c>
      <c r="K8" s="29">
        <v>7</v>
      </c>
      <c r="L8" s="32" t="s">
        <v>73</v>
      </c>
      <c r="M8" s="32" t="str">
        <f>INDEX(Кафедра!$A$2:$D$26,MATCH(Ведомости!$K$3:$K$8,Кафедра!$D$2:$D$26,0),MATCH(Ведомости!$M$2,Кафедра!$A$1:$D$1,0))</f>
        <v>Водные биоресурсы и аквакультура</v>
      </c>
      <c r="N8" s="29" t="str">
        <f>INDEX(Кафедра!$A$2:$D$26,MATCH(Ведомости!$K$3:$K$8,Кафедра!$D$2:$D$26,0),MATCH(Ведомости!$N$2,Кафедра!$A$1:$D$1,0))</f>
        <v>ИРиА</v>
      </c>
      <c r="O8" s="41"/>
    </row>
    <row r="9" spans="2:5" ht="15.75" thickBot="1">
      <c r="B9" s="17" t="s">
        <v>51</v>
      </c>
      <c r="C9" s="18" t="s">
        <v>50</v>
      </c>
      <c r="D9" s="18"/>
      <c r="E9"/>
    </row>
    <row r="10" spans="1:6" ht="75.75" thickBot="1">
      <c r="A10"/>
      <c r="B10" s="10" t="s">
        <v>46</v>
      </c>
      <c r="C10" s="13" t="s">
        <v>46</v>
      </c>
      <c r="D10" s="13" t="s">
        <v>47</v>
      </c>
      <c r="F10"/>
    </row>
    <row r="11" spans="1:6" ht="29.25" customHeight="1" thickBot="1">
      <c r="A11"/>
      <c r="B11" s="11">
        <f>COUNT(Ведомости!$B$5:$B$8)</f>
        <v>4</v>
      </c>
      <c r="C11" s="14">
        <f>COUNT(Ведомости!$C$3:$C$8)</f>
        <v>2</v>
      </c>
      <c r="D11" s="12">
        <f>COUNTA(Ведомости!$E$3:$E$8)</f>
        <v>6</v>
      </c>
      <c r="F11"/>
    </row>
    <row r="13" ht="15">
      <c r="B13"/>
    </row>
    <row r="17" ht="15">
      <c r="H17" s="4" t="s">
        <v>49</v>
      </c>
    </row>
  </sheetData>
  <sheetProtection/>
  <autoFilter ref="A2:O11">
    <sortState ref="A3:O17">
      <sortCondition sortBy="value" ref="F3:F17"/>
    </sortState>
  </autoFilter>
  <dataValidations count="1">
    <dataValidation showInputMessage="1" showErrorMessage="1" sqref="E3:E4"/>
  </dataValidations>
  <hyperlinks>
    <hyperlink ref="O4" r:id="rId1" display="Общая химия_ПРБ-122_экз.XLSX"/>
    <hyperlink ref="O3" r:id="rId2" display="Математика_ПРб-122_зач.XLSX"/>
  </hyperlinks>
  <printOptions/>
  <pageMargins left="0.7" right="0.7" top="0.75" bottom="0.75" header="0.3" footer="0.3"/>
  <pageSetup fitToHeight="0" fitToWidth="1" horizontalDpi="600" verticalDpi="600" orientation="landscape" paperSize="9" scale="3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Дальрыбвтуз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Г. Васендина</dc:creator>
  <cp:keywords/>
  <dc:description/>
  <cp:lastModifiedBy>Вундеркинд</cp:lastModifiedBy>
  <cp:lastPrinted>2020-02-26T06:31:15Z</cp:lastPrinted>
  <dcterms:created xsi:type="dcterms:W3CDTF">2016-10-20T03:10:59Z</dcterms:created>
  <dcterms:modified xsi:type="dcterms:W3CDTF">2020-04-09T04:55:25Z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