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татьи" sheetId="2" r:id="rId1"/>
    <sheet name="Сводная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B12" i="2"/>
  <c r="D7" i="2"/>
  <c r="C7" i="2"/>
  <c r="B7" i="2"/>
  <c r="B19" i="2" s="1"/>
  <c r="D6" i="2"/>
  <c r="D5" i="2"/>
  <c r="D4" i="2"/>
  <c r="D3" i="2"/>
  <c r="D2" i="2"/>
</calcChain>
</file>

<file path=xl/sharedStrings.xml><?xml version="1.0" encoding="utf-8"?>
<sst xmlns="http://schemas.openxmlformats.org/spreadsheetml/2006/main" count="31" uniqueCount="25">
  <si>
    <t>Наименование статей затрат по ФХД</t>
  </si>
  <si>
    <t xml:space="preserve"> п. 4</t>
  </si>
  <si>
    <t xml:space="preserve"> п. 5</t>
  </si>
  <si>
    <t xml:space="preserve"> аукцион и т.п.</t>
  </si>
  <si>
    <t>Сумма в смете (выделено)</t>
  </si>
  <si>
    <t>Остаток</t>
  </si>
  <si>
    <t>вода</t>
  </si>
  <si>
    <t>дератизация</t>
  </si>
  <si>
    <t>хоз.материалы, инвентарь, канц.элект.товары</t>
  </si>
  <si>
    <t>Общий итог</t>
  </si>
  <si>
    <t>Сумма по договорам</t>
  </si>
  <si>
    <t>Разница                                    "-" не хватает                   "+" останутся ср-ва</t>
  </si>
  <si>
    <t>хоз.материалы лагерь 2 смены</t>
  </si>
  <si>
    <t>спонсорские</t>
  </si>
  <si>
    <t>ВСЕГО:</t>
  </si>
  <si>
    <t>в том числе:</t>
  </si>
  <si>
    <t>учебные (основные)</t>
  </si>
  <si>
    <t>учебные (расходные)</t>
  </si>
  <si>
    <t>учебные (доп.образование)</t>
  </si>
  <si>
    <t>Всего учебных:</t>
  </si>
  <si>
    <t>тепло</t>
  </si>
  <si>
    <t>свет</t>
  </si>
  <si>
    <t>охрана</t>
  </si>
  <si>
    <t>Кап.ремонт</t>
  </si>
  <si>
    <t>п.4 + п.5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</si>
</sst>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;"/>
  </numFmts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Times New Roman"/>
    </font>
    <font>
      <b/>
      <sz val="10"/>
      <color rgb="FF000000"/>
      <name val="Arial Cy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3" xfId="1" applyNumberFormat="1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" fontId="6" fillId="0" borderId="9" xfId="0" applyNumberFormat="1" applyFont="1" applyFill="1" applyBorder="1" applyAlignment="1" applyProtection="1">
      <alignment horizontal="center" vertical="center"/>
      <protection locked="0"/>
    </xf>
    <xf numFmtId="4" fontId="6" fillId="0" borderId="10" xfId="0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/>
      <protection locked="0"/>
    </xf>
    <xf numFmtId="4" fontId="6" fillId="0" borderId="5" xfId="0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73;&#1086;&#1095;&#1080;&#1081;%20&#1089;&#1090;&#1086;&#1083;\3.%20&#1056;&#1045;&#1045;&#1057;&#1058;&#1056;%20&#1057;&#1063;&#1045;&#1058;&#1054;&#1042;%20&#1047;&#1040;%202019%20&#1043;&#1054;&#1044;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татьи"/>
      <sheetName val="Сводна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5" sqref="E5"/>
    </sheetView>
  </sheetViews>
  <sheetFormatPr defaultRowHeight="15" x14ac:dyDescent="0.25"/>
  <cols>
    <col min="1" max="1" width="26" bestFit="1" customWidth="1"/>
    <col min="2" max="2" width="18.7109375" customWidth="1"/>
    <col min="3" max="3" width="17" customWidth="1"/>
    <col min="4" max="4" width="19.28515625" customWidth="1"/>
  </cols>
  <sheetData>
    <row r="1" spans="1:4" ht="45.75" thickBot="1" x14ac:dyDescent="0.3">
      <c r="A1" s="1" t="s">
        <v>0</v>
      </c>
      <c r="B1" s="4" t="s">
        <v>4</v>
      </c>
      <c r="C1" s="1" t="s">
        <v>10</v>
      </c>
      <c r="D1" s="1" t="s">
        <v>11</v>
      </c>
    </row>
    <row r="2" spans="1:4" x14ac:dyDescent="0.25">
      <c r="A2" s="5" t="s">
        <v>6</v>
      </c>
      <c r="B2" s="6">
        <v>800000</v>
      </c>
      <c r="C2" s="10"/>
      <c r="D2" s="11">
        <f>B2-C2</f>
        <v>800000</v>
      </c>
    </row>
    <row r="3" spans="1:4" x14ac:dyDescent="0.25">
      <c r="A3" s="5" t="s">
        <v>7</v>
      </c>
      <c r="B3" s="6">
        <v>15000</v>
      </c>
      <c r="C3" s="10"/>
      <c r="D3" s="11">
        <f>B3-C3</f>
        <v>15000</v>
      </c>
    </row>
    <row r="4" spans="1:4" ht="30" x14ac:dyDescent="0.25">
      <c r="A4" s="5" t="s">
        <v>12</v>
      </c>
      <c r="B4" s="6">
        <v>20000</v>
      </c>
      <c r="C4" s="10"/>
      <c r="D4" s="11">
        <f>B4-C4</f>
        <v>20000</v>
      </c>
    </row>
    <row r="5" spans="1:4" ht="30" x14ac:dyDescent="0.25">
      <c r="A5" s="5" t="s">
        <v>8</v>
      </c>
      <c r="B5" s="6">
        <v>564374.85</v>
      </c>
      <c r="C5" s="10"/>
      <c r="D5" s="11">
        <f>B5-C5</f>
        <v>564374.85</v>
      </c>
    </row>
    <row r="6" spans="1:4" ht="15.75" thickBot="1" x14ac:dyDescent="0.3">
      <c r="A6" s="7" t="s">
        <v>13</v>
      </c>
      <c r="B6" s="8">
        <v>645000</v>
      </c>
      <c r="C6" s="12"/>
      <c r="D6" s="13">
        <f>B6-C6</f>
        <v>645000</v>
      </c>
    </row>
    <row r="7" spans="1:4" ht="15.75" thickBot="1" x14ac:dyDescent="0.3">
      <c r="A7" s="14" t="s">
        <v>14</v>
      </c>
      <c r="B7" s="15">
        <f>SUBTOTAL(109,[1]!Статьи[Сумма в смете (выделено)])</f>
        <v>2044374.85</v>
      </c>
      <c r="C7" s="16">
        <f>SUBTOTAL(109,[1]!Статьи[Сумма по договорам])</f>
        <v>0</v>
      </c>
      <c r="D7" s="16">
        <f>SUBTOTAL(109,[1]!Статьи[Разница                                    "-" не хватает                   "+" останутся ср-ва])</f>
        <v>2044374.85</v>
      </c>
    </row>
    <row r="8" spans="1:4" ht="15.75" thickBot="1" x14ac:dyDescent="0.3">
      <c r="A8" s="17" t="s">
        <v>15</v>
      </c>
      <c r="B8" s="18"/>
      <c r="C8" s="18"/>
      <c r="D8" s="19"/>
    </row>
    <row r="9" spans="1:4" x14ac:dyDescent="0.25">
      <c r="A9" s="20" t="s">
        <v>16</v>
      </c>
      <c r="B9" s="21">
        <v>1352451</v>
      </c>
      <c r="C9" s="21"/>
      <c r="D9" s="22"/>
    </row>
    <row r="10" spans="1:4" x14ac:dyDescent="0.25">
      <c r="A10" s="23" t="s">
        <v>17</v>
      </c>
      <c r="B10" s="24">
        <v>939024</v>
      </c>
      <c r="C10" s="24"/>
      <c r="D10" s="25"/>
    </row>
    <row r="11" spans="1:4" ht="15.75" thickBot="1" x14ac:dyDescent="0.3">
      <c r="A11" s="26" t="s">
        <v>18</v>
      </c>
      <c r="B11" s="27">
        <v>26400</v>
      </c>
      <c r="C11" s="27"/>
      <c r="D11" s="28"/>
    </row>
    <row r="12" spans="1:4" ht="15.75" thickBot="1" x14ac:dyDescent="0.3">
      <c r="A12" s="29" t="s">
        <v>19</v>
      </c>
      <c r="B12" s="30">
        <f>SUM(B9:B11)</f>
        <v>2317875</v>
      </c>
      <c r="C12" s="31"/>
      <c r="D12" s="32"/>
    </row>
    <row r="13" spans="1:4" x14ac:dyDescent="0.25">
      <c r="A13" s="33" t="s">
        <v>6</v>
      </c>
      <c r="B13" s="34">
        <v>800000</v>
      </c>
      <c r="C13" s="21"/>
      <c r="D13" s="35">
        <f>B13-C13</f>
        <v>800000</v>
      </c>
    </row>
    <row r="14" spans="1:4" x14ac:dyDescent="0.25">
      <c r="A14" s="36" t="s">
        <v>20</v>
      </c>
      <c r="B14" s="37">
        <v>3200000</v>
      </c>
      <c r="C14" s="24"/>
      <c r="D14" s="38">
        <f>B14-C14</f>
        <v>3200000</v>
      </c>
    </row>
    <row r="15" spans="1:4" x14ac:dyDescent="0.25">
      <c r="A15" s="36" t="s">
        <v>21</v>
      </c>
      <c r="B15" s="37">
        <v>800000</v>
      </c>
      <c r="C15" s="24"/>
      <c r="D15" s="38">
        <f>B15-C15</f>
        <v>800000</v>
      </c>
    </row>
    <row r="16" spans="1:4" ht="15.75" thickBot="1" x14ac:dyDescent="0.3">
      <c r="A16" s="39" t="s">
        <v>22</v>
      </c>
      <c r="B16" s="40">
        <v>960000</v>
      </c>
      <c r="C16" s="27"/>
      <c r="D16" s="41">
        <f>B16-C16</f>
        <v>960000</v>
      </c>
    </row>
    <row r="17" spans="1:4" ht="15.75" thickBot="1" x14ac:dyDescent="0.3">
      <c r="A17" s="29" t="s">
        <v>23</v>
      </c>
      <c r="B17" s="30">
        <v>15087293.539999999</v>
      </c>
      <c r="C17" s="30"/>
      <c r="D17" s="42"/>
    </row>
    <row r="18" spans="1:4" ht="15.75" thickBot="1" x14ac:dyDescent="0.3">
      <c r="A18" s="43"/>
      <c r="B18" s="44"/>
      <c r="C18" s="43"/>
      <c r="D18" s="43"/>
    </row>
    <row r="19" spans="1:4" ht="15.75" thickBot="1" x14ac:dyDescent="0.3">
      <c r="A19" s="45" t="s">
        <v>24</v>
      </c>
      <c r="B19" s="46">
        <f>B7-B13-B14-B15-B16-B17</f>
        <v>-18802918.689999998</v>
      </c>
      <c r="C19" s="9"/>
      <c r="D19" s="9"/>
    </row>
  </sheetData>
  <mergeCells count="1"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8" sqref="F8"/>
    </sheetView>
  </sheetViews>
  <sheetFormatPr defaultRowHeight="15" x14ac:dyDescent="0.25"/>
  <cols>
    <col min="1" max="1" width="44.7109375" bestFit="1" customWidth="1"/>
    <col min="4" max="4" width="14.28515625" bestFit="1" customWidth="1"/>
    <col min="5" max="5" width="26" bestFit="1" customWidth="1"/>
    <col min="6" max="6" width="10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 t="s">
        <v>6</v>
      </c>
      <c r="B2" s="3">
        <v>0</v>
      </c>
      <c r="C2" s="3">
        <v>0</v>
      </c>
      <c r="D2" s="3">
        <v>46665.24</v>
      </c>
      <c r="E2" s="3">
        <v>800000</v>
      </c>
      <c r="F2" s="3">
        <v>753334.76</v>
      </c>
    </row>
    <row r="3" spans="1:6" x14ac:dyDescent="0.25">
      <c r="A3" s="2" t="s">
        <v>7</v>
      </c>
      <c r="B3" s="3">
        <v>1027.04</v>
      </c>
      <c r="C3" s="3">
        <v>0</v>
      </c>
      <c r="D3" s="3">
        <v>0</v>
      </c>
      <c r="E3" s="3">
        <v>15000</v>
      </c>
      <c r="F3" s="3">
        <v>13972.96</v>
      </c>
    </row>
    <row r="4" spans="1:6" x14ac:dyDescent="0.25">
      <c r="A4" s="2" t="s">
        <v>8</v>
      </c>
      <c r="B4" s="3">
        <v>0</v>
      </c>
      <c r="C4" s="3">
        <v>347425</v>
      </c>
      <c r="D4" s="3">
        <v>0</v>
      </c>
      <c r="E4" s="3">
        <v>564374.85</v>
      </c>
      <c r="F4" s="2">
        <v>216949.84999999998</v>
      </c>
    </row>
    <row r="5" spans="1:6" x14ac:dyDescent="0.25">
      <c r="A5" s="2" t="s">
        <v>9</v>
      </c>
      <c r="B5" s="3">
        <v>1027.04</v>
      </c>
      <c r="C5" s="3">
        <v>347425</v>
      </c>
      <c r="D5" s="3">
        <v>46665.24</v>
      </c>
      <c r="E5" s="3">
        <v>1379374.85</v>
      </c>
      <c r="F5" s="3">
        <v>984257.57000000007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Статьи</vt:lpstr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2019-04-11T06:31:17Z</dcterms:modified>
</cp:coreProperties>
</file>