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0D701BDD-588D-4B37-BEF0-81DEEB34701C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pivotCaches>
    <pivotCache cacheId="10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1" l="1"/>
  <c r="B7" i="1"/>
  <c r="B11" i="1"/>
  <c r="B4" i="1"/>
  <c r="B8" i="1"/>
  <c r="B12" i="1"/>
  <c r="B14" i="1"/>
  <c r="B15" i="1" s="1"/>
  <c r="B16" i="1" s="1"/>
  <c r="B5" i="1"/>
  <c r="B9" i="1"/>
  <c r="B13" i="1"/>
  <c r="B17" i="1"/>
  <c r="B6" i="1"/>
  <c r="B10" i="1"/>
  <c r="B18" i="1"/>
  <c r="B19" i="1" s="1"/>
  <c r="B20" i="1" s="1"/>
  <c r="B2" i="1"/>
  <c r="D3" i="1"/>
  <c r="D7" i="1"/>
  <c r="D11" i="1"/>
  <c r="D15" i="1"/>
  <c r="D19" i="1"/>
  <c r="D4" i="1"/>
  <c r="D8" i="1"/>
  <c r="D12" i="1"/>
  <c r="D16" i="1"/>
  <c r="D5" i="1"/>
  <c r="D9" i="1"/>
  <c r="D13" i="1"/>
  <c r="D17" i="1"/>
  <c r="D6" i="1"/>
  <c r="D10" i="1"/>
  <c r="D18" i="1"/>
  <c r="D20" i="1"/>
  <c r="D14" i="1"/>
  <c r="D2" i="1"/>
  <c r="C2" i="1"/>
  <c r="C3" i="1"/>
  <c r="C7" i="1"/>
  <c r="C4" i="1"/>
  <c r="C8" i="1"/>
  <c r="C5" i="1"/>
  <c r="C6" i="1" s="1"/>
  <c r="C9" i="1"/>
  <c r="C10" i="1" s="1"/>
  <c r="C11" i="1" s="1"/>
  <c r="C12" i="1" s="1"/>
  <c r="C13" i="1"/>
  <c r="C14" i="1" s="1"/>
  <c r="C15" i="1" s="1"/>
  <c r="C16" i="1" s="1"/>
  <c r="C17" i="1"/>
  <c r="C18" i="1" s="1"/>
  <c r="C19" i="1" s="1"/>
  <c r="C20" i="1" s="1"/>
  <c r="E17" i="1" l="1"/>
  <c r="E20" i="1"/>
  <c r="E16" i="1"/>
  <c r="E11" i="1"/>
  <c r="E19" i="1"/>
  <c r="E15" i="1"/>
  <c r="E18" i="1"/>
  <c r="E14" i="1"/>
  <c r="E13" i="1"/>
  <c r="E12" i="1"/>
  <c r="E7" i="1"/>
  <c r="E6" i="1"/>
  <c r="E9" i="1"/>
  <c r="E5" i="1"/>
  <c r="E8" i="1"/>
  <c r="E4" i="1"/>
  <c r="E3" i="1"/>
  <c r="E2" i="1"/>
  <c r="E10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</calcChain>
</file>

<file path=xl/sharedStrings.xml><?xml version="1.0" encoding="utf-8"?>
<sst xmlns="http://schemas.openxmlformats.org/spreadsheetml/2006/main" count="61" uniqueCount="25">
  <si>
    <t>ФутболMLS</t>
  </si>
  <si>
    <t>LA Galaxy</t>
  </si>
  <si>
    <t>Houston Dynamo</t>
  </si>
  <si>
    <t>ФутболJ.League</t>
  </si>
  <si>
    <t>Hokkaido Consadole Sapporo</t>
  </si>
  <si>
    <t>Yokohama F. Marinos</t>
  </si>
  <si>
    <t>Matsumoto Yamaga FC</t>
  </si>
  <si>
    <t>Sagan Tosu</t>
  </si>
  <si>
    <t>Kashima Antlers</t>
  </si>
  <si>
    <t>Vegalta Sendai</t>
  </si>
  <si>
    <t>ФутболJ.League 2</t>
  </si>
  <si>
    <t>Tokyo Verdy</t>
  </si>
  <si>
    <t>Albirex Niigata</t>
  </si>
  <si>
    <t>Данные</t>
  </si>
  <si>
    <t>Дата</t>
  </si>
  <si>
    <t>Лига</t>
  </si>
  <si>
    <t>Команда1</t>
  </si>
  <si>
    <t>Время</t>
  </si>
  <si>
    <t>Команда2</t>
  </si>
  <si>
    <t>МЛБ</t>
  </si>
  <si>
    <t>J.League</t>
  </si>
  <si>
    <t>J.League 2</t>
  </si>
  <si>
    <t>Должно получиться</t>
  </si>
  <si>
    <t>Общий итог</t>
  </si>
  <si>
    <t>MLS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</si>
</sst>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pivotButton="1"/>
    <xf numFmtId="14" fontId="0" fillId="0" borderId="0" xfId="0" applyNumberFormat="1"/>
    <xf numFmtId="14" fontId="0" fillId="0" borderId="1" xfId="0" applyNumberFormat="1" applyBorder="1"/>
    <xf numFmtId="20" fontId="0" fillId="0" borderId="0" xfId="0" applyNumberFormat="1"/>
  </cellXfs>
  <cellStyles count="1">
    <cellStyle name="Обычный" xfId="0" builtinId="0"/>
  </cellStyles>
  <dxfs count="1">
    <dxf>
      <numFmt numFmtId="25" formatCode="h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575.385836805559" createdVersion="6" refreshedVersion="6" minRefreshableVersion="3" recordCount="19" xr:uid="{23665AA0-411E-4F1E-BEF1-3A36D739D926}">
  <cacheSource type="worksheet">
    <worksheetSource ref="A1:F20" sheet="Лист1"/>
  </cacheSource>
  <cacheFields count="6">
    <cacheField name="Дата" numFmtId="14">
      <sharedItems containsSemiMixedTypes="0" containsNonDate="0" containsDate="1" containsString="0" minDate="2019-04-10T00:00:00" maxDate="2019-04-11T00:00:00" count="1">
        <d v="2019-04-10T00:00:00"/>
      </sharedItems>
    </cacheField>
    <cacheField name="Время" numFmtId="20">
      <sharedItems containsDate="1" containsMixedTypes="1" minDate="1899-12-30T13:00:00" maxDate="1899-12-30T16:00:00" count="6">
        <s v=""/>
        <d v="1899-12-30T13:00:00"/>
        <d v="1899-12-30T14:00:00"/>
        <d v="1899-12-30T15:00:00"/>
        <d v="1899-12-30T16:00:00"/>
        <s v="Время" u="1"/>
      </sharedItems>
    </cacheField>
    <cacheField name="Лига" numFmtId="0">
      <sharedItems count="5">
        <s v=""/>
        <s v="MLS"/>
        <s v="J.League"/>
        <s v="J.League 2"/>
        <s v="Лига" u="1"/>
      </sharedItems>
    </cacheField>
    <cacheField name="Команда1" numFmtId="0">
      <sharedItems count="7">
        <s v=""/>
        <s v="LA Galaxy"/>
        <s v="Hokkaido Consadole Sapporo"/>
        <s v="Matsumoto Yamaga FC"/>
        <s v="Kashima Antlers"/>
        <s v="Tokyo Verdy"/>
        <s v="Команда1" u="1"/>
      </sharedItems>
    </cacheField>
    <cacheField name="Команда2" numFmtId="0">
      <sharedItems count="6">
        <s v=""/>
        <s v="Houston Dynamo"/>
        <s v="Yokohama F. Marinos"/>
        <s v="Sagan Tosu"/>
        <s v="Vegalta Sendai"/>
        <s v="Albirex Niigata"/>
      </sharedItems>
    </cacheField>
    <cacheField name="Данные" numFmtId="0">
      <sharedItems containsDate="1" containsMixedTypes="1" minDate="1899-12-30T13:00:00" maxDate="2019-04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  <x v="0"/>
    <x v="0"/>
    <x v="0"/>
    <d v="2019-04-10T00:00:00"/>
  </r>
  <r>
    <x v="0"/>
    <x v="0"/>
    <x v="1"/>
    <x v="0"/>
    <x v="0"/>
    <s v="ФутболMLS"/>
  </r>
  <r>
    <x v="0"/>
    <x v="1"/>
    <x v="1"/>
    <x v="0"/>
    <x v="0"/>
    <d v="1899-12-30T13:00:00"/>
  </r>
  <r>
    <x v="0"/>
    <x v="1"/>
    <x v="1"/>
    <x v="1"/>
    <x v="1"/>
    <s v="LA Galaxy"/>
  </r>
  <r>
    <x v="0"/>
    <x v="1"/>
    <x v="1"/>
    <x v="1"/>
    <x v="1"/>
    <s v="Houston Dynamo"/>
  </r>
  <r>
    <x v="0"/>
    <x v="0"/>
    <x v="2"/>
    <x v="0"/>
    <x v="0"/>
    <s v="ФутболJ.League"/>
  </r>
  <r>
    <x v="0"/>
    <x v="2"/>
    <x v="2"/>
    <x v="0"/>
    <x v="0"/>
    <d v="1899-12-30T14:00:00"/>
  </r>
  <r>
    <x v="0"/>
    <x v="2"/>
    <x v="2"/>
    <x v="2"/>
    <x v="2"/>
    <s v="Hokkaido Consadole Sapporo"/>
  </r>
  <r>
    <x v="0"/>
    <x v="2"/>
    <x v="2"/>
    <x v="2"/>
    <x v="2"/>
    <s v="Yokohama F. Marinos"/>
  </r>
  <r>
    <x v="0"/>
    <x v="3"/>
    <x v="2"/>
    <x v="0"/>
    <x v="0"/>
    <d v="1899-12-30T15:00:00"/>
  </r>
  <r>
    <x v="0"/>
    <x v="3"/>
    <x v="2"/>
    <x v="3"/>
    <x v="3"/>
    <s v="Matsumoto Yamaga FC"/>
  </r>
  <r>
    <x v="0"/>
    <x v="3"/>
    <x v="2"/>
    <x v="3"/>
    <x v="3"/>
    <s v="Sagan Tosu"/>
  </r>
  <r>
    <x v="0"/>
    <x v="4"/>
    <x v="2"/>
    <x v="0"/>
    <x v="0"/>
    <d v="1899-12-30T16:00:00"/>
  </r>
  <r>
    <x v="0"/>
    <x v="4"/>
    <x v="2"/>
    <x v="4"/>
    <x v="4"/>
    <s v="Kashima Antlers"/>
  </r>
  <r>
    <x v="0"/>
    <x v="4"/>
    <x v="2"/>
    <x v="4"/>
    <x v="4"/>
    <s v="Vegalta Sendai"/>
  </r>
  <r>
    <x v="0"/>
    <x v="0"/>
    <x v="3"/>
    <x v="0"/>
    <x v="0"/>
    <s v="ФутболJ.League 2"/>
  </r>
  <r>
    <x v="0"/>
    <x v="3"/>
    <x v="3"/>
    <x v="0"/>
    <x v="0"/>
    <d v="1899-12-30T15:00:00"/>
  </r>
  <r>
    <x v="0"/>
    <x v="3"/>
    <x v="3"/>
    <x v="5"/>
    <x v="5"/>
    <s v="Tokyo Verdy"/>
  </r>
  <r>
    <x v="0"/>
    <x v="3"/>
    <x v="3"/>
    <x v="5"/>
    <x v="5"/>
    <s v="Albirex Niigat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BA64DC-DD62-42A0-970B-D6664A9D4BF8}" name="Сводная таблица2" cacheId="106" applyNumberFormats="0" applyBorderFormats="0" applyFontFormats="0" applyPatternFormats="0" applyAlignmentFormats="0" applyWidthHeightFormats="1" dataCaption="Значения" updatedVersion="6" minRefreshableVersion="3" showDrill="0" useAutoFormatting="1" itemPrintTitles="1" createdVersion="6" indent="0" compact="0" compactData="0" multipleFieldFilters="0">
  <location ref="J13:N19" firstHeaderRow="1" firstDataRow="1" firstDataCol="5"/>
  <pivotFields count="6">
    <pivotField axis="axisRow" compact="0" numFmtId="14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h="1" m="1" x="5"/>
        <item x="1"/>
        <item x="2"/>
        <item x="3"/>
        <item x="4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2"/>
        <item x="3"/>
        <item x="1"/>
        <item m="1" x="4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7">
        <item x="2"/>
        <item x="4"/>
        <item x="1"/>
        <item x="3"/>
        <item x="5"/>
        <item h="1" m="1" x="6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6">
        <item x="0"/>
        <item x="5"/>
        <item x="1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2"/>
    <field x="3"/>
    <field x="4"/>
  </rowFields>
  <rowItems count="6">
    <i>
      <x/>
      <x v="1"/>
      <x v="2"/>
      <x v="2"/>
      <x v="2"/>
    </i>
    <i r="1">
      <x v="2"/>
      <x/>
      <x/>
      <x v="5"/>
    </i>
    <i r="1">
      <x v="3"/>
      <x/>
      <x v="3"/>
      <x v="3"/>
    </i>
    <i r="2">
      <x v="1"/>
      <x v="4"/>
      <x v="1"/>
    </i>
    <i r="1">
      <x v="4"/>
      <x/>
      <x v="1"/>
      <x v="4"/>
    </i>
    <i t="grand">
      <x/>
    </i>
  </rowItems>
  <colItems count="1">
    <i/>
  </colItems>
  <formats count="1">
    <format dxfId="0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J15" sqref="J15"/>
    </sheetView>
  </sheetViews>
  <sheetFormatPr defaultRowHeight="15" x14ac:dyDescent="0.25"/>
  <cols>
    <col min="1" max="1" width="11.140625" customWidth="1"/>
    <col min="2" max="3" width="12" customWidth="1"/>
    <col min="4" max="4" width="27.28515625" bestFit="1" customWidth="1"/>
    <col min="5" max="5" width="27.28515625" customWidth="1"/>
    <col min="6" max="6" width="27.28515625" bestFit="1" customWidth="1"/>
    <col min="7" max="7" width="10.140625" bestFit="1" customWidth="1"/>
    <col min="8" max="8" width="13.5703125" customWidth="1"/>
    <col min="10" max="10" width="14" customWidth="1"/>
    <col min="11" max="11" width="9.28515625" bestFit="1" customWidth="1"/>
    <col min="12" max="12" width="12.85546875" customWidth="1"/>
    <col min="13" max="13" width="27.28515625" bestFit="1" customWidth="1"/>
    <col min="14" max="14" width="20" bestFit="1" customWidth="1"/>
    <col min="15" max="16" width="12.5703125" bestFit="1" customWidth="1"/>
    <col min="17" max="17" width="11.85546875" bestFit="1" customWidth="1"/>
  </cols>
  <sheetData>
    <row r="1" spans="1:14" x14ac:dyDescent="0.25">
      <c r="A1" s="9" t="s">
        <v>14</v>
      </c>
      <c r="B1" s="9" t="s">
        <v>17</v>
      </c>
      <c r="C1" s="9" t="s">
        <v>15</v>
      </c>
      <c r="D1" s="9" t="s">
        <v>16</v>
      </c>
      <c r="E1" s="9" t="s">
        <v>18</v>
      </c>
      <c r="F1" s="4" t="s">
        <v>13</v>
      </c>
      <c r="J1" s="9" t="s">
        <v>14</v>
      </c>
      <c r="K1" s="9" t="s">
        <v>17</v>
      </c>
      <c r="L1" s="9" t="s">
        <v>15</v>
      </c>
      <c r="M1" s="9" t="s">
        <v>16</v>
      </c>
      <c r="N1" s="9" t="s">
        <v>18</v>
      </c>
    </row>
    <row r="2" spans="1:14" x14ac:dyDescent="0.25">
      <c r="A2" s="13">
        <f ca="1">IF(CELL("формат",F2)="D1",F2,A1)</f>
        <v>43565</v>
      </c>
      <c r="B2" s="2" t="str">
        <f ca="1">IF(CELL("формат",F2)="D9",F2,IF(OR(LEFT(F2,6)="Футбол",CELL("формат",F2)="D1"),"",B1))</f>
        <v/>
      </c>
      <c r="C2" s="1" t="str">
        <f t="shared" ref="C2:C20" ca="1" si="0">IF(CELL("формат",F2)="D1","",IF(LEFT(F2,6)="Футбол",SUBSTITUTE(F2,"Футбол",""),C1))</f>
        <v/>
      </c>
      <c r="D2" s="1" t="str">
        <f ca="1">IF(OR(CELL("формат",F2)="D9",CELL("формат",F2)="D1",LEFT(F2,6)="Футбол"),"",IF(CELL("формат",F1)="D9",F2,D1))</f>
        <v/>
      </c>
      <c r="E2" s="1" t="str">
        <f t="shared" ref="E2:E20" ca="1" si="1">IF(F1=D2,F2,IF(F2=D2,F3,""))</f>
        <v/>
      </c>
      <c r="F2" s="5">
        <v>43565</v>
      </c>
      <c r="J2" s="7">
        <v>43565</v>
      </c>
      <c r="K2" s="8">
        <v>0.54166666666666663</v>
      </c>
      <c r="L2" s="6" t="s">
        <v>19</v>
      </c>
      <c r="M2" s="6" t="s">
        <v>1</v>
      </c>
      <c r="N2" s="6" t="s">
        <v>2</v>
      </c>
    </row>
    <row r="3" spans="1:14" x14ac:dyDescent="0.25">
      <c r="A3" s="13">
        <f ca="1">IF(CELL("формат",F3)="D1",F3,A2)</f>
        <v>43565</v>
      </c>
      <c r="B3" s="2" t="str">
        <f t="shared" ref="B3:B20" ca="1" si="2">IF(CELL("формат",F3)="D9",F3,IF(OR(LEFT(F3,6)="Футбол",CELL("формат",F3)="D1"),"",B2))</f>
        <v/>
      </c>
      <c r="C3" s="1" t="str">
        <f t="shared" ca="1" si="0"/>
        <v>MLS</v>
      </c>
      <c r="D3" s="1" t="str">
        <f t="shared" ref="D3:D20" ca="1" si="3">IF(OR(CELL("формат",F3)="D9",CELL("формат",F3)="D1",LEFT(F3,6)="Футбол"),"",IF(CELL("формат",F2)="D9",F3,D2))</f>
        <v/>
      </c>
      <c r="E3" s="1" t="str">
        <f t="shared" ca="1" si="1"/>
        <v/>
      </c>
      <c r="F3" s="3" t="s">
        <v>0</v>
      </c>
      <c r="J3" s="7">
        <v>43565</v>
      </c>
      <c r="K3" s="8">
        <v>0.58333333333333337</v>
      </c>
      <c r="L3" s="6" t="s">
        <v>20</v>
      </c>
      <c r="M3" s="6" t="s">
        <v>4</v>
      </c>
      <c r="N3" s="6" t="s">
        <v>5</v>
      </c>
    </row>
    <row r="4" spans="1:14" x14ac:dyDescent="0.25">
      <c r="A4" s="13">
        <f ca="1">IF(CELL("формат",F4)="D1",F4,A3)</f>
        <v>43565</v>
      </c>
      <c r="B4" s="2">
        <f t="shared" ca="1" si="2"/>
        <v>0.54166666666666663</v>
      </c>
      <c r="C4" s="1" t="str">
        <f t="shared" ca="1" si="0"/>
        <v>MLS</v>
      </c>
      <c r="D4" s="1" t="str">
        <f t="shared" ca="1" si="3"/>
        <v/>
      </c>
      <c r="E4" s="1" t="str">
        <f t="shared" ca="1" si="1"/>
        <v/>
      </c>
      <c r="F4" s="2">
        <v>0.54166666666666663</v>
      </c>
      <c r="J4" s="7">
        <v>43565</v>
      </c>
      <c r="K4" s="8">
        <v>0.625</v>
      </c>
      <c r="L4" s="6" t="s">
        <v>20</v>
      </c>
      <c r="M4" s="6" t="s">
        <v>6</v>
      </c>
      <c r="N4" s="6" t="s">
        <v>7</v>
      </c>
    </row>
    <row r="5" spans="1:14" x14ac:dyDescent="0.25">
      <c r="A5" s="13">
        <f ca="1">IF(CELL("формат",F5)="D1",F5,A4)</f>
        <v>43565</v>
      </c>
      <c r="B5" s="2">
        <f t="shared" ca="1" si="2"/>
        <v>0.54166666666666663</v>
      </c>
      <c r="C5" s="1" t="str">
        <f t="shared" ca="1" si="0"/>
        <v>MLS</v>
      </c>
      <c r="D5" s="1" t="str">
        <f t="shared" ca="1" si="3"/>
        <v>LA Galaxy</v>
      </c>
      <c r="E5" s="1" t="str">
        <f t="shared" ca="1" si="1"/>
        <v>Houston Dynamo</v>
      </c>
      <c r="F5" s="1" t="s">
        <v>1</v>
      </c>
      <c r="J5" s="7">
        <v>43565</v>
      </c>
      <c r="K5" s="8">
        <v>0.66666666666666663</v>
      </c>
      <c r="L5" s="6" t="s">
        <v>20</v>
      </c>
      <c r="M5" s="6" t="s">
        <v>8</v>
      </c>
      <c r="N5" s="6" t="s">
        <v>9</v>
      </c>
    </row>
    <row r="6" spans="1:14" x14ac:dyDescent="0.25">
      <c r="A6" s="13">
        <f ca="1">IF(CELL("формат",F6)="D1",F6,A5)</f>
        <v>43565</v>
      </c>
      <c r="B6" s="2">
        <f t="shared" ca="1" si="2"/>
        <v>0.54166666666666663</v>
      </c>
      <c r="C6" s="1" t="str">
        <f t="shared" ca="1" si="0"/>
        <v>MLS</v>
      </c>
      <c r="D6" s="1" t="str">
        <f t="shared" ca="1" si="3"/>
        <v>LA Galaxy</v>
      </c>
      <c r="E6" s="1" t="str">
        <f t="shared" ca="1" si="1"/>
        <v>Houston Dynamo</v>
      </c>
      <c r="F6" s="1" t="s">
        <v>2</v>
      </c>
      <c r="J6" s="7">
        <v>43565</v>
      </c>
      <c r="K6" s="8">
        <v>0.625</v>
      </c>
      <c r="L6" s="6" t="s">
        <v>21</v>
      </c>
      <c r="M6" s="6" t="s">
        <v>11</v>
      </c>
      <c r="N6" s="1" t="s">
        <v>12</v>
      </c>
    </row>
    <row r="7" spans="1:14" x14ac:dyDescent="0.25">
      <c r="A7" s="13">
        <f ca="1">IF(CELL("формат",F7)="D1",F7,A6)</f>
        <v>43565</v>
      </c>
      <c r="B7" s="2" t="str">
        <f t="shared" ca="1" si="2"/>
        <v/>
      </c>
      <c r="C7" s="1" t="str">
        <f t="shared" ca="1" si="0"/>
        <v>J.League</v>
      </c>
      <c r="D7" s="1" t="str">
        <f t="shared" ca="1" si="3"/>
        <v/>
      </c>
      <c r="E7" s="1" t="str">
        <f t="shared" ca="1" si="1"/>
        <v/>
      </c>
      <c r="F7" s="3" t="s">
        <v>3</v>
      </c>
    </row>
    <row r="8" spans="1:14" x14ac:dyDescent="0.25">
      <c r="A8" s="13">
        <f ca="1">IF(CELL("формат",F8)="D1",F8,A7)</f>
        <v>43565</v>
      </c>
      <c r="B8" s="2">
        <f t="shared" ca="1" si="2"/>
        <v>0.58333333333333337</v>
      </c>
      <c r="C8" s="1" t="str">
        <f t="shared" ca="1" si="0"/>
        <v>J.League</v>
      </c>
      <c r="D8" s="1" t="str">
        <f t="shared" ca="1" si="3"/>
        <v/>
      </c>
      <c r="E8" s="1" t="str">
        <f t="shared" ca="1" si="1"/>
        <v/>
      </c>
      <c r="F8" s="2">
        <v>0.58333333333333337</v>
      </c>
      <c r="J8" s="10" t="s">
        <v>22</v>
      </c>
      <c r="K8" s="10"/>
      <c r="L8" s="10"/>
      <c r="M8" s="10"/>
      <c r="N8" s="10"/>
    </row>
    <row r="9" spans="1:14" x14ac:dyDescent="0.25">
      <c r="A9" s="13">
        <f ca="1">IF(CELL("формат",F9)="D1",F9,A8)</f>
        <v>43565</v>
      </c>
      <c r="B9" s="2">
        <f t="shared" ca="1" si="2"/>
        <v>0.58333333333333337</v>
      </c>
      <c r="C9" s="1" t="str">
        <f t="shared" ca="1" si="0"/>
        <v>J.League</v>
      </c>
      <c r="D9" s="1" t="str">
        <f t="shared" ca="1" si="3"/>
        <v>Hokkaido Consadole Sapporo</v>
      </c>
      <c r="E9" s="1" t="str">
        <f t="shared" ca="1" si="1"/>
        <v>Yokohama F. Marinos</v>
      </c>
      <c r="F9" s="1" t="s">
        <v>4</v>
      </c>
    </row>
    <row r="10" spans="1:14" x14ac:dyDescent="0.25">
      <c r="A10" s="13">
        <f ca="1">IF(CELL("формат",F10)="D1",F10,A9)</f>
        <v>43565</v>
      </c>
      <c r="B10" s="2">
        <f t="shared" ca="1" si="2"/>
        <v>0.58333333333333337</v>
      </c>
      <c r="C10" s="1" t="str">
        <f t="shared" ca="1" si="0"/>
        <v>J.League</v>
      </c>
      <c r="D10" s="1" t="str">
        <f t="shared" ca="1" si="3"/>
        <v>Hokkaido Consadole Sapporo</v>
      </c>
      <c r="E10" s="1" t="str">
        <f ca="1">IF(F9=D10,F10,IF(F10=D10,F11,""))</f>
        <v>Yokohama F. Marinos</v>
      </c>
      <c r="F10" s="1" t="s">
        <v>5</v>
      </c>
    </row>
    <row r="11" spans="1:14" x14ac:dyDescent="0.25">
      <c r="A11" s="13">
        <f ca="1">IF(CELL("формат",F11)="D1",F11,A10)</f>
        <v>43565</v>
      </c>
      <c r="B11" s="2">
        <f t="shared" ca="1" si="2"/>
        <v>0.625</v>
      </c>
      <c r="C11" s="1" t="str">
        <f t="shared" ca="1" si="0"/>
        <v>J.League</v>
      </c>
      <c r="D11" s="1" t="str">
        <f t="shared" ca="1" si="3"/>
        <v/>
      </c>
      <c r="E11" s="1" t="str">
        <f t="shared" ca="1" si="1"/>
        <v/>
      </c>
      <c r="F11" s="2">
        <v>0.625</v>
      </c>
    </row>
    <row r="12" spans="1:14" x14ac:dyDescent="0.25">
      <c r="A12" s="13">
        <f ca="1">IF(CELL("формат",F12)="D1",F12,A11)</f>
        <v>43565</v>
      </c>
      <c r="B12" s="2">
        <f t="shared" ca="1" si="2"/>
        <v>0.625</v>
      </c>
      <c r="C12" s="1" t="str">
        <f t="shared" ca="1" si="0"/>
        <v>J.League</v>
      </c>
      <c r="D12" s="1" t="str">
        <f t="shared" ca="1" si="3"/>
        <v>Matsumoto Yamaga FC</v>
      </c>
      <c r="E12" s="1" t="str">
        <f t="shared" ca="1" si="1"/>
        <v>Sagan Tosu</v>
      </c>
      <c r="F12" s="1" t="s">
        <v>6</v>
      </c>
    </row>
    <row r="13" spans="1:14" x14ac:dyDescent="0.25">
      <c r="A13" s="13">
        <f ca="1">IF(CELL("формат",F13)="D1",F13,A12)</f>
        <v>43565</v>
      </c>
      <c r="B13" s="2">
        <f t="shared" ca="1" si="2"/>
        <v>0.625</v>
      </c>
      <c r="C13" s="1" t="str">
        <f t="shared" ca="1" si="0"/>
        <v>J.League</v>
      </c>
      <c r="D13" s="1" t="str">
        <f t="shared" ca="1" si="3"/>
        <v>Matsumoto Yamaga FC</v>
      </c>
      <c r="E13" s="1" t="str">
        <f t="shared" ca="1" si="1"/>
        <v>Sagan Tosu</v>
      </c>
      <c r="F13" s="1" t="s">
        <v>7</v>
      </c>
      <c r="J13" s="11" t="s">
        <v>14</v>
      </c>
      <c r="K13" s="11" t="s">
        <v>17</v>
      </c>
      <c r="L13" s="11" t="s">
        <v>15</v>
      </c>
      <c r="M13" s="11" t="s">
        <v>16</v>
      </c>
      <c r="N13" s="11" t="s">
        <v>18</v>
      </c>
    </row>
    <row r="14" spans="1:14" x14ac:dyDescent="0.25">
      <c r="A14" s="13">
        <f ca="1">IF(CELL("формат",F14)="D1",F14,A13)</f>
        <v>43565</v>
      </c>
      <c r="B14" s="2">
        <f t="shared" ca="1" si="2"/>
        <v>0.66666666666666663</v>
      </c>
      <c r="C14" s="1" t="str">
        <f t="shared" ca="1" si="0"/>
        <v>J.League</v>
      </c>
      <c r="D14" s="1" t="str">
        <f t="shared" ca="1" si="3"/>
        <v/>
      </c>
      <c r="E14" s="1" t="str">
        <f t="shared" ca="1" si="1"/>
        <v/>
      </c>
      <c r="F14" s="2">
        <v>0.66666666666666663</v>
      </c>
      <c r="J14" s="12">
        <v>43565</v>
      </c>
      <c r="K14" s="14">
        <v>0.54166666666666663</v>
      </c>
      <c r="L14" t="s">
        <v>24</v>
      </c>
      <c r="M14" t="s">
        <v>1</v>
      </c>
      <c r="N14" t="s">
        <v>2</v>
      </c>
    </row>
    <row r="15" spans="1:14" x14ac:dyDescent="0.25">
      <c r="A15" s="13">
        <f ca="1">IF(CELL("формат",F15)="D1",F15,A14)</f>
        <v>43565</v>
      </c>
      <c r="B15" s="2">
        <f t="shared" ca="1" si="2"/>
        <v>0.66666666666666663</v>
      </c>
      <c r="C15" s="1" t="str">
        <f t="shared" ca="1" si="0"/>
        <v>J.League</v>
      </c>
      <c r="D15" s="1" t="str">
        <f t="shared" ca="1" si="3"/>
        <v>Kashima Antlers</v>
      </c>
      <c r="E15" s="1" t="str">
        <f t="shared" ca="1" si="1"/>
        <v>Vegalta Sendai</v>
      </c>
      <c r="F15" s="1" t="s">
        <v>8</v>
      </c>
      <c r="J15" s="12">
        <v>43565</v>
      </c>
      <c r="K15" s="14">
        <v>0.58333333333333337</v>
      </c>
      <c r="L15" t="s">
        <v>20</v>
      </c>
      <c r="M15" t="s">
        <v>4</v>
      </c>
      <c r="N15" t="s">
        <v>5</v>
      </c>
    </row>
    <row r="16" spans="1:14" x14ac:dyDescent="0.25">
      <c r="A16" s="13">
        <f ca="1">IF(CELL("формат",F16)="D1",F16,A15)</f>
        <v>43565</v>
      </c>
      <c r="B16" s="2">
        <f t="shared" ca="1" si="2"/>
        <v>0.66666666666666663</v>
      </c>
      <c r="C16" s="1" t="str">
        <f t="shared" ca="1" si="0"/>
        <v>J.League</v>
      </c>
      <c r="D16" s="1" t="str">
        <f t="shared" ca="1" si="3"/>
        <v>Kashima Antlers</v>
      </c>
      <c r="E16" s="1" t="str">
        <f t="shared" ca="1" si="1"/>
        <v>Vegalta Sendai</v>
      </c>
      <c r="F16" s="1" t="s">
        <v>9</v>
      </c>
      <c r="J16" s="12">
        <v>43565</v>
      </c>
      <c r="K16" s="14">
        <v>0.625</v>
      </c>
      <c r="L16" t="s">
        <v>20</v>
      </c>
      <c r="M16" t="s">
        <v>6</v>
      </c>
      <c r="N16" t="s">
        <v>7</v>
      </c>
    </row>
    <row r="17" spans="1:14" x14ac:dyDescent="0.25">
      <c r="A17" s="13">
        <f ca="1">IF(CELL("формат",F17)="D1",F17,A16)</f>
        <v>43565</v>
      </c>
      <c r="B17" s="2" t="str">
        <f t="shared" ca="1" si="2"/>
        <v/>
      </c>
      <c r="C17" s="1" t="str">
        <f t="shared" ca="1" si="0"/>
        <v>J.League 2</v>
      </c>
      <c r="D17" s="1" t="str">
        <f t="shared" ca="1" si="3"/>
        <v/>
      </c>
      <c r="E17" s="1" t="str">
        <f t="shared" ca="1" si="1"/>
        <v/>
      </c>
      <c r="F17" s="3" t="s">
        <v>10</v>
      </c>
      <c r="J17" s="12">
        <v>43565</v>
      </c>
      <c r="K17" s="14">
        <v>0.625</v>
      </c>
      <c r="L17" t="s">
        <v>21</v>
      </c>
      <c r="M17" t="s">
        <v>11</v>
      </c>
      <c r="N17" t="s">
        <v>12</v>
      </c>
    </row>
    <row r="18" spans="1:14" x14ac:dyDescent="0.25">
      <c r="A18" s="13">
        <f ca="1">IF(CELL("формат",F18)="D1",F18,A17)</f>
        <v>43565</v>
      </c>
      <c r="B18" s="2">
        <f t="shared" ca="1" si="2"/>
        <v>0.625</v>
      </c>
      <c r="C18" s="1" t="str">
        <f t="shared" ca="1" si="0"/>
        <v>J.League 2</v>
      </c>
      <c r="D18" s="1" t="str">
        <f t="shared" ca="1" si="3"/>
        <v/>
      </c>
      <c r="E18" s="1" t="str">
        <f t="shared" ca="1" si="1"/>
        <v/>
      </c>
      <c r="F18" s="2">
        <v>0.625</v>
      </c>
      <c r="J18" s="12">
        <v>43565</v>
      </c>
      <c r="K18" s="14">
        <v>0.66666666666666663</v>
      </c>
      <c r="L18" t="s">
        <v>20</v>
      </c>
      <c r="M18" t="s">
        <v>8</v>
      </c>
      <c r="N18" t="s">
        <v>9</v>
      </c>
    </row>
    <row r="19" spans="1:14" x14ac:dyDescent="0.25">
      <c r="A19" s="13">
        <f ca="1">IF(CELL("формат",F19)="D1",F19,A18)</f>
        <v>43565</v>
      </c>
      <c r="B19" s="2">
        <f t="shared" ca="1" si="2"/>
        <v>0.625</v>
      </c>
      <c r="C19" s="1" t="str">
        <f t="shared" ca="1" si="0"/>
        <v>J.League 2</v>
      </c>
      <c r="D19" s="1" t="str">
        <f t="shared" ca="1" si="3"/>
        <v>Tokyo Verdy</v>
      </c>
      <c r="E19" s="1" t="str">
        <f t="shared" ca="1" si="1"/>
        <v>Albirex Niigata</v>
      </c>
      <c r="F19" s="1" t="s">
        <v>11</v>
      </c>
      <c r="J19" s="12" t="s">
        <v>23</v>
      </c>
    </row>
    <row r="20" spans="1:14" x14ac:dyDescent="0.25">
      <c r="A20" s="13">
        <f ca="1">IF(CELL("формат",F20)="D1",F20,A19)</f>
        <v>43565</v>
      </c>
      <c r="B20" s="2">
        <f t="shared" ca="1" si="2"/>
        <v>0.625</v>
      </c>
      <c r="C20" s="1" t="str">
        <f t="shared" ca="1" si="0"/>
        <v>J.League 2</v>
      </c>
      <c r="D20" s="1" t="str">
        <f t="shared" ca="1" si="3"/>
        <v>Tokyo Verdy</v>
      </c>
      <c r="E20" s="1" t="str">
        <f t="shared" ca="1" si="1"/>
        <v>Albirex Niigata</v>
      </c>
      <c r="F20" s="1" t="s">
        <v>12</v>
      </c>
    </row>
    <row r="21" spans="1:14" x14ac:dyDescent="0.25">
      <c r="G21" s="12"/>
    </row>
  </sheetData>
  <mergeCells count="1">
    <mergeCell ref="J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2019-04-20T06:20:09Z</dcterms:modified>
</cp:coreProperties>
</file>