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38" yWindow="100" windowWidth="14801" windowHeight="8014"/>
  </bookViews>
  <sheets>
    <sheet name="Лист2" sheetId="2" r:id="rId1"/>
  </sheets>
  <definedNames>
    <definedName name="Сида">#REF!</definedName>
    <definedName name="Сила">Лист2!$H$11:$I$11</definedName>
  </definedNames>
  <calcPr calcId="145621"/>
</workbook>
</file>

<file path=xl/calcChain.xml><?xml version="1.0" encoding="utf-8"?>
<calcChain xmlns="http://schemas.openxmlformats.org/spreadsheetml/2006/main">
  <c r="N12" i="2" l="1"/>
  <c r="N14" i="2" l="1"/>
  <c r="N13" i="2"/>
  <c r="AF14" i="2" l="1"/>
  <c r="AE14" i="2"/>
  <c r="AD14" i="2"/>
  <c r="AC14" i="2"/>
  <c r="AB14" i="2"/>
  <c r="AA14" i="2"/>
  <c r="Y14" i="2"/>
  <c r="X14" i="2"/>
  <c r="AF13" i="2"/>
  <c r="AE13" i="2"/>
  <c r="AD13" i="2"/>
  <c r="AC13" i="2"/>
  <c r="AB13" i="2"/>
  <c r="AA13" i="2"/>
  <c r="Y13" i="2"/>
  <c r="X13" i="2"/>
  <c r="AE12" i="2"/>
  <c r="AC12" i="2"/>
  <c r="AA12" i="2"/>
  <c r="Y12" i="2"/>
  <c r="F12" i="2" s="1"/>
  <c r="AG13" i="2" l="1"/>
  <c r="O13" i="2" s="1"/>
  <c r="AK12" i="2"/>
  <c r="AB12" i="2"/>
  <c r="AD12" i="2"/>
  <c r="K12" i="2" s="1"/>
  <c r="AF12" i="2"/>
  <c r="M12" i="2" s="1"/>
  <c r="AG14" i="2"/>
  <c r="O14" i="2" s="1"/>
  <c r="I12" i="2" l="1"/>
  <c r="AG12" i="2" l="1"/>
  <c r="O12" i="2" s="1"/>
</calcChain>
</file>

<file path=xl/sharedStrings.xml><?xml version="1.0" encoding="utf-8"?>
<sst xmlns="http://schemas.openxmlformats.org/spreadsheetml/2006/main" count="49" uniqueCount="39">
  <si>
    <t xml:space="preserve">ВЕДОМОСТЬ
результатов проверки  Управления  войсковой части 3128 по физической подготовке 29 марта 2019 г
</t>
  </si>
  <si>
    <t>№ п/п</t>
  </si>
  <si>
    <t>Категория</t>
  </si>
  <si>
    <t>Возрастная Группа                  (группа ЛФК)</t>
  </si>
  <si>
    <t>Нагрудный номер</t>
  </si>
  <si>
    <t>Физические качества (навыки), номера упражнений</t>
  </si>
  <si>
    <t>Физическая подготовленность</t>
  </si>
  <si>
    <t>Общая оценка по физической подготовленности</t>
  </si>
  <si>
    <t>Допуск врача</t>
  </si>
  <si>
    <t>Сила</t>
  </si>
  <si>
    <t>Быстрота</t>
  </si>
  <si>
    <t>Выносливость</t>
  </si>
  <si>
    <r>
      <t xml:space="preserve">4, </t>
    </r>
    <r>
      <rPr>
        <sz val="12"/>
        <color theme="1"/>
        <rFont val="Times New Roman"/>
        <family val="1"/>
        <charset val="204"/>
      </rPr>
      <t>27</t>
    </r>
  </si>
  <si>
    <r>
      <t xml:space="preserve">51, </t>
    </r>
    <r>
      <rPr>
        <sz val="12"/>
        <color theme="1"/>
        <rFont val="Times New Roman"/>
        <family val="1"/>
        <charset val="204"/>
      </rPr>
      <t>18</t>
    </r>
  </si>
  <si>
    <t>55, 91</t>
  </si>
  <si>
    <t>Результат</t>
  </si>
  <si>
    <t>Оценка</t>
  </si>
  <si>
    <t>Нетрогать авто редакция при открытии файла</t>
  </si>
  <si>
    <t>когда заполните первую оценку растащить вниз</t>
  </si>
  <si>
    <r>
      <t xml:space="preserve">Проверьте могут остаться </t>
    </r>
    <r>
      <rPr>
        <b/>
        <u/>
        <sz val="11"/>
        <color rgb="FFFF0000"/>
        <rFont val="Calibri"/>
        <family val="2"/>
        <charset val="204"/>
        <scheme val="minor"/>
      </rPr>
      <t>НУЛИ</t>
    </r>
  </si>
  <si>
    <t>Заполнить 1 раз только</t>
  </si>
  <si>
    <t>Ж</t>
  </si>
  <si>
    <t>пол</t>
  </si>
  <si>
    <t>ДР</t>
  </si>
  <si>
    <t>сегодня</t>
  </si>
  <si>
    <t>лет полных</t>
  </si>
  <si>
    <t>Вз гр.</t>
  </si>
  <si>
    <t>категория</t>
  </si>
  <si>
    <t>№4(рез)</t>
  </si>
  <si>
    <t>№4(оценка)</t>
  </si>
  <si>
    <t>№51(рез)</t>
  </si>
  <si>
    <t>№51(оценка)</t>
  </si>
  <si>
    <t>№55(рез)</t>
  </si>
  <si>
    <t>№55(оценка)</t>
  </si>
  <si>
    <t>общая оценка</t>
  </si>
  <si>
    <t>№27(рез)</t>
  </si>
  <si>
    <t>№27(оценка)</t>
  </si>
  <si>
    <t>м</t>
  </si>
  <si>
    <t>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</si>
</sst>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u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charset val="204"/>
      <scheme val="minor"/>
    </font>
    <font>
      <sz val="28"/>
      <color rgb="FFFF0000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u/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1" fontId="7" fillId="0" borderId="0" xfId="0" applyNumberFormat="1" applyFont="1" applyBorder="1" applyAlignment="1">
      <alignment horizontal="right" vertical="center" wrapText="1"/>
    </xf>
    <xf numFmtId="0" fontId="3" fillId="0" borderId="0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/>
    </xf>
    <xf numFmtId="165" fontId="3" fillId="0" borderId="0" xfId="0" applyNumberFormat="1" applyFont="1" applyBorder="1" applyAlignment="1">
      <alignment horizontal="left" vertical="top" wrapText="1"/>
    </xf>
    <xf numFmtId="0" fontId="7" fillId="0" borderId="0" xfId="0" applyNumberFormat="1" applyFont="1" applyBorder="1" applyAlignment="1">
      <alignment horizontal="right" vertical="center" wrapText="1"/>
    </xf>
    <xf numFmtId="1" fontId="3" fillId="0" borderId="0" xfId="0" applyNumberFormat="1" applyFont="1" applyBorder="1" applyAlignment="1">
      <alignment horizontal="left" vertical="top" wrapText="1"/>
    </xf>
    <xf numFmtId="164" fontId="3" fillId="0" borderId="0" xfId="0" applyNumberFormat="1" applyFont="1" applyBorder="1" applyAlignment="1">
      <alignment vertical="center" wrapText="1"/>
    </xf>
    <xf numFmtId="0" fontId="1" fillId="0" borderId="0" xfId="0" applyFont="1" applyAlignment="1"/>
    <xf numFmtId="0" fontId="0" fillId="0" borderId="0" xfId="0" applyAlignment="1"/>
    <xf numFmtId="0" fontId="0" fillId="0" borderId="0" xfId="0" applyAlignment="1">
      <alignment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0" xfId="0" applyFont="1"/>
    <xf numFmtId="0" fontId="12" fillId="0" borderId="9" xfId="0" applyFont="1" applyBorder="1" applyAlignment="1">
      <alignment horizontal="center" vertical="center"/>
    </xf>
    <xf numFmtId="14" fontId="12" fillId="0" borderId="9" xfId="0" applyNumberFormat="1" applyFont="1" applyBorder="1" applyAlignment="1">
      <alignment horizontal="center" vertical="center" wrapText="1"/>
    </xf>
    <xf numFmtId="14" fontId="12" fillId="0" borderId="9" xfId="0" applyNumberFormat="1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164" fontId="12" fillId="0" borderId="9" xfId="0" applyNumberFormat="1" applyFont="1" applyBorder="1" applyAlignment="1">
      <alignment horizontal="center" vertical="center"/>
    </xf>
    <xf numFmtId="2" fontId="12" fillId="0" borderId="9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2" fontId="12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4" fontId="14" fillId="0" borderId="1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9" fillId="0" borderId="4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AO40"/>
  <sheetViews>
    <sheetView tabSelected="1" zoomScale="85" zoomScaleNormal="85" workbookViewId="0">
      <selection activeCell="N21" sqref="N21"/>
    </sheetView>
  </sheetViews>
  <sheetFormatPr defaultRowHeight="15.05" x14ac:dyDescent="0.3"/>
  <cols>
    <col min="3" max="3" width="14.109375" customWidth="1"/>
    <col min="4" max="4" width="17.5546875" customWidth="1"/>
    <col min="8" max="8" width="9.44140625" bestFit="1" customWidth="1"/>
    <col min="22" max="22" width="13.109375" customWidth="1"/>
    <col min="23" max="23" width="20.5546875" customWidth="1"/>
    <col min="24" max="24" width="10.6640625" bestFit="1" customWidth="1"/>
  </cols>
  <sheetData>
    <row r="2" spans="2:41" x14ac:dyDescent="0.3">
      <c r="V2" s="51"/>
      <c r="W2" s="52"/>
      <c r="X2" s="52"/>
      <c r="Y2" s="52"/>
      <c r="Z2" s="52"/>
      <c r="AA2" s="52"/>
      <c r="AB2" s="52"/>
      <c r="AC2" s="52"/>
      <c r="AD2" s="52"/>
    </row>
    <row r="3" spans="2:41" x14ac:dyDescent="0.3"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V3" s="52"/>
      <c r="W3" s="52"/>
      <c r="X3" s="52"/>
      <c r="Y3" s="52"/>
      <c r="Z3" s="52"/>
      <c r="AA3" s="52"/>
      <c r="AB3" s="52"/>
      <c r="AC3" s="52"/>
      <c r="AD3" s="52"/>
    </row>
    <row r="4" spans="2:41" x14ac:dyDescent="0.3"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V4" s="52"/>
      <c r="W4" s="52"/>
      <c r="X4" s="52"/>
      <c r="Y4" s="52"/>
      <c r="Z4" s="52"/>
      <c r="AA4" s="52"/>
      <c r="AB4" s="52"/>
      <c r="AC4" s="52"/>
      <c r="AD4" s="52"/>
    </row>
    <row r="5" spans="2:41" ht="23.35" customHeight="1" x14ac:dyDescent="0.3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V5" s="20"/>
      <c r="W5" s="21"/>
      <c r="X5" s="21"/>
      <c r="Y5" s="21"/>
    </row>
    <row r="6" spans="2:41" ht="15.65" thickBot="1" x14ac:dyDescent="0.35"/>
    <row r="7" spans="2:41" ht="16.3" thickBot="1" x14ac:dyDescent="0.35">
      <c r="B7" s="48" t="s">
        <v>1</v>
      </c>
      <c r="C7" s="43"/>
      <c r="D7" s="48"/>
      <c r="E7" s="43" t="s">
        <v>2</v>
      </c>
      <c r="F7" s="43" t="s">
        <v>3</v>
      </c>
      <c r="G7" s="43" t="s">
        <v>4</v>
      </c>
      <c r="H7" s="48" t="s">
        <v>5</v>
      </c>
      <c r="I7" s="48"/>
      <c r="J7" s="48"/>
      <c r="K7" s="48"/>
      <c r="L7" s="48"/>
      <c r="M7" s="48"/>
      <c r="N7" s="43" t="s">
        <v>6</v>
      </c>
      <c r="O7" s="43" t="s">
        <v>7</v>
      </c>
      <c r="P7" s="43" t="s">
        <v>8</v>
      </c>
      <c r="W7" s="44" t="s">
        <v>17</v>
      </c>
      <c r="Y7" s="44" t="s">
        <v>18</v>
      </c>
      <c r="AG7" s="47" t="s">
        <v>19</v>
      </c>
    </row>
    <row r="8" spans="2:41" x14ac:dyDescent="0.3">
      <c r="B8" s="48"/>
      <c r="C8" s="43"/>
      <c r="D8" s="48"/>
      <c r="E8" s="43"/>
      <c r="F8" s="43"/>
      <c r="G8" s="43"/>
      <c r="H8" s="48" t="s">
        <v>9</v>
      </c>
      <c r="I8" s="48"/>
      <c r="J8" s="48" t="s">
        <v>10</v>
      </c>
      <c r="K8" s="48"/>
      <c r="L8" s="48" t="s">
        <v>11</v>
      </c>
      <c r="M8" s="48"/>
      <c r="N8" s="43"/>
      <c r="O8" s="43"/>
      <c r="P8" s="43"/>
      <c r="V8" s="49" t="s">
        <v>20</v>
      </c>
      <c r="W8" s="45"/>
      <c r="Y8" s="45"/>
      <c r="AG8" s="47"/>
      <c r="AI8" s="41" t="s">
        <v>21</v>
      </c>
    </row>
    <row r="9" spans="2:41" ht="15.65" thickBot="1" x14ac:dyDescent="0.35">
      <c r="B9" s="48"/>
      <c r="C9" s="43"/>
      <c r="D9" s="48"/>
      <c r="E9" s="43"/>
      <c r="F9" s="43"/>
      <c r="G9" s="43"/>
      <c r="H9" s="48"/>
      <c r="I9" s="48"/>
      <c r="J9" s="48"/>
      <c r="K9" s="48"/>
      <c r="L9" s="48"/>
      <c r="M9" s="48"/>
      <c r="N9" s="43"/>
      <c r="O9" s="43"/>
      <c r="P9" s="43"/>
      <c r="V9" s="50"/>
      <c r="W9" s="46"/>
      <c r="Y9" s="46"/>
      <c r="AG9" s="47"/>
      <c r="AI9" s="41"/>
    </row>
    <row r="10" spans="2:41" ht="16.3" thickBot="1" x14ac:dyDescent="0.35">
      <c r="B10" s="48"/>
      <c r="C10" s="43"/>
      <c r="D10" s="48"/>
      <c r="E10" s="43"/>
      <c r="F10" s="43"/>
      <c r="G10" s="43"/>
      <c r="H10" s="42" t="s">
        <v>12</v>
      </c>
      <c r="I10" s="42"/>
      <c r="J10" s="42" t="s">
        <v>13</v>
      </c>
      <c r="K10" s="42"/>
      <c r="L10" s="42" t="s">
        <v>14</v>
      </c>
      <c r="M10" s="42"/>
      <c r="N10" s="43"/>
      <c r="O10" s="43"/>
      <c r="P10" s="43"/>
      <c r="Y10" s="22"/>
      <c r="AI10" s="41"/>
    </row>
    <row r="11" spans="2:41" ht="31.95" thickBot="1" x14ac:dyDescent="0.35">
      <c r="B11" s="48"/>
      <c r="C11" s="43"/>
      <c r="D11" s="48"/>
      <c r="E11" s="43"/>
      <c r="F11" s="43"/>
      <c r="G11" s="43"/>
      <c r="H11" s="1" t="s">
        <v>15</v>
      </c>
      <c r="I11" s="1" t="s">
        <v>16</v>
      </c>
      <c r="J11" s="1" t="s">
        <v>15</v>
      </c>
      <c r="K11" s="1" t="s">
        <v>16</v>
      </c>
      <c r="L11" s="1" t="s">
        <v>15</v>
      </c>
      <c r="M11" s="1" t="s">
        <v>16</v>
      </c>
      <c r="N11" s="43"/>
      <c r="O11" s="43"/>
      <c r="P11" s="43"/>
      <c r="U11" s="23" t="s">
        <v>22</v>
      </c>
      <c r="V11" s="23" t="s">
        <v>23</v>
      </c>
      <c r="W11" s="23" t="s">
        <v>24</v>
      </c>
      <c r="X11" s="23" t="s">
        <v>25</v>
      </c>
      <c r="Y11" s="23" t="s">
        <v>26</v>
      </c>
      <c r="Z11" s="23" t="s">
        <v>27</v>
      </c>
      <c r="AA11" s="23" t="s">
        <v>28</v>
      </c>
      <c r="AB11" s="23" t="s">
        <v>29</v>
      </c>
      <c r="AC11" s="23" t="s">
        <v>30</v>
      </c>
      <c r="AD11" s="23" t="s">
        <v>31</v>
      </c>
      <c r="AE11" s="23" t="s">
        <v>32</v>
      </c>
      <c r="AF11" s="23" t="s">
        <v>33</v>
      </c>
      <c r="AG11" s="23" t="s">
        <v>16</v>
      </c>
      <c r="AH11" s="24" t="s">
        <v>34</v>
      </c>
      <c r="AI11" s="41"/>
      <c r="AJ11" s="23" t="s">
        <v>35</v>
      </c>
      <c r="AK11" s="23" t="s">
        <v>36</v>
      </c>
      <c r="AL11" s="23" t="s">
        <v>30</v>
      </c>
      <c r="AM11" s="23" t="s">
        <v>31</v>
      </c>
      <c r="AN11" s="23" t="s">
        <v>32</v>
      </c>
      <c r="AO11" s="23" t="s">
        <v>33</v>
      </c>
    </row>
    <row r="12" spans="2:41" ht="18.2" thickBot="1" x14ac:dyDescent="0.35">
      <c r="B12" s="1">
        <v>1</v>
      </c>
      <c r="C12" s="2"/>
      <c r="D12" s="2"/>
      <c r="E12" s="3">
        <v>2</v>
      </c>
      <c r="F12" s="3">
        <f>Y12</f>
        <v>1</v>
      </c>
      <c r="G12" s="1">
        <v>1</v>
      </c>
      <c r="H12" s="4">
        <v>30</v>
      </c>
      <c r="I12" s="4" t="str">
        <f>AB12&amp;" "&amp;AK12</f>
        <v xml:space="preserve">5  </v>
      </c>
      <c r="J12" s="5">
        <v>14</v>
      </c>
      <c r="K12" s="4">
        <f>AD12</f>
        <v>5</v>
      </c>
      <c r="L12" s="6">
        <v>3.51</v>
      </c>
      <c r="M12" s="4">
        <f>AF12</f>
        <v>3</v>
      </c>
      <c r="N12" s="35">
        <f>IF(AND(I12=5,K12+M12&gt;8),5,IF(AND(I12&gt;=4,K12+M12&gt;7),4,IF(AND(I12&gt;=3,K12+M12&gt;6),3,IF(AND(I12&gt;=3,K12+M12&gt;=6),3,IF(AND(I12&gt;=3,K12+M12&lt;6),2,IF(AND(I12&lt;=2),2))))))</f>
        <v>4</v>
      </c>
      <c r="O12" s="4">
        <f>N12</f>
        <v>4</v>
      </c>
      <c r="P12" s="1"/>
      <c r="Q12" s="12"/>
      <c r="R12" s="25"/>
      <c r="S12" s="25"/>
      <c r="T12" s="25"/>
      <c r="U12" s="26" t="s">
        <v>37</v>
      </c>
      <c r="V12" s="27"/>
      <c r="W12" s="28"/>
      <c r="X12" s="26"/>
      <c r="Y12" s="29">
        <f>IF(AND(U12="м",X12&lt;=24),1,IF(AND(U12="ж",X12&lt;=24),1,IF(AND(U12="м",X12&lt;=29),2,IF(AND(U12="ж",X12&lt;=29),2,IF(AND(U12="м",X12&lt;=34),3,IF(AND(U12="ж",X12&lt;=34),3,IF(AND(U12="м",X12&lt;=39),4,IF(AND(U12="м",X12&lt;=44),5,IF(AND(U12="м",X12&gt;49),6,IF(AND(U12="ж",X12&lt;=39),4,IF(AND(U12="ж",X12&gt;=45),6,IF(AND(U12="ж",X12&lt;=44),5))))))))))))</f>
        <v>1</v>
      </c>
      <c r="Z12" s="29">
        <v>2</v>
      </c>
      <c r="AA12" s="26">
        <f>H12</f>
        <v>30</v>
      </c>
      <c r="AB12" s="29">
        <f>IF(AND(F12=1,U12="м",H12&gt;=14),5,IF(AND(F12=1,U12="м",H12&gt;=12),4,IF(AND(F12=1,U12="м",H12&gt;=10),3,IF(AND(F12=1,U12="м",H12&lt;10),2,IF(AND(F12=2,U12="м",H12&gt;=13),5,IF(AND(F12=2,U12="м",H12&gt;=11),4,IF(AND(F12=2,U12="м",H12&gt;=9),3,IF(AND(F12=2,U12="м",H12&lt;9),2,IF(AND(F12=3,U12="м",H12&gt;=12),5,IF(AND(F12=3,U12="м",H12&gt;=10),4,IF(AND(F12=3,U12="м",H12&gt;=8),3,IF(AND(F12=3,U12="м",H12&lt;8),2,IF(AND(F12=4,U12="м",H12&gt;=10),5,IF(AND(F12=4,U12="м",H12&gt;=8),4,IF(AND(F12=4,U12="м",H12&gt;=6),3,IF(AND(F12=4,U12="м",H12&lt;6),2,IF(AND(F12=5,U12="м",H12&gt;=8),5,IF(AND(F12=5,U12="м",H12&gt;=6),4,IF(AND(F12=5,U12="м",H12&gt;=4),3,IF(AND(F12=5,U12="м",H12&lt;4),2,IF(AND(F12=6,U12="м",H12&gt;=7),5,IF(AND(F12=6,U12="м",H12&gt;=5),4,IF(AND(F12=6,U12="м",H12&gt;=3),3,IF(AND(F12=6,U12="м",H12&lt;3),2,IF(AND(#REF!="",U12="м",H12&gt;=13),5,IF(AND(F12="",U12="м",H12&gt;=11),4,IF(AND(F12="",U12="м",H12&gt;=9),3,IF(AND(F12="",U12="м",H12&lt;9),2))))))))))))))))))))))))))))</f>
        <v>5</v>
      </c>
      <c r="AC12" s="30">
        <f>J12</f>
        <v>14</v>
      </c>
      <c r="AD12" s="26">
        <f t="shared" ref="AD12:AD14" si="0">IF(AND(F12=1,U12="м",J12&lt;=14),5,IF(AND(F12=1,U12="м",J12&lt;=14.4),4,IF(AND(F12=1,U12="м",J12&lt;=15.2),3,IF(AND(F12=1,U12="м",J12&gt;15.2),2,IF(AND(F12=2,U12="м",J12&lt;=14.2),5,IF(AND(F12=2,U12="м",J12&lt;=14.6),4,IF(AND(F12=2,U12="м",J12&lt;=15.6),3,IF(AND(F12=2,U12="м",J12&gt;15.6),2,IF(AND(F12=3,U12="м",J12&lt;=14.8),5,IF(AND(F12=3,U12="м",J12&lt;=15.4),4,IF(AND(F12=3,U12="м",J12&lt;=16.2),3,IF(AND(F12=3,U12="м",J12&gt;16.2),2,IF(AND(F12=4,U12="м",J12&lt;=15.2),5,IF(AND(F12=4,U12="м",J12&lt;=15.8),4,IF(AND(F12=4,U12="м",J12&lt;=16.8),3,IF(AND(F12=4,U12="м",J12&gt;16.8),2,IF(AND(F12=5,U12="м",J12&lt;=16),5,IF(AND(F12=5,U12="м",J12&lt;=16.6),4,IF(AND(F12=5,U12="м",J12&lt;=17.6),3,IF(AND(F12=5,U12="м",J12&gt;17.6),2,IF(AND(F12="",U12="м",J12&lt;=14.2),5,IF(AND(F12="",U12="м",J12&lt;=14.6),4,IF(AND(F12="",U12="м",J12&lt;=15.6),3,IF(AND(F12="",U12="м",J12&gt;15.6),2,))))))))))))))))))))))))</f>
        <v>5</v>
      </c>
      <c r="AE12" s="31">
        <f>L12</f>
        <v>3.51</v>
      </c>
      <c r="AF12" s="26">
        <f t="shared" ref="AF12:AF14" si="1">IF(AND(F12=1,U12="м",L12&lt;=3.2),5,IF(AND(F12=1,U12="м",L12&lt;=3.3),4,IF(AND(F12=1,U12="м",L12&lt;=3.55),3,IF(AND(F12=1,U12="м",L12&gt;3.55),2,IF(AND(F12=2,U12="м",L12&lt;=3.25),5,IF(AND(F12=2,U12="м",L12&lt;=3.35),4,IF(AND(F12=2,U12="м",L12&lt;=4.05),3,IF(AND(F12=2,U12="м",L12&gt;4.05),2,IF(AND(F12=3,U12="м",L12&lt;=3.3),5,IF(AND(F12=3,U12="м",L12&lt;=3.4),4,IF(AND(F12=3,U12="м",L12&lt;=4.15),3,IF(AND(F12=3,U12="м",L12&gt;4.15),2,IF(AND(F12=4,U12="м",L12&lt;=3.45),5,IF(AND(F12=4,U12="м",L12&lt;=4),4,IF(AND(F12=4,U12="м",L12&lt;=4.35),3,IF(AND(F12=4,U12="м",L12&gt;4.35),2,IF(AND(F12=5,U12="м",L12&lt;=3.55),5,IF(AND(F12=5,U12="м",L12&lt;=4.1),4,IF(AND(F12=5,U12="м",L12&lt;=4.4),3,IF(AND(F12=5,U12="м",L12&gt;4.4),2,IF(AND(F12=6,U12="м",L12&lt;=4.05),5,IF(AND(F12=6,U12="м",L12&lt;=5.15),4,IF(AND(F12=6,U12="м",L12&lt;=5.4),3,IF(AND(F12=6,U12="м",L12&gt;5.4),2,IF(AND(F12="",U12="м",L12&lt;=3.25),5,IF(AND(F12="",U12="м",L12&lt;=3.35),4,IF(AND(F12="",U12="м",L12&lt;=4.05),3,IF(AND(F12="",U12="м",L12&gt;4.05),2,))))))))))))))))))))))))))))</f>
        <v>3</v>
      </c>
      <c r="AG12" s="26">
        <f>MIN(I12,MIN(I12,K12,M12)+1,ROUND(AVERAGE(I12,K12,M12),),IF(COUNTIF(I12:M12,{2,3,4,5})&gt;1,{2,3,4,5}),IF(SUM(I12,K12,M12)&lt;9,2,5))</f>
        <v>2</v>
      </c>
      <c r="AH12" s="32"/>
      <c r="AI12" s="32"/>
      <c r="AJ12" s="32"/>
      <c r="AK12" s="32" t="str">
        <f>IF(AND(F12=1,U12="ж",H12&gt;=30),4," ")</f>
        <v xml:space="preserve"> </v>
      </c>
    </row>
    <row r="13" spans="2:41" ht="18.2" thickBot="1" x14ac:dyDescent="0.35">
      <c r="B13" s="1">
        <v>2</v>
      </c>
      <c r="C13" s="7"/>
      <c r="D13" s="7"/>
      <c r="E13" s="8">
        <v>2</v>
      </c>
      <c r="F13" s="8">
        <v>5</v>
      </c>
      <c r="G13" s="1">
        <v>2</v>
      </c>
      <c r="H13" s="4">
        <v>11</v>
      </c>
      <c r="I13" s="4">
        <v>5</v>
      </c>
      <c r="J13" s="5">
        <v>14.5</v>
      </c>
      <c r="K13" s="4">
        <v>5</v>
      </c>
      <c r="L13" s="6"/>
      <c r="M13" s="4"/>
      <c r="N13" s="35">
        <f>IF(AND(U13="ж",F13&gt;=5,I13=5,K13=5)*5,IF(AND(I13=5,K13+M13&gt;8),5,IF(AND(I13&gt;=4,K13+M13&gt;7),4,IF(AND(I13&gt;=3,K13+M13&gt;6),3,IF(AND(I13&gt;=3,K13+M13&gt;=6),3,IF(AND(I13&gt;=3,K13+M13&lt;6),2,IF(AND(I13&lt;=2),2)))))))</f>
        <v>2</v>
      </c>
      <c r="O13" s="4">
        <f t="shared" ref="O13:O14" si="2">N13</f>
        <v>2</v>
      </c>
      <c r="P13" s="4"/>
      <c r="U13" s="26" t="s">
        <v>38</v>
      </c>
      <c r="X13" s="26">
        <f t="shared" ref="X13:X14" si="3">INT((W13-V13)/365.25)</f>
        <v>0</v>
      </c>
      <c r="Y13" s="29">
        <f>F13</f>
        <v>5</v>
      </c>
      <c r="AA13" s="26">
        <f t="shared" ref="AA13:AA14" si="4">H13</f>
        <v>11</v>
      </c>
      <c r="AB13" s="29" t="e">
        <f>IF(AND(F13=1,U13="м",H13&gt;=14),5,IF(AND(F13=1,U13="м",H13&gt;=12),4,IF(AND(F13=1,U13="м",H13&gt;=10),3,IF(AND(F13=1,U13="м",H13&lt;10),2,IF(AND(F13=2,U13="м",H13&gt;=13),5,IF(AND(F13=2,U13="м",H13&gt;=11),4,IF(AND(F13=2,U13="м",H13&gt;=9),3,IF(AND(F13=2,U13="м",H13&lt;9),2,IF(AND(F13=3,U13="м",H13&gt;=12),5,IF(AND(F13=3,U13="м",H13&gt;=10),4,IF(AND(F13=3,U13="м",H13&gt;=8),3,IF(AND(F13=3,U13="м",H13&lt;8),2,IF(AND(F13=4,U13="м",H13&gt;=10),5,IF(AND(F13=4,U13="м",H13&gt;=8),4,IF(AND(F13=4,U13="м",H13&gt;=6),3,IF(AND(F13=4,U13="м",H13&lt;6),2,IF(AND(F13=5,U13="м",H13&gt;=8),5,IF(AND(F13=5,U13="м",H13&gt;=6),4,IF(AND(F13=5,U13="м",H13&gt;=4),3,IF(AND(F13=5,U13="м",H13&lt;4),2,IF(AND(F13=6,U13="м",H13&gt;=7),5,IF(AND(F13=6,U13="м",H13&gt;=5),4,IF(AND(F13=6,U13="м",H13&gt;=3),3,IF(AND(F13=6,U13="м",H13&lt;3),2,IF(AND(#REF!="",U13="м",H13&gt;=13),5,IF(AND(F13="",U13="м",H13&gt;=11),4,IF(AND(F13="",U13="м",H13&gt;=9),3,IF(AND(F13="",U13="м",H13&lt;9),2))))))))))))))))))))))))))))</f>
        <v>#REF!</v>
      </c>
      <c r="AC13" s="30">
        <f t="shared" ref="AC13:AC14" si="5">J13</f>
        <v>14.5</v>
      </c>
      <c r="AD13" s="26">
        <f t="shared" si="0"/>
        <v>0</v>
      </c>
      <c r="AE13" s="31">
        <f t="shared" ref="AE13:AE14" si="6">L13</f>
        <v>0</v>
      </c>
      <c r="AF13" s="26">
        <f t="shared" si="1"/>
        <v>0</v>
      </c>
      <c r="AG13" s="26">
        <f t="shared" ref="AG13:AG14" si="7">IF(AND(I13=5,K13=5,M13=5),5,IF(AND(I13=5,K13=4,M13=5),5,IF(AND(I13=5,K13=5,M13=4),5,IF(AND(I13=4,K13=5,M13=5),4,IF(AND(I13=4,K13=4,M13=5),4,IF(AND(I13=4,K13=4,M13=4),4,IF(AND(I13=5,K13=3,M13=5),4,IF(AND(I13=4,K13=4,M13=3),4,IF(AND(I13=4,K13=5,M13=4),4,IF(AND(I13=5,K13=4,M13=4),4,IF(AND(I13=4,K13=3,M13=4),4,IF(AND(I13=4,K13=3,M13=5),4,IF(AND(I13=4,K13=5,M13=3),4,IF(AND(I13=5,K13=4,M13=4),4,IF(AND(I13=5,K13=4,M13=3),4,IF(AND(I13=5,K13=3,M13=4),4,IF(AND(I13=5,K13=5,M13=3),4,IF(AND(I13=3,K13=5,M13=5),3,IF(AND(I13=3,K13=4,M13=4),3,IF(AND(I13=3,K13=3,M13=3),3,IF(AND(I13=3,K13=5,M13=4),3,IF(AND(I13=3,K13=4,M13=5),3,IF(AND(I13=3,K13=5,M13=3),3,IF(AND(I13=3,K13=3,M13=5),3,IF(AND(I13=3,K13=4,M13=3),3,IF(AND(I13=3,K13=3,M13=4),3,IF(AND(I13=5,K13=2,M13=5),3,IF(AND(I13=5,K13=3,M13=3),3,IF(AND(I13=4,K13=3,M13=3),3,IF(AND(I13=5,K13=4,M13=2),3,IF(AND(I13=5,K13=2,M13=4),3,IF(AND(I13=5,K13=5,M13=2),3,IF(AND(I13=5,K13=2,M13=5),3,IF(AND(I13=5,K13=4,M13=2),3,IF(AND(I13=5,K13=2,M13=4),3,IF(AND(I13=4,K13=4,M13=2),3,IF(AND(I13=4,K13=2,M13=4),3,IF(AND(I13=4,K13=5,M13=2),3,IF(AND(I13=4,K13=2,M13=5),3,IF(AND(I13=4,K13=2,M13=3),3,IF(AND(I13=4,K13=3,M13=2),3,IF(AND(I13=3,K13=5,M13=2),3,IF(AND(I13=5,K13=3,M13=2),3,IF(AND(I13=3,K13=4,M13=2),3,IF(AND(I13=3,K13=4,M13=5),3,IF(AND(I13=3,K13=2,M13=4),3,IF(AND(I13=3,K13=4,M13=2),3,IF(AND(I13=4,K13=2,M13=2),2,IF(AND(I13=5,K13=2,M13=2),2,IF(AND(I13=2,K13=3,M13=2),2,IF(AND(I13=2,K13=5,M13=2),2,IF(AND(I13=2,K13=2,M13=2),2,IF(AND(I13=3,K13=3,M13=2),2,IF(AND(I13=3,K13=2,M13=3),2,IF(AND(I13=2,K13=3,M13=3),2,IF(AND(I13=2,K13=4,M13=2),2,IF(AND(I13=2,K13=5,M13=2),2,IF(AND(I13=2,K13=5,M13=5),2,IF(AND(I13=2,K13=5,M13=4),2,IF(AND(I13=2,K13=5,M13=3),2,IF(AND(I13=2,K13=4,M13=5),2,IF(AND(I13=2,K13=4,M13=4),2,IF(AND(I13=2,K13=4,M13=3),2,IF(AND(I13=2,K13=3,M13=4),2,))))))))))))))))))))))))))))))))))))))))))))))))))))))))))))))))</f>
        <v>0</v>
      </c>
      <c r="AH13" s="32"/>
      <c r="AI13" s="32"/>
      <c r="AJ13" s="32"/>
      <c r="AK13" s="32"/>
    </row>
    <row r="14" spans="2:41" ht="18.2" thickBot="1" x14ac:dyDescent="0.35">
      <c r="B14" s="1">
        <v>3</v>
      </c>
      <c r="C14" s="7"/>
      <c r="D14" s="7"/>
      <c r="E14" s="8">
        <v>2</v>
      </c>
      <c r="F14" s="8">
        <v>4</v>
      </c>
      <c r="G14" s="1">
        <v>3</v>
      </c>
      <c r="H14" s="4">
        <v>9</v>
      </c>
      <c r="I14" s="4">
        <v>5</v>
      </c>
      <c r="J14" s="5">
        <v>14.3</v>
      </c>
      <c r="K14" s="4">
        <v>5</v>
      </c>
      <c r="L14" s="6">
        <v>4.38</v>
      </c>
      <c r="M14" s="4">
        <v>4</v>
      </c>
      <c r="N14" s="35">
        <f t="shared" ref="N14" si="8">IF(AND(I14=5,K14+M14&gt;8),5,IF(AND(I14&gt;=4,K14+M14&gt;7),4,IF(AND(I14&gt;=3,K14+M14&gt;6),3,IF(AND(I14&gt;=3,K14+M14&gt;=6),3,IF(AND(I14&gt;=3,K14+M14&lt;6),2,IF(AND(I14&lt;=2),2))))))</f>
        <v>5</v>
      </c>
      <c r="O14" s="4">
        <f t="shared" si="2"/>
        <v>5</v>
      </c>
      <c r="P14" s="4"/>
      <c r="U14" s="26" t="s">
        <v>38</v>
      </c>
      <c r="X14" s="26">
        <f t="shared" si="3"/>
        <v>0</v>
      </c>
      <c r="Y14" s="29">
        <f t="shared" ref="Y14" si="9">F14</f>
        <v>4</v>
      </c>
      <c r="AA14" s="26">
        <f t="shared" si="4"/>
        <v>9</v>
      </c>
      <c r="AB14" s="29" t="e">
        <f>IF(AND(F14=1,U14="м",H14&gt;=14),5,IF(AND(F14=1,U14="м",H14&gt;=12),4,IF(AND(F14=1,U14="м",H14&gt;=10),3,IF(AND(F14=1,U14="м",H14&lt;10),2,IF(AND(F14=2,U14="м",H14&gt;=13),5,IF(AND(F14=2,U14="м",H14&gt;=11),4,IF(AND(F14=2,U14="м",H14&gt;=9),3,IF(AND(F14=2,U14="м",H14&lt;9),2,IF(AND(F14=3,U14="м",H14&gt;=12),5,IF(AND(F14=3,U14="м",H14&gt;=10),4,IF(AND(F14=3,U14="м",H14&gt;=8),3,IF(AND(F14=3,U14="м",H14&lt;8),2,IF(AND(F14=4,U14="м",H14&gt;=10),5,IF(AND(F14=4,U14="м",H14&gt;=8),4,IF(AND(F14=4,U14="м",H14&gt;=6),3,IF(AND(F14=4,U14="м",H14&lt;6),2,IF(AND(F14=5,U14="м",H14&gt;=8),5,IF(AND(F14=5,U14="м",H14&gt;=6),4,IF(AND(F14=5,U14="м",H14&gt;=4),3,IF(AND(F14=5,U14="м",H14&lt;4),2,IF(AND(F14=6,U14="м",H14&gt;=7),5,IF(AND(F14=6,U14="м",H14&gt;=5),4,IF(AND(F14=6,U14="м",H14&gt;=3),3,IF(AND(F14=6,U14="м",H14&lt;3),2,IF(AND(#REF!="",U14="м",H14&gt;=13),5,IF(AND(F14="",U14="м",H14&gt;=11),4,IF(AND(F14="",U14="м",H14&gt;=9),3,IF(AND(F14="",U14="м",H14&lt;9),2))))))))))))))))))))))))))))</f>
        <v>#REF!</v>
      </c>
      <c r="AC14" s="30">
        <f t="shared" si="5"/>
        <v>14.3</v>
      </c>
      <c r="AD14" s="26">
        <f t="shared" si="0"/>
        <v>0</v>
      </c>
      <c r="AE14" s="31">
        <f t="shared" si="6"/>
        <v>4.38</v>
      </c>
      <c r="AF14" s="26">
        <f t="shared" si="1"/>
        <v>0</v>
      </c>
      <c r="AG14" s="26">
        <f t="shared" si="7"/>
        <v>5</v>
      </c>
      <c r="AH14" s="32"/>
      <c r="AI14" s="32"/>
      <c r="AJ14" s="32"/>
      <c r="AK14" s="32"/>
    </row>
    <row r="15" spans="2:41" ht="17.55" x14ac:dyDescent="0.3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U15" s="32"/>
      <c r="X15" s="32"/>
      <c r="Y15" s="33"/>
      <c r="AA15" s="32"/>
      <c r="AB15" s="33"/>
      <c r="AC15" s="32"/>
      <c r="AD15" s="32"/>
      <c r="AE15" s="34"/>
      <c r="AF15" s="32"/>
      <c r="AG15" s="32"/>
      <c r="AH15" s="32"/>
      <c r="AI15" s="32"/>
      <c r="AJ15" s="32"/>
      <c r="AK15" s="32"/>
    </row>
    <row r="16" spans="2:41" ht="17.55" x14ac:dyDescent="0.3"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U16" s="32"/>
      <c r="X16" s="32"/>
      <c r="Y16" s="33"/>
      <c r="AA16" s="32"/>
      <c r="AB16" s="33"/>
      <c r="AC16" s="32"/>
      <c r="AD16" s="32"/>
      <c r="AE16" s="34"/>
      <c r="AF16" s="32"/>
      <c r="AG16" s="32"/>
      <c r="AH16" s="32"/>
      <c r="AI16" s="32"/>
      <c r="AJ16" s="32"/>
      <c r="AK16" s="32"/>
    </row>
    <row r="17" spans="2:37" ht="17.55" x14ac:dyDescent="0.3"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U17" s="32"/>
      <c r="X17" s="32"/>
      <c r="Y17" s="33"/>
      <c r="AA17" s="32"/>
      <c r="AB17" s="33"/>
      <c r="AC17" s="32"/>
      <c r="AD17" s="32"/>
      <c r="AE17" s="34"/>
      <c r="AF17" s="32"/>
      <c r="AG17" s="32"/>
      <c r="AH17" s="32"/>
      <c r="AI17" s="32"/>
      <c r="AJ17" s="32"/>
      <c r="AK17" s="32"/>
    </row>
    <row r="18" spans="2:37" ht="17.55" x14ac:dyDescent="0.3"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U18" s="32"/>
      <c r="X18" s="32"/>
      <c r="Y18" s="33"/>
      <c r="AA18" s="32"/>
      <c r="AB18" s="33"/>
      <c r="AC18" s="32"/>
      <c r="AD18" s="32"/>
      <c r="AE18" s="34"/>
      <c r="AF18" s="32"/>
      <c r="AG18" s="32"/>
      <c r="AH18" s="32"/>
      <c r="AI18" s="32"/>
      <c r="AJ18" s="32"/>
      <c r="AK18" s="32"/>
    </row>
    <row r="19" spans="2:37" ht="17.55" x14ac:dyDescent="0.3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U19" s="32"/>
      <c r="X19" s="32"/>
      <c r="Y19" s="33"/>
      <c r="AA19" s="32"/>
      <c r="AB19" s="33"/>
      <c r="AC19" s="32"/>
      <c r="AD19" s="32"/>
      <c r="AE19" s="34"/>
      <c r="AF19" s="32"/>
      <c r="AG19" s="32"/>
      <c r="AH19" s="32"/>
      <c r="AI19" s="32"/>
      <c r="AJ19" s="32"/>
      <c r="AK19" s="32"/>
    </row>
    <row r="20" spans="2:37" ht="18.2" customHeight="1" x14ac:dyDescent="0.3">
      <c r="B20" s="37"/>
      <c r="C20" s="37"/>
      <c r="D20" s="10"/>
      <c r="E20" s="11"/>
      <c r="F20" s="12"/>
      <c r="G20" s="12"/>
      <c r="H20" s="13"/>
      <c r="I20" s="13"/>
      <c r="J20" s="14"/>
      <c r="K20" s="13"/>
      <c r="L20" s="13"/>
      <c r="M20" s="13"/>
      <c r="N20" s="13"/>
      <c r="O20" s="13"/>
      <c r="P20" s="13"/>
      <c r="U20" s="32"/>
      <c r="X20" s="32"/>
      <c r="Y20" s="33"/>
      <c r="AA20" s="32"/>
      <c r="AB20" s="33"/>
      <c r="AC20" s="32"/>
      <c r="AD20" s="32"/>
      <c r="AE20" s="34"/>
      <c r="AF20" s="32"/>
      <c r="AG20" s="32"/>
      <c r="AH20" s="32"/>
      <c r="AI20" s="32"/>
      <c r="AJ20" s="32"/>
      <c r="AK20" s="32"/>
    </row>
    <row r="21" spans="2:37" ht="17.55" x14ac:dyDescent="0.3">
      <c r="B21" s="36"/>
      <c r="C21" s="36"/>
      <c r="D21" s="10"/>
      <c r="E21" s="11"/>
      <c r="F21" s="12"/>
      <c r="G21" s="12"/>
      <c r="H21" s="13"/>
      <c r="I21" s="13"/>
      <c r="J21" s="14"/>
      <c r="K21" s="13"/>
      <c r="L21" s="13"/>
      <c r="M21" s="13"/>
      <c r="N21" s="13"/>
      <c r="O21" s="13"/>
      <c r="P21" s="13"/>
      <c r="U21" s="32"/>
      <c r="X21" s="32"/>
      <c r="Y21" s="33"/>
      <c r="AA21" s="32"/>
      <c r="AB21" s="33"/>
      <c r="AC21" s="32"/>
      <c r="AD21" s="32"/>
      <c r="AE21" s="34"/>
      <c r="AF21" s="32"/>
      <c r="AG21" s="32"/>
      <c r="AH21" s="32"/>
      <c r="AI21" s="32"/>
      <c r="AJ21" s="32"/>
      <c r="AK21" s="32"/>
    </row>
    <row r="22" spans="2:37" ht="17.55" x14ac:dyDescent="0.3">
      <c r="B22" s="37"/>
      <c r="C22" s="37"/>
      <c r="D22" s="37"/>
      <c r="E22" s="12"/>
      <c r="F22" s="12"/>
      <c r="G22" s="12"/>
      <c r="H22" s="13"/>
      <c r="I22" s="13"/>
      <c r="J22" s="14"/>
      <c r="K22" s="13"/>
      <c r="L22" s="13"/>
      <c r="M22" s="13"/>
      <c r="N22" s="13"/>
      <c r="O22" s="13"/>
      <c r="P22" s="13"/>
      <c r="U22" s="32"/>
      <c r="X22" s="32"/>
      <c r="Y22" s="33"/>
      <c r="AA22" s="32"/>
      <c r="AB22" s="33"/>
      <c r="AC22" s="32"/>
      <c r="AD22" s="32"/>
      <c r="AE22" s="34"/>
      <c r="AF22" s="32"/>
      <c r="AG22" s="32"/>
      <c r="AH22" s="32"/>
      <c r="AI22" s="32"/>
      <c r="AJ22" s="32"/>
      <c r="AK22" s="32"/>
    </row>
    <row r="23" spans="2:37" ht="17.55" x14ac:dyDescent="0.3">
      <c r="B23" s="37"/>
      <c r="C23" s="37"/>
      <c r="D23" s="15"/>
      <c r="E23" s="11"/>
      <c r="F23" s="16"/>
      <c r="G23" s="12"/>
      <c r="H23" s="13"/>
      <c r="I23" s="13"/>
      <c r="J23" s="14"/>
      <c r="K23" s="13"/>
      <c r="L23" s="13"/>
      <c r="M23" s="13"/>
      <c r="N23" s="13"/>
      <c r="O23" s="13"/>
      <c r="P23" s="13"/>
      <c r="U23" s="32"/>
      <c r="X23" s="32"/>
      <c r="Y23" s="33"/>
      <c r="AA23" s="32"/>
      <c r="AB23" s="33"/>
      <c r="AC23" s="32"/>
      <c r="AD23" s="32"/>
      <c r="AE23" s="34"/>
      <c r="AF23" s="32"/>
      <c r="AG23" s="32"/>
      <c r="AH23" s="32"/>
      <c r="AI23" s="32"/>
      <c r="AJ23" s="32"/>
      <c r="AK23" s="32"/>
    </row>
    <row r="24" spans="2:37" ht="17.55" x14ac:dyDescent="0.3">
      <c r="B24" s="37"/>
      <c r="C24" s="37"/>
      <c r="D24" s="15"/>
      <c r="E24" s="11"/>
      <c r="F24" s="16"/>
      <c r="G24" s="12"/>
      <c r="H24" s="13"/>
      <c r="I24" s="13"/>
      <c r="J24" s="14"/>
      <c r="K24" s="13"/>
      <c r="L24" s="13"/>
      <c r="M24" s="13"/>
      <c r="N24" s="13"/>
      <c r="O24" s="13"/>
      <c r="P24" s="13"/>
      <c r="U24" s="32"/>
      <c r="X24" s="32"/>
      <c r="Y24" s="33"/>
      <c r="AA24" s="32"/>
      <c r="AB24" s="33"/>
      <c r="AC24" s="32"/>
      <c r="AD24" s="32"/>
      <c r="AE24" s="34"/>
      <c r="AF24" s="32"/>
      <c r="AG24" s="32"/>
      <c r="AH24" s="32"/>
      <c r="AI24" s="32"/>
      <c r="AJ24" s="32"/>
      <c r="AK24" s="32"/>
    </row>
    <row r="25" spans="2:37" ht="17.55" x14ac:dyDescent="0.3">
      <c r="B25" s="37"/>
      <c r="C25" s="37"/>
      <c r="D25" s="15"/>
      <c r="E25" s="11"/>
      <c r="F25" s="16"/>
      <c r="G25" s="12"/>
      <c r="H25" s="13"/>
      <c r="I25" s="13"/>
      <c r="J25" s="14"/>
      <c r="K25" s="13"/>
      <c r="L25" s="13"/>
      <c r="M25" s="13"/>
      <c r="N25" s="13"/>
      <c r="O25" s="13"/>
      <c r="P25" s="13"/>
      <c r="U25" s="32"/>
      <c r="X25" s="32"/>
      <c r="Y25" s="33"/>
      <c r="AA25" s="32"/>
      <c r="AB25" s="33"/>
      <c r="AC25" s="32"/>
      <c r="AD25" s="32"/>
      <c r="AE25" s="34"/>
      <c r="AF25" s="32"/>
      <c r="AG25" s="32"/>
      <c r="AH25" s="32"/>
      <c r="AI25" s="32"/>
      <c r="AJ25" s="32"/>
      <c r="AK25" s="32"/>
    </row>
    <row r="26" spans="2:37" ht="17.55" x14ac:dyDescent="0.3">
      <c r="B26" s="37"/>
      <c r="C26" s="37"/>
      <c r="D26" s="15"/>
      <c r="E26" s="11"/>
      <c r="F26" s="16"/>
      <c r="G26" s="16"/>
      <c r="H26" s="13"/>
      <c r="I26" s="13"/>
      <c r="J26" s="14"/>
      <c r="N26" s="13"/>
      <c r="O26" s="13"/>
      <c r="P26" s="13"/>
      <c r="U26" s="32"/>
      <c r="X26" s="32"/>
      <c r="Y26" s="33"/>
      <c r="AA26" s="32"/>
      <c r="AB26" s="33"/>
      <c r="AC26" s="32"/>
      <c r="AD26" s="32"/>
      <c r="AE26" s="34"/>
      <c r="AF26" s="32"/>
      <c r="AG26" s="32"/>
      <c r="AH26" s="32"/>
      <c r="AI26" s="32"/>
      <c r="AJ26" s="32"/>
      <c r="AK26" s="32"/>
    </row>
    <row r="27" spans="2:37" ht="17.55" x14ac:dyDescent="0.3">
      <c r="B27" s="37"/>
      <c r="C27" s="37"/>
      <c r="D27" s="37"/>
      <c r="E27" s="17"/>
      <c r="F27" s="11"/>
      <c r="G27" s="16"/>
      <c r="H27" s="13"/>
      <c r="I27" s="13"/>
      <c r="J27" s="14"/>
      <c r="K27" s="39"/>
      <c r="L27" s="39"/>
      <c r="M27" s="39"/>
      <c r="N27" s="13"/>
      <c r="O27" s="13"/>
      <c r="P27" s="13"/>
      <c r="U27" s="32"/>
      <c r="X27" s="32"/>
      <c r="Y27" s="33"/>
      <c r="AA27" s="32"/>
      <c r="AB27" s="33"/>
      <c r="AC27" s="32"/>
      <c r="AD27" s="32"/>
      <c r="AE27" s="34"/>
      <c r="AF27" s="32"/>
      <c r="AG27" s="32"/>
      <c r="AH27" s="32"/>
      <c r="AI27" s="32"/>
      <c r="AJ27" s="32"/>
      <c r="AK27" s="32"/>
    </row>
    <row r="28" spans="2:37" ht="17.55" x14ac:dyDescent="0.3">
      <c r="B28" s="37"/>
      <c r="C28" s="37"/>
      <c r="D28" s="37"/>
      <c r="E28" s="15"/>
      <c r="F28" s="18"/>
      <c r="G28" s="16"/>
      <c r="H28" s="16"/>
      <c r="I28" s="40"/>
      <c r="J28" s="40"/>
      <c r="K28" s="39"/>
      <c r="L28" s="39"/>
      <c r="M28" s="39"/>
      <c r="N28" s="19"/>
      <c r="O28" s="13"/>
      <c r="P28" s="13"/>
      <c r="U28" s="32"/>
      <c r="X28" s="32"/>
      <c r="Y28" s="33"/>
      <c r="AA28" s="32"/>
      <c r="AB28" s="33"/>
      <c r="AC28" s="32"/>
      <c r="AD28" s="32"/>
      <c r="AE28" s="34"/>
      <c r="AF28" s="32"/>
      <c r="AG28" s="32"/>
      <c r="AH28" s="32"/>
      <c r="AI28" s="32"/>
      <c r="AJ28" s="32"/>
      <c r="AK28" s="32"/>
    </row>
    <row r="31" spans="2:37" x14ac:dyDescent="0.3"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</row>
    <row r="32" spans="2:37" x14ac:dyDescent="0.3"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</row>
    <row r="33" spans="3:17" x14ac:dyDescent="0.3"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</row>
    <row r="34" spans="3:17" x14ac:dyDescent="0.3"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</row>
    <row r="35" spans="3:17" x14ac:dyDescent="0.3"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</row>
    <row r="36" spans="3:17" x14ac:dyDescent="0.3"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</row>
    <row r="37" spans="3:17" x14ac:dyDescent="0.3"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</row>
    <row r="38" spans="3:17" x14ac:dyDescent="0.3"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</row>
    <row r="39" spans="3:17" x14ac:dyDescent="0.3"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</row>
    <row r="40" spans="3:17" x14ac:dyDescent="0.3"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</row>
  </sheetData>
  <mergeCells count="37">
    <mergeCell ref="B16:P19"/>
    <mergeCell ref="B20:C20"/>
    <mergeCell ref="V2:AD4"/>
    <mergeCell ref="B3:P5"/>
    <mergeCell ref="B7:B11"/>
    <mergeCell ref="C7:C11"/>
    <mergeCell ref="D7:D11"/>
    <mergeCell ref="E7:E11"/>
    <mergeCell ref="F7:F11"/>
    <mergeCell ref="G7:G11"/>
    <mergeCell ref="H7:M7"/>
    <mergeCell ref="N7:N11"/>
    <mergeCell ref="AI8:AI11"/>
    <mergeCell ref="H10:I10"/>
    <mergeCell ref="J10:K10"/>
    <mergeCell ref="L10:M10"/>
    <mergeCell ref="O7:O11"/>
    <mergeCell ref="P7:P11"/>
    <mergeCell ref="W7:W9"/>
    <mergeCell ref="Y7:Y9"/>
    <mergeCell ref="AG7:AG9"/>
    <mergeCell ref="H8:I9"/>
    <mergeCell ref="J8:K9"/>
    <mergeCell ref="L8:M9"/>
    <mergeCell ref="V8:V9"/>
    <mergeCell ref="B21:C21"/>
    <mergeCell ref="B22:D22"/>
    <mergeCell ref="C31:Q40"/>
    <mergeCell ref="K28:M28"/>
    <mergeCell ref="B24:C24"/>
    <mergeCell ref="B25:C25"/>
    <mergeCell ref="B26:C26"/>
    <mergeCell ref="B27:D27"/>
    <mergeCell ref="B28:D28"/>
    <mergeCell ref="I28:J28"/>
    <mergeCell ref="K27:M27"/>
    <mergeCell ref="B23:C2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Сила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2019-04-14T17:16:16Z</dcterms:modified>
</cp:coreProperties>
</file>