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vmlDrawing1.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9" sheetId="1" state="visible" r:id="rId2"/>
    <sheet name="Расход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БИН</author>
  </authors>
  <commentList>
    <comment ref="G3" authorId="0">
      <text>
        <r>
          <rPr>
            <sz val="11"/>
            <color rgb="FF000000"/>
            <rFont val="Calibri"/>
            <family val="0"/>
            <charset val="1"/>
          </rPr>
          <t xml:space="preserve">Один сертификат в подарок
	-Рафаэль Ишмаков</t>
        </r>
      </text>
    </comment>
    <comment ref="G8" authorId="0">
      <text>
        <r>
          <rPr>
            <sz val="11"/>
            <color rgb="FF000000"/>
            <rFont val="Calibri"/>
            <family val="0"/>
            <charset val="1"/>
          </rPr>
          <t xml:space="preserve">Один сертификат в подарок
	-Рафаэль Ишмаков</t>
        </r>
      </text>
    </comment>
    <comment ref="G10" authorId="0">
      <text>
        <r>
          <rPr>
            <sz val="11"/>
            <color rgb="FF000000"/>
            <rFont val="Calibri"/>
            <family val="0"/>
            <charset val="1"/>
          </rPr>
          <t xml:space="preserve">Юли доля
	-Евгений Орлов</t>
        </r>
      </text>
    </comment>
    <comment ref="G15" authorId="0">
      <text>
        <r>
          <rPr>
            <sz val="11"/>
            <color rgb="FF000000"/>
            <rFont val="Calibri"/>
            <family val="0"/>
            <charset val="1"/>
          </rPr>
          <t xml:space="preserve">За сертификат
	-Рафаэль Ишмаков</t>
        </r>
      </text>
    </comment>
    <comment ref="G19" authorId="0">
      <text>
        <r>
          <rPr>
            <sz val="11"/>
            <color rgb="FF000000"/>
            <rFont val="Calibri"/>
            <family val="0"/>
            <charset val="1"/>
          </rPr>
          <t xml:space="preserve">Сертификат и 2200 НАУЦЕРТ
	-Рафаэль Ишмаков</t>
        </r>
      </text>
    </comment>
    <comment ref="G21" authorId="0">
      <text>
        <r>
          <rPr>
            <sz val="11"/>
            <color rgb="FF000000"/>
            <rFont val="Calibri"/>
            <family val="0"/>
            <charset val="1"/>
          </rPr>
          <t xml:space="preserve">Три сертификата в подарок, у меня нал на хранение
	-Рафаэль Ишмаков</t>
        </r>
      </text>
    </comment>
    <comment ref="G24" authorId="0">
      <text>
        <r>
          <rPr>
            <sz val="11"/>
            <color rgb="FF000000"/>
            <rFont val="Calibri"/>
            <family val="0"/>
            <charset val="1"/>
          </rPr>
          <t xml:space="preserve">три сертификата, на счёте наусерт
	-Рафаэль Ишмаков</t>
        </r>
      </text>
    </comment>
    <comment ref="G27" authorId="0">
      <text>
        <r>
          <rPr>
            <sz val="11"/>
            <color rgb="FF000000"/>
            <rFont val="Calibri"/>
            <family val="0"/>
            <charset val="1"/>
          </rPr>
          <t xml:space="preserve">Три сертификата в подарок
	-Рафаэль Ишмаков
----
На хранение у меня
	-Рафаэль Ишмаков</t>
        </r>
      </text>
    </comment>
    <comment ref="G29" authorId="0">
      <text>
        <r>
          <rPr>
            <sz val="11"/>
            <color rgb="FF000000"/>
            <rFont val="Calibri"/>
            <family val="0"/>
            <charset val="1"/>
          </rPr>
          <t xml:space="preserve">Сертификат в подарок
	-Рафаэль Ишмаков</t>
        </r>
      </text>
    </comment>
    <comment ref="G32" authorId="0">
      <text>
        <r>
          <rPr>
            <sz val="11"/>
            <color rgb="FF000000"/>
            <rFont val="Calibri"/>
            <family val="0"/>
            <charset val="1"/>
          </rPr>
          <t xml:space="preserve">Сертификаты в подарок
	-Рафаэль Ишмаков</t>
        </r>
      </text>
    </comment>
    <comment ref="K21" authorId="0">
      <text>
        <r>
          <rPr>
            <sz val="11"/>
            <color rgb="FF000000"/>
            <rFont val="Calibri"/>
            <family val="0"/>
            <charset val="1"/>
          </rPr>
          <t xml:space="preserve">долг
	-Рафаэль Ишмаков</t>
        </r>
      </text>
    </comment>
    <comment ref="K23" authorId="0">
      <text>
        <r>
          <rPr>
            <sz val="11"/>
            <color rgb="FF000000"/>
            <rFont val="Calibri"/>
            <family val="0"/>
            <charset val="1"/>
          </rPr>
          <t xml:space="preserve">за почту
	-Рафаэль Ишмаков</t>
        </r>
      </text>
    </comment>
    <comment ref="K24" authorId="0">
      <text>
        <r>
          <rPr>
            <sz val="11"/>
            <color rgb="FF000000"/>
            <rFont val="Calibri"/>
            <family val="0"/>
            <charset val="1"/>
          </rPr>
          <t xml:space="preserve">Долг
	-Рафаэль Ишмаков</t>
        </r>
      </text>
    </comment>
    <comment ref="L10" authorId="0">
      <text>
        <r>
          <rPr>
            <sz val="11"/>
            <color rgb="FF000000"/>
            <rFont val="Calibri"/>
            <family val="0"/>
            <charset val="1"/>
          </rPr>
          <t xml:space="preserve">Интернет 800, комиссия за снятие нового р/с 1400, комиссия за перевод Васюкову 150, комиссия за снятие партнеру 250
	-Рафаэль Ишмаков</t>
        </r>
      </text>
    </comment>
    <comment ref="L12" authorId="0">
      <text>
        <r>
          <rPr>
            <sz val="11"/>
            <color rgb="FF000000"/>
            <rFont val="Calibri"/>
            <family val="0"/>
            <charset val="1"/>
          </rPr>
          <t xml:space="preserve">За рассылку
	-Рафаэль Ишмаков</t>
        </r>
      </text>
    </comment>
    <comment ref="L28" authorId="0">
      <text>
        <r>
          <rPr>
            <sz val="11"/>
            <color rgb="FF000000"/>
            <rFont val="Calibri"/>
            <family val="0"/>
            <charset val="1"/>
          </rPr>
          <t xml:space="preserve">Аренда Февраль
	-Рафаэль Ишмаков</t>
        </r>
      </text>
    </comment>
    <comment ref="L29" authorId="0">
      <text>
        <r>
          <rPr>
            <sz val="11"/>
            <color rgb="FF000000"/>
            <rFont val="Calibri"/>
            <family val="0"/>
            <charset val="1"/>
          </rPr>
          <t xml:space="preserve">Аренда февраль
	-Рафаэль Ишмаков</t>
        </r>
      </text>
    </comment>
  </commentList>
</comments>
</file>

<file path=xl/sharedStrings.xml><?xml version="1.0" encoding="utf-8"?>
<sst xmlns="http://schemas.openxmlformats.org/spreadsheetml/2006/main" count="50" uniqueCount="40">
  <si>
    <t xml:space="preserve">Дата оплаты</t>
  </si>
  <si>
    <t xml:space="preserve">Чья сделка</t>
  </si>
  <si>
    <t xml:space="preserve">Название компани</t>
  </si>
  <si>
    <t xml:space="preserve">Услуга</t>
  </si>
  <si>
    <t xml:space="preserve">Поступило</t>
  </si>
  <si>
    <t xml:space="preserve">РАСХОД</t>
  </si>
  <si>
    <t xml:space="preserve">Процентаж</t>
  </si>
  <si>
    <t xml:space="preserve">Итого</t>
  </si>
  <si>
    <t xml:space="preserve">Доход</t>
  </si>
  <si>
    <t xml:space="preserve">Себес</t>
  </si>
  <si>
    <t xml:space="preserve">Доп. расход (прописывать примечание на что)</t>
  </si>
  <si>
    <t xml:space="preserve">Свете</t>
  </si>
  <si>
    <t xml:space="preserve">Кто переводит Свете</t>
  </si>
  <si>
    <t xml:space="preserve">Комиссия</t>
  </si>
  <si>
    <t xml:space="preserve">Тимур</t>
  </si>
  <si>
    <t xml:space="preserve">Рафаэль</t>
  </si>
  <si>
    <t xml:space="preserve">Общий доход</t>
  </si>
  <si>
    <t xml:space="preserve">Игорь</t>
  </si>
  <si>
    <t xml:space="preserve">Света</t>
  </si>
  <si>
    <t xml:space="preserve">Алина</t>
  </si>
  <si>
    <t xml:space="preserve">Лиана</t>
  </si>
  <si>
    <t xml:space="preserve">АКЦЕНТ</t>
  </si>
  <si>
    <t xml:space="preserve">СОУТ 6 чел.</t>
  </si>
  <si>
    <t xml:space="preserve">50/50</t>
  </si>
  <si>
    <t xml:space="preserve">Доход за все время</t>
  </si>
  <si>
    <t xml:space="preserve">Доход по месяцам</t>
  </si>
  <si>
    <t xml:space="preserve">Месяцы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</si>
  <si>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</si>
  <si>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</si>
  <si>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</si>
  <si>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</si>
  <si>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</si>
  <si>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</si>
  <si>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Июль</t>
  </si>
  <si>
    <t xml:space="preserve">Август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</si>
  <si>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</si>
  <si>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</si>
  <si>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</si>
  <si>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</si>
  <si>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Ожидаемый доход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</si>
</sst>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#\ ##0;#\ ##0;;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  <font>
      <b val="true"/>
      <sz val="18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4"/>
      <name val="Calibri"/>
      <family val="0"/>
      <charset val="1"/>
    </font>
    <font>
      <sz val="11"/>
      <name val="Calibri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E06666"/>
        <bgColor rgb="FFFF6600"/>
      </patternFill>
    </fill>
    <fill>
      <patternFill patternType="solid">
        <fgColor rgb="FFFF9900"/>
        <bgColor rgb="FFF1C232"/>
      </patternFill>
    </fill>
    <fill>
      <patternFill patternType="solid">
        <fgColor rgb="FFD5A6BD"/>
        <bgColor rgb="FFCC99FF"/>
      </patternFill>
    </fill>
    <fill>
      <patternFill patternType="solid">
        <fgColor rgb="FF92D050"/>
        <bgColor rgb="FF969696"/>
      </patternFill>
    </fill>
    <fill>
      <patternFill patternType="solid">
        <fgColor rgb="FF00FF00"/>
        <bgColor rgb="FF33CCCC"/>
      </patternFill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1C232"/>
        <bgColor rgb="FFFFCC99"/>
      </patternFill>
    </fill>
    <fill>
      <patternFill patternType="solid">
        <fgColor rgb="FFC9DAF8"/>
        <bgColor rgb="FF99CCFF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8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9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1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1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5A6BD"/>
      <rgbColor rgb="FF808080"/>
      <rgbColor rgb="FF9999FF"/>
      <rgbColor rgb="FF993366"/>
      <rgbColor rgb="FFFFF2CC"/>
      <rgbColor rgb="FFCCFFFF"/>
      <rgbColor rgb="FF660066"/>
      <rgbColor rgb="FFE06666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2D050"/>
      <rgbColor rgb="FFF1C232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1048576"/>
  <sheetViews>
    <sheetView showFormulas="false" showGridLines="true" showRowColHeaders="true" showZeros="true" rightToLeft="false" tabSelected="true" showOutlineSymbols="true" defaultGridColor="true" view="normal" topLeftCell="G1" colorId="64" zoomScale="85" zoomScaleNormal="85" zoomScalePageLayoutView="100" workbookViewId="0">
      <pane xSplit="0" ySplit="2" topLeftCell="A3" activePane="bottomLeft" state="frozen"/>
      <selection pane="topLeft" activeCell="G1" activeCellId="0" sqref="G1"/>
      <selection pane="bottomLeft" activeCell="G33" activeCellId="0" sqref="G33"/>
    </sheetView>
  </sheetViews>
  <sheetFormatPr defaultRowHeight="15" zeroHeight="false" outlineLevelRow="0" outlineLevelCol="0"/>
  <cols>
    <col collapsed="false" customWidth="true" hidden="false" outlineLevel="0" max="1" min="1" style="0" width="13.02"/>
    <col collapsed="false" customWidth="true" hidden="false" outlineLevel="0" max="2" min="2" style="0" width="11.14"/>
    <col collapsed="false" customWidth="true" hidden="false" outlineLevel="0" max="3" min="3" style="0" width="31.69"/>
    <col collapsed="false" customWidth="true" hidden="false" outlineLevel="0" max="4" min="4" style="0" width="13.43"/>
    <col collapsed="false" customWidth="true" hidden="false" outlineLevel="0" max="5" min="5" style="0" width="11.14"/>
    <col collapsed="false" customWidth="true" hidden="false" outlineLevel="0" max="6" min="6" style="0" width="9.13"/>
    <col collapsed="false" customWidth="true" hidden="false" outlineLevel="0" max="7" min="7" style="0" width="25.14"/>
    <col collapsed="false" customWidth="true" hidden="false" outlineLevel="0" max="8" min="8" style="0" width="6.57"/>
    <col collapsed="false" customWidth="true" hidden="false" outlineLevel="0" max="9" min="9" style="0" width="11.14"/>
    <col collapsed="false" customWidth="true" hidden="false" outlineLevel="0" max="10" min="10" style="0" width="10.13"/>
    <col collapsed="false" customWidth="true" hidden="false" outlineLevel="0" max="11" min="11" style="0" width="7.15"/>
    <col collapsed="false" customWidth="true" hidden="false" outlineLevel="0" max="12" min="12" style="0" width="8.86"/>
    <col collapsed="false" customWidth="true" hidden="false" outlineLevel="0" max="13" min="13" style="0" width="11.86"/>
    <col collapsed="false" customWidth="true" hidden="false" outlineLevel="0" max="14" min="14" style="0" width="13.29"/>
    <col collapsed="false" customWidth="true" hidden="false" outlineLevel="0" max="15" min="15" style="0" width="7.15"/>
    <col collapsed="false" customWidth="true" hidden="false" outlineLevel="0" max="16" min="16" style="0" width="8.71"/>
    <col collapsed="false" customWidth="true" hidden="false" outlineLevel="0" max="20" min="17" style="0" width="6.87"/>
    <col collapsed="false" customWidth="true" hidden="false" outlineLevel="0" max="21" min="21" style="0" width="12.14"/>
    <col collapsed="false" customWidth="true" hidden="false" outlineLevel="0" max="1025" min="22" style="0" width="14.43"/>
  </cols>
  <sheetData>
    <row r="1" customFormat="false" ht="15" hidden="false" customHeight="true" outlineLevel="0" collapsed="false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4"/>
      <c r="H1" s="4"/>
      <c r="I1" s="4"/>
      <c r="J1" s="4"/>
      <c r="K1" s="4"/>
      <c r="L1" s="4"/>
      <c r="M1" s="5" t="s">
        <v>6</v>
      </c>
      <c r="N1" s="6" t="s">
        <v>7</v>
      </c>
      <c r="O1" s="6"/>
      <c r="P1" s="6"/>
      <c r="Q1" s="6"/>
      <c r="R1" s="6"/>
      <c r="S1" s="6"/>
      <c r="T1" s="6"/>
      <c r="U1" s="7" t="s">
        <v>8</v>
      </c>
      <c r="V1" s="7"/>
    </row>
    <row r="2" customFormat="false" ht="45" hidden="false" customHeight="false" outlineLevel="0" collapsed="false">
      <c r="A2" s="1"/>
      <c r="B2" s="1"/>
      <c r="C2" s="1"/>
      <c r="D2" s="1"/>
      <c r="E2" s="1"/>
      <c r="F2" s="1" t="s">
        <v>9</v>
      </c>
      <c r="G2" s="2" t="s">
        <v>10</v>
      </c>
      <c r="H2" s="1" t="s">
        <v>11</v>
      </c>
      <c r="I2" s="2" t="s">
        <v>12</v>
      </c>
      <c r="J2" s="1" t="s">
        <v>13</v>
      </c>
      <c r="K2" s="1" t="s">
        <v>14</v>
      </c>
      <c r="L2" s="1" t="s">
        <v>15</v>
      </c>
      <c r="M2" s="5"/>
      <c r="N2" s="8" t="s">
        <v>16</v>
      </c>
      <c r="O2" s="9" t="s">
        <v>14</v>
      </c>
      <c r="P2" s="8" t="s">
        <v>15</v>
      </c>
      <c r="Q2" s="10" t="s">
        <v>17</v>
      </c>
      <c r="R2" s="11" t="s">
        <v>18</v>
      </c>
      <c r="S2" s="11" t="s">
        <v>19</v>
      </c>
      <c r="T2" s="11" t="s">
        <v>20</v>
      </c>
      <c r="U2" s="7"/>
      <c r="V2" s="7"/>
      <c r="X2" s="0" t="n">
        <f aca="false">50/50</f>
        <v>1</v>
      </c>
      <c r="Y2" s="0" t="n">
        <f aca="false">(N3-H3)/2</f>
        <v>4250</v>
      </c>
    </row>
    <row r="3" customFormat="false" ht="15" hidden="false" customHeight="false" outlineLevel="0" collapsed="false">
      <c r="A3" s="12" t="n">
        <v>43476</v>
      </c>
      <c r="B3" s="13" t="s">
        <v>15</v>
      </c>
      <c r="C3" s="14" t="s">
        <v>21</v>
      </c>
      <c r="D3" s="15" t="s">
        <v>22</v>
      </c>
      <c r="E3" s="16" t="n">
        <v>16000</v>
      </c>
      <c r="F3" s="15" t="n">
        <v>5600</v>
      </c>
      <c r="G3" s="15" t="n">
        <v>1200</v>
      </c>
      <c r="H3" s="15" t="n">
        <v>500</v>
      </c>
      <c r="I3" s="15" t="s">
        <v>14</v>
      </c>
      <c r="J3" s="15" t="n">
        <v>200</v>
      </c>
      <c r="K3" s="15"/>
      <c r="L3" s="15"/>
      <c r="M3" s="17" t="s">
        <v>23</v>
      </c>
      <c r="N3" s="18" t="n">
        <f aca="false">E3-F3-G3-J3</f>
        <v>9000</v>
      </c>
      <c r="O3" s="19" t="n">
        <f aca="false">IF(M3="50/50",N3/2-H3/2,IF(M3="65/35",N3-N3*35%-H3/2,IF(M3="35/65",N3-N3*65%-H3/2,IF(M3="50/25/25",N3-N3*75%-H3/3,IF(M3="",N3*0,IF(M3="40/40/20",N3-N3*60%,IF(M3="25/25/50",N3-N3*75%,IF(M3="30/30/40",N3-N3*60%,IF(M3="100/0",N3)))))))))-K3+L3+IF(I3=O2,H3,0)</f>
        <v>4750</v>
      </c>
      <c r="P3" s="18" t="n">
        <f aca="false">IF(M3="50/50",N3/2-H3/2,IF(M3="65/35",N3-N3*65%-H3/2,IF(M3="35/65",N3-N3*35%-H3/2,IF(M3="50/25/25",N3-N3*75%-H3/3,IF(M3="",N3*0,IF(M3="40/40/20",N3-N3*60%,IF(M3="25/25/50",N3-N3*75%,IF(M3="30/30/40",N3-N3*60%,IF(M3="0/100",N3)))))))))-L3+K3+IF(I3=P2,H3,0)</f>
        <v>4250</v>
      </c>
      <c r="Q3" s="20" t="n">
        <f aca="false">IF(M3="50/50",N3*0,IF(M3="65/35",N3*0,IF(M3="35/65",N3*0,IF(M3="50/25/25",N3/2-H3/3,IF(M3="50/50",N3*0,IF(M3="40/40/20",N3*0,IF(M3="25/25/50",N3*0,IF(M3="30/30/40",N3*0))))))))</f>
        <v>0</v>
      </c>
      <c r="R3" s="21" t="n">
        <f aca="false">IF(AND(M3="40/40/20",B3="Света"),N3-N3*80%,IF(AND(M3="25/25/50",B3="Света"),N3-N3*50%,IF(AND(M3="30/30/40",B3="Света"),N3-N3*65%,)))</f>
        <v>0</v>
      </c>
      <c r="S3" s="21" t="n">
        <f aca="false">IF(AND(M3="40/40/20",B3="Алина"),N3-N3*80%,IF(AND(M3="25/25/50",B3="Алина"),N3-N3*50%,IF(AND(M3="30/30/40",B3="Алина"),N3-N3*65%,)))</f>
        <v>0</v>
      </c>
      <c r="T3" s="21" t="n">
        <f aca="false">IF(AND(M3="40/40/20",B3="Лиана"),N3-N3*80%,IF(AND(M3="25/25/50",B3="Лиана"),N3-N3*50%,IF(AND(M3="30/30/40",B3="Лиана"),N3-N3*65%,)))</f>
        <v>0</v>
      </c>
      <c r="U3" s="22" t="s">
        <v>24</v>
      </c>
      <c r="V3" s="22"/>
      <c r="X3" s="0" t="n">
        <f aca="false">65/35</f>
        <v>1.85714285714286</v>
      </c>
      <c r="Y3" s="0" t="n">
        <f aca="false">N3*35%-H3/2</f>
        <v>2900</v>
      </c>
    </row>
    <row r="4" customFormat="false" ht="15" hidden="false" customHeight="false" outlineLevel="0" collapsed="false">
      <c r="A4" s="12"/>
      <c r="B4" s="13"/>
      <c r="C4" s="14"/>
      <c r="D4" s="15"/>
      <c r="E4" s="16"/>
      <c r="F4" s="15"/>
      <c r="G4" s="15"/>
      <c r="H4" s="15"/>
      <c r="I4" s="15"/>
      <c r="J4" s="15"/>
      <c r="K4" s="15"/>
      <c r="L4" s="15"/>
      <c r="M4" s="17"/>
      <c r="N4" s="18"/>
      <c r="O4" s="19"/>
      <c r="P4" s="18"/>
      <c r="Q4" s="20"/>
      <c r="R4" s="21"/>
      <c r="S4" s="21"/>
      <c r="T4" s="20"/>
      <c r="U4" s="22" t="s">
        <v>14</v>
      </c>
      <c r="V4" s="22" t="s">
        <v>15</v>
      </c>
    </row>
    <row r="5" customFormat="false" ht="15.75" hidden="false" customHeight="true" outlineLevel="0" collapsed="false">
      <c r="A5" s="12"/>
      <c r="B5" s="13"/>
      <c r="C5" s="14"/>
      <c r="D5" s="15"/>
      <c r="E5" s="16"/>
      <c r="F5" s="15"/>
      <c r="G5" s="15"/>
      <c r="H5" s="15"/>
      <c r="I5" s="15"/>
      <c r="J5" s="15"/>
      <c r="K5" s="15"/>
      <c r="L5" s="15"/>
      <c r="M5" s="17"/>
      <c r="N5" s="18"/>
      <c r="O5" s="19"/>
      <c r="P5" s="18"/>
      <c r="Q5" s="20"/>
      <c r="R5" s="21"/>
      <c r="S5" s="21"/>
      <c r="T5" s="20"/>
      <c r="U5" s="23" t="n">
        <f aca="false">SUM(O3:O32)-U22</f>
        <v>4750</v>
      </c>
      <c r="V5" s="24" t="n">
        <f aca="false">SUM(P3:P32)-V22</f>
        <v>4250</v>
      </c>
    </row>
    <row r="6" customFormat="false" ht="15" hidden="false" customHeight="false" outlineLevel="0" collapsed="false">
      <c r="A6" s="12"/>
      <c r="B6" s="13"/>
      <c r="C6" s="14"/>
      <c r="D6" s="15"/>
      <c r="E6" s="16"/>
      <c r="F6" s="15"/>
      <c r="G6" s="15"/>
      <c r="H6" s="15"/>
      <c r="I6" s="15"/>
      <c r="J6" s="15"/>
      <c r="K6" s="15"/>
      <c r="L6" s="15"/>
      <c r="M6" s="17"/>
      <c r="N6" s="18"/>
      <c r="O6" s="19"/>
      <c r="P6" s="18"/>
      <c r="Q6" s="20"/>
      <c r="R6" s="21"/>
      <c r="S6" s="21"/>
      <c r="T6" s="21"/>
      <c r="U6" s="5" t="s">
        <v>25</v>
      </c>
      <c r="V6" s="5"/>
      <c r="W6" s="25" t="s">
        <v>26</v>
      </c>
    </row>
    <row r="7" customFormat="false" ht="15" hidden="false" customHeight="false" outlineLevel="0" collapsed="false">
      <c r="A7" s="12"/>
      <c r="B7" s="13"/>
      <c r="C7" s="14"/>
      <c r="D7" s="15"/>
      <c r="E7" s="16"/>
      <c r="F7" s="15"/>
      <c r="G7" s="15"/>
      <c r="H7" s="15"/>
      <c r="I7" s="15"/>
      <c r="J7" s="15"/>
      <c r="K7" s="15"/>
      <c r="L7" s="15"/>
      <c r="M7" s="17"/>
      <c r="N7" s="18"/>
      <c r="O7" s="19"/>
      <c r="P7" s="18"/>
      <c r="Q7" s="20"/>
      <c r="R7" s="21"/>
      <c r="S7" s="21"/>
      <c r="T7" s="21"/>
      <c r="U7" s="5" t="s">
        <v>14</v>
      </c>
      <c r="V7" s="5" t="s">
        <v>15</v>
      </c>
      <c r="W7" s="25"/>
    </row>
    <row r="8" customFormat="false" ht="18.75" hidden="false" customHeight="false" outlineLevel="0" collapsed="false">
      <c r="A8" s="12"/>
      <c r="B8" s="13"/>
      <c r="C8" s="14"/>
      <c r="D8" s="15"/>
      <c r="E8" s="16"/>
      <c r="F8" s="15"/>
      <c r="G8" s="15"/>
      <c r="H8" s="15"/>
      <c r="I8" s="15"/>
      <c r="J8" s="15"/>
      <c r="K8" s="15"/>
      <c r="L8" s="15"/>
      <c r="M8" s="17"/>
      <c r="N8" s="18"/>
      <c r="O8" s="19"/>
      <c r="P8" s="18"/>
      <c r="Q8" s="20"/>
      <c r="R8" s="21"/>
      <c r="S8" s="21"/>
      <c r="T8" s="21"/>
      <c r="U8" s="26" t="n">
        <f aca="false">SUMIF(A3:A32,"&gt;=01.01.2019",O3:O32)-SUMIF(A3:A32,"&gt;31.01.2019",O3:O32)</f>
        <v>4750</v>
      </c>
      <c r="V8" s="26" t="n">
        <f aca="false">SUMIF(A3:A32,"&gt;=01.01.2019",P3:P32)-SUMIF(A3:A32,"&gt;31.01.2019",P3:P32)</f>
        <v>4250</v>
      </c>
      <c r="W8" s="27" t="s">
        <v>27</v>
      </c>
    </row>
    <row r="9" customFormat="false" ht="18.75" hidden="false" customHeight="false" outlineLevel="0" collapsed="false">
      <c r="A9" s="12"/>
      <c r="B9" s="13"/>
      <c r="C9" s="14"/>
      <c r="D9" s="15"/>
      <c r="E9" s="16"/>
      <c r="F9" s="15"/>
      <c r="G9" s="15"/>
      <c r="H9" s="15"/>
      <c r="I9" s="15"/>
      <c r="J9" s="15"/>
      <c r="K9" s="15"/>
      <c r="L9" s="15"/>
      <c r="M9" s="17"/>
      <c r="N9" s="18"/>
      <c r="O9" s="19"/>
      <c r="P9" s="18"/>
      <c r="Q9" s="20"/>
      <c r="R9" s="21"/>
      <c r="S9" s="21"/>
      <c r="T9" s="21"/>
      <c r="U9" s="26" t="n">
        <f aca="false">SUMIF(A4:A33,"&gt;=01.02.2019",O4:O33)-SUMIF(A4:A33,"&gt;28.02.2019",O4:O33)</f>
        <v>0</v>
      </c>
      <c r="V9" s="26" t="n">
        <f aca="false">SUMIF(A3:A32,"&gt;=01.02.2019",P3:P33)-SUMIF(A3:A32,"&gt;28.02.2019",P3:P32)</f>
        <v>0</v>
      </c>
      <c r="W9" s="27" t="s">
        <v>28</v>
      </c>
    </row>
    <row r="10" customFormat="false" ht="18.75" hidden="false" customHeight="false" outlineLevel="0" collapsed="false">
      <c r="A10" s="12"/>
      <c r="B10" s="13"/>
      <c r="C10" s="14"/>
      <c r="D10" s="15"/>
      <c r="E10" s="16"/>
      <c r="F10" s="15"/>
      <c r="G10" s="15"/>
      <c r="H10" s="15"/>
      <c r="I10" s="15"/>
      <c r="J10" s="15"/>
      <c r="K10" s="15"/>
      <c r="L10" s="15"/>
      <c r="M10" s="17"/>
      <c r="N10" s="18"/>
      <c r="O10" s="19"/>
      <c r="P10" s="18"/>
      <c r="Q10" s="20"/>
      <c r="R10" s="21"/>
      <c r="S10" s="21"/>
      <c r="T10" s="21"/>
      <c r="U10" s="26" t="n">
        <f aca="false">SUMIF(A6:A34,"&gt;=01.03.2019",O6:O34)-SUMIF(A6:A34,"&gt;31.03.2019",O6:O34)</f>
        <v>0</v>
      </c>
      <c r="V10" s="26" t="n">
        <f aca="false">SUMIF(A3:A32,"&gt;=01.03.2019",P3:P34)-SUMIF(A3:A32,"&gt;31.03.2019",P3:P34)</f>
        <v>0</v>
      </c>
      <c r="W10" s="27" t="s">
        <v>29</v>
      </c>
    </row>
    <row r="11" customFormat="false" ht="18.75" hidden="false" customHeight="false" outlineLevel="0" collapsed="false">
      <c r="A11" s="12"/>
      <c r="B11" s="13"/>
      <c r="C11" s="14"/>
      <c r="D11" s="15"/>
      <c r="E11" s="16"/>
      <c r="F11" s="15"/>
      <c r="G11" s="15"/>
      <c r="H11" s="15"/>
      <c r="I11" s="15"/>
      <c r="J11" s="15"/>
      <c r="K11" s="15"/>
      <c r="L11" s="15"/>
      <c r="M11" s="17"/>
      <c r="N11" s="18"/>
      <c r="O11" s="19"/>
      <c r="P11" s="18"/>
      <c r="Q11" s="20"/>
      <c r="R11" s="21"/>
      <c r="S11" s="21"/>
      <c r="T11" s="21"/>
      <c r="U11" s="26" t="n">
        <f aca="false">SUMIF(A7:A35,"&gt;=01.04.2019",O7:O35)-SUMIF(A7:A35,"&gt;30.04.2019",O7:O35)</f>
        <v>0</v>
      </c>
      <c r="V11" s="26" t="n">
        <f aca="false">SUMIF(A3:A32,"&gt;=01.04.2019",P3:P35)-SUMIF(A3:A32,"&gt;30.04.2019",P3:P35)</f>
        <v>0</v>
      </c>
      <c r="W11" s="27" t="s">
        <v>30</v>
      </c>
    </row>
    <row r="12" customFormat="false" ht="18.75" hidden="false" customHeight="false" outlineLevel="0" collapsed="false">
      <c r="A12" s="12"/>
      <c r="B12" s="13"/>
      <c r="C12" s="14"/>
      <c r="D12" s="15"/>
      <c r="E12" s="16"/>
      <c r="F12" s="15"/>
      <c r="G12" s="15"/>
      <c r="H12" s="15"/>
      <c r="I12" s="15"/>
      <c r="J12" s="15"/>
      <c r="K12" s="15"/>
      <c r="L12" s="15"/>
      <c r="M12" s="17"/>
      <c r="N12" s="18"/>
      <c r="O12" s="19"/>
      <c r="P12" s="18"/>
      <c r="Q12" s="20"/>
      <c r="R12" s="21"/>
      <c r="S12" s="21"/>
      <c r="T12" s="21"/>
      <c r="U12" s="26" t="n">
        <f aca="false">SUMIF(A8:A36,"&gt;=01.05.2019",O8:O36)-SUMIF(A8:A36,"&gt;31.05.2019",O8:O36)</f>
        <v>0</v>
      </c>
      <c r="V12" s="26" t="n">
        <f aca="false">SUMIF(A3:A32,"&gt;=01.05.2019",P3:P36)-SUMIF(A3:A32,"&gt;31.05.2019",P3:P36)</f>
        <v>0</v>
      </c>
      <c r="W12" s="27" t="s">
        <v>31</v>
      </c>
    </row>
    <row r="13" customFormat="false" ht="18.75" hidden="false" customHeight="false" outlineLevel="0" collapsed="false">
      <c r="A13" s="12"/>
      <c r="B13" s="13"/>
      <c r="C13" s="14"/>
      <c r="D13" s="15"/>
      <c r="E13" s="16"/>
      <c r="F13" s="15"/>
      <c r="G13" s="15"/>
      <c r="H13" s="15"/>
      <c r="I13" s="15"/>
      <c r="J13" s="15"/>
      <c r="K13" s="15"/>
      <c r="L13" s="15"/>
      <c r="M13" s="17"/>
      <c r="N13" s="18"/>
      <c r="O13" s="19"/>
      <c r="P13" s="18"/>
      <c r="Q13" s="20"/>
      <c r="R13" s="21"/>
      <c r="S13" s="21"/>
      <c r="T13" s="21"/>
      <c r="U13" s="26" t="n">
        <f aca="false">SUMIF(A9:A37,"&gt;=01.06.2019",O9:O37)-SUMIF(A9:A37,"&gt;30.06.2019",O9:O37)</f>
        <v>0</v>
      </c>
      <c r="V13" s="26" t="n">
        <f aca="false">SUMIF(A3:A32,"&gt;=01.06.2019",P3:P37)-SUMIF(A3:A32,"&gt;30.06.2019",P3:P37)</f>
        <v>0</v>
      </c>
      <c r="W13" s="27" t="s">
        <v>32</v>
      </c>
    </row>
    <row r="14" customFormat="false" ht="18.75" hidden="false" customHeight="false" outlineLevel="0" collapsed="false">
      <c r="A14" s="12"/>
      <c r="B14" s="13"/>
      <c r="C14" s="14"/>
      <c r="D14" s="15"/>
      <c r="E14" s="16"/>
      <c r="F14" s="15"/>
      <c r="G14" s="15"/>
      <c r="H14" s="15"/>
      <c r="I14" s="15"/>
      <c r="J14" s="15"/>
      <c r="K14" s="15"/>
      <c r="L14" s="15"/>
      <c r="M14" s="17"/>
      <c r="N14" s="18"/>
      <c r="O14" s="19"/>
      <c r="P14" s="18"/>
      <c r="Q14" s="20"/>
      <c r="R14" s="21"/>
      <c r="S14" s="21"/>
      <c r="T14" s="21"/>
      <c r="U14" s="26" t="n">
        <f aca="false">SUMIF(A10:A38,"&gt;=01.07.2019",O10:O38)-SUMIF(A10:A38,"&gt;31.07.2019",O10:O38)</f>
        <v>0</v>
      </c>
      <c r="V14" s="26" t="n">
        <f aca="false">SUMIF(A3:A32,"&gt;=01.07.2019",P3:P38)-SUMIF(A3:A32,"&gt;31.07.2019",P3:P38)</f>
        <v>0</v>
      </c>
      <c r="W14" s="27" t="s">
        <v>33</v>
      </c>
    </row>
    <row r="15" customFormat="false" ht="18.75" hidden="false" customHeight="false" outlineLevel="0" collapsed="false">
      <c r="A15" s="12"/>
      <c r="B15" s="13"/>
      <c r="C15" s="14"/>
      <c r="D15" s="15"/>
      <c r="E15" s="16"/>
      <c r="F15" s="15"/>
      <c r="G15" s="15"/>
      <c r="H15" s="15"/>
      <c r="I15" s="15"/>
      <c r="J15" s="15"/>
      <c r="K15" s="15"/>
      <c r="L15" s="15"/>
      <c r="M15" s="17"/>
      <c r="N15" s="18"/>
      <c r="O15" s="19"/>
      <c r="P15" s="18"/>
      <c r="Q15" s="20"/>
      <c r="R15" s="21"/>
      <c r="S15" s="21"/>
      <c r="T15" s="21"/>
      <c r="U15" s="26" t="n">
        <f aca="false">SUMIF(A11:A39,"&gt;=01.08.2019",O11:O39)-SUMIF(A11:A39,"&gt;31.08.2019",O11:O39)</f>
        <v>0</v>
      </c>
      <c r="V15" s="26" t="n">
        <f aca="false">SUMIF(A3:A32,"&gt;=01.08.2019",P3:P39)-SUMIF(A3:A32,"&gt;31.08.2019",P3:P39)</f>
        <v>0</v>
      </c>
      <c r="W15" s="27" t="s">
        <v>34</v>
      </c>
    </row>
    <row r="16" customFormat="false" ht="18.75" hidden="false" customHeight="false" outlineLevel="0" collapsed="false">
      <c r="A16" s="12"/>
      <c r="B16" s="13"/>
      <c r="C16" s="14"/>
      <c r="D16" s="15"/>
      <c r="E16" s="16"/>
      <c r="F16" s="15"/>
      <c r="G16" s="15"/>
      <c r="H16" s="15"/>
      <c r="I16" s="15"/>
      <c r="J16" s="15"/>
      <c r="K16" s="15"/>
      <c r="L16" s="15"/>
      <c r="M16" s="17"/>
      <c r="N16" s="18"/>
      <c r="O16" s="19"/>
      <c r="P16" s="18"/>
      <c r="Q16" s="20"/>
      <c r="R16" s="21"/>
      <c r="S16" s="21"/>
      <c r="T16" s="21"/>
      <c r="U16" s="26" t="n">
        <f aca="false">SUMIF(A12:A40,"&gt;=01.09.2019",O12:O40)-SUMIF(A12:A40,"&gt;30.09.2019",O12:O40)</f>
        <v>0</v>
      </c>
      <c r="V16" s="26" t="n">
        <f aca="false">SUMIF(A3:A32,"&gt;=01.09.2019",P3:P40)-SUMIF(A3:A32,"&gt;30.09.2019",P3:P40)</f>
        <v>0</v>
      </c>
      <c r="W16" s="27" t="s">
        <v>35</v>
      </c>
    </row>
    <row r="17" customFormat="false" ht="15.75" hidden="false" customHeight="true" outlineLevel="0" collapsed="false">
      <c r="A17" s="12"/>
      <c r="B17" s="13"/>
      <c r="C17" s="14"/>
      <c r="D17" s="15"/>
      <c r="E17" s="16"/>
      <c r="F17" s="15"/>
      <c r="G17" s="15"/>
      <c r="H17" s="15"/>
      <c r="I17" s="15"/>
      <c r="J17" s="15"/>
      <c r="K17" s="15"/>
      <c r="L17" s="15"/>
      <c r="M17" s="17"/>
      <c r="N17" s="18"/>
      <c r="O17" s="19"/>
      <c r="P17" s="18"/>
      <c r="Q17" s="20"/>
      <c r="R17" s="21"/>
      <c r="S17" s="21"/>
      <c r="T17" s="21"/>
      <c r="U17" s="26" t="n">
        <f aca="false">SUMIF(A13:A41,"&gt;=01.10.2019",O13:O41)-SUMIF(A13:A41,"&gt;31.10.2019",O13:O41)</f>
        <v>0</v>
      </c>
      <c r="V17" s="26" t="n">
        <f aca="false">SUMIF(A3:A32,"&gt;=01.10.2019",P3:P41)-SUMIF(A3:A32,"&gt;31.10.2019",P3:P41)</f>
        <v>0</v>
      </c>
      <c r="W17" s="27" t="s">
        <v>36</v>
      </c>
    </row>
    <row r="18" customFormat="false" ht="18.75" hidden="false" customHeight="false" outlineLevel="0" collapsed="false">
      <c r="A18" s="12"/>
      <c r="B18" s="13"/>
      <c r="C18" s="14"/>
      <c r="D18" s="15"/>
      <c r="E18" s="16"/>
      <c r="F18" s="15"/>
      <c r="G18" s="15"/>
      <c r="H18" s="15"/>
      <c r="I18" s="15"/>
      <c r="J18" s="15"/>
      <c r="K18" s="15"/>
      <c r="L18" s="15"/>
      <c r="M18" s="17"/>
      <c r="N18" s="18"/>
      <c r="O18" s="19"/>
      <c r="P18" s="18"/>
      <c r="Q18" s="20"/>
      <c r="R18" s="21"/>
      <c r="S18" s="21"/>
      <c r="T18" s="21"/>
      <c r="U18" s="26" t="n">
        <f aca="false">SUMIF(A14:A42,"&gt;=01.11.2019",O14:O42)-SUMIF(A14:A42,"&gt;30.11.2019",O14:O42)</f>
        <v>0</v>
      </c>
      <c r="V18" s="26" t="n">
        <f aca="false">SUMIF(A3:A32,"&gt;=01.11.2019",P3:P42)-SUMIF(A3:A32,"&gt;30.11.2019",P3:P42)</f>
        <v>0</v>
      </c>
      <c r="W18" s="27" t="s">
        <v>37</v>
      </c>
    </row>
    <row r="19" customFormat="false" ht="18.75" hidden="false" customHeight="false" outlineLevel="0" collapsed="false">
      <c r="A19" s="12"/>
      <c r="B19" s="13"/>
      <c r="C19" s="14"/>
      <c r="D19" s="15"/>
      <c r="E19" s="16"/>
      <c r="F19" s="15"/>
      <c r="G19" s="15"/>
      <c r="H19" s="15"/>
      <c r="I19" s="15"/>
      <c r="J19" s="15"/>
      <c r="K19" s="15"/>
      <c r="L19" s="15"/>
      <c r="M19" s="17"/>
      <c r="N19" s="18"/>
      <c r="O19" s="19"/>
      <c r="P19" s="18"/>
      <c r="Q19" s="20"/>
      <c r="R19" s="21"/>
      <c r="S19" s="21"/>
      <c r="T19" s="21"/>
      <c r="U19" s="26" t="n">
        <f aca="false">SUMIF(A15:A43,"&gt;=01.12.2019",O15:O43)-SUMIF(A15:A43,"&gt;31.12.2019",O15:O43)</f>
        <v>0</v>
      </c>
      <c r="V19" s="26" t="n">
        <f aca="false">SUMIF(A3:A32,"&gt;=01.12.2019",P3:P43)-SUMIF(A3:A32,"&gt;31.12.2019",P3:P43)</f>
        <v>0</v>
      </c>
      <c r="W19" s="27" t="s">
        <v>38</v>
      </c>
    </row>
    <row r="20" customFormat="false" ht="15.75" hidden="false" customHeight="true" outlineLevel="0" collapsed="false">
      <c r="A20" s="12"/>
      <c r="B20" s="13"/>
      <c r="C20" s="14"/>
      <c r="D20" s="15"/>
      <c r="E20" s="16"/>
      <c r="F20" s="15"/>
      <c r="G20" s="15"/>
      <c r="H20" s="15"/>
      <c r="I20" s="15"/>
      <c r="J20" s="15"/>
      <c r="K20" s="15"/>
      <c r="L20" s="15"/>
      <c r="M20" s="17"/>
      <c r="N20" s="18"/>
      <c r="O20" s="19"/>
      <c r="P20" s="18"/>
      <c r="Q20" s="20"/>
      <c r="R20" s="21"/>
      <c r="S20" s="21"/>
      <c r="T20" s="21"/>
      <c r="U20" s="28" t="s">
        <v>39</v>
      </c>
      <c r="V20" s="28"/>
    </row>
    <row r="21" customFormat="false" ht="15.75" hidden="false" customHeight="true" outlineLevel="0" collapsed="false">
      <c r="A21" s="12"/>
      <c r="B21" s="13"/>
      <c r="C21" s="14"/>
      <c r="D21" s="15"/>
      <c r="E21" s="16"/>
      <c r="F21" s="15"/>
      <c r="G21" s="15"/>
      <c r="H21" s="15"/>
      <c r="I21" s="15"/>
      <c r="J21" s="15"/>
      <c r="K21" s="15"/>
      <c r="L21" s="15"/>
      <c r="M21" s="17"/>
      <c r="N21" s="18"/>
      <c r="O21" s="19"/>
      <c r="P21" s="18"/>
      <c r="Q21" s="20"/>
      <c r="R21" s="21"/>
      <c r="S21" s="21"/>
      <c r="T21" s="21"/>
      <c r="U21" s="29" t="s">
        <v>14</v>
      </c>
      <c r="V21" s="28" t="s">
        <v>15</v>
      </c>
    </row>
    <row r="22" customFormat="false" ht="15.75" hidden="false" customHeight="true" outlineLevel="0" collapsed="false">
      <c r="A22" s="12"/>
      <c r="B22" s="13"/>
      <c r="C22" s="14"/>
      <c r="D22" s="15"/>
      <c r="E22" s="16"/>
      <c r="F22" s="15"/>
      <c r="G22" s="15"/>
      <c r="H22" s="15"/>
      <c r="I22" s="15"/>
      <c r="J22" s="15"/>
      <c r="K22" s="15"/>
      <c r="L22" s="15"/>
      <c r="M22" s="17"/>
      <c r="N22" s="18"/>
      <c r="O22" s="19"/>
      <c r="P22" s="18"/>
      <c r="Q22" s="20"/>
      <c r="R22" s="21"/>
      <c r="S22" s="21"/>
      <c r="T22" s="21"/>
      <c r="U22" s="30" t="n">
        <f aca="false">SUMIF(A3:A32,"",O3:O32)</f>
        <v>0</v>
      </c>
      <c r="V22" s="31" t="n">
        <f aca="false">SUMIF(A3:A32,"",P3:P32)</f>
        <v>0</v>
      </c>
    </row>
    <row r="23" customFormat="false" ht="15.75" hidden="false" customHeight="true" outlineLevel="0" collapsed="false">
      <c r="A23" s="12"/>
      <c r="B23" s="13"/>
      <c r="C23" s="14"/>
      <c r="D23" s="15"/>
      <c r="E23" s="16"/>
      <c r="F23" s="15"/>
      <c r="G23" s="15"/>
      <c r="H23" s="15"/>
      <c r="I23" s="15"/>
      <c r="J23" s="15"/>
      <c r="K23" s="15"/>
      <c r="L23" s="15"/>
      <c r="M23" s="17"/>
      <c r="N23" s="18"/>
      <c r="O23" s="19"/>
      <c r="P23" s="18"/>
      <c r="Q23" s="20"/>
      <c r="R23" s="21"/>
      <c r="S23" s="21"/>
      <c r="T23" s="21"/>
    </row>
    <row r="24" customFormat="false" ht="15.75" hidden="false" customHeight="true" outlineLevel="0" collapsed="false">
      <c r="A24" s="12"/>
      <c r="B24" s="13"/>
      <c r="C24" s="14"/>
      <c r="D24" s="15"/>
      <c r="E24" s="16"/>
      <c r="F24" s="15"/>
      <c r="G24" s="15"/>
      <c r="H24" s="15"/>
      <c r="I24" s="15"/>
      <c r="J24" s="15"/>
      <c r="K24" s="15"/>
      <c r="L24" s="15"/>
      <c r="M24" s="17"/>
      <c r="N24" s="18"/>
      <c r="O24" s="19"/>
      <c r="P24" s="18"/>
      <c r="Q24" s="20"/>
      <c r="R24" s="21"/>
      <c r="S24" s="21"/>
      <c r="T24" s="21"/>
    </row>
    <row r="25" customFormat="false" ht="15.75" hidden="false" customHeight="true" outlineLevel="0" collapsed="false">
      <c r="A25" s="12"/>
      <c r="B25" s="13"/>
      <c r="C25" s="14"/>
      <c r="D25" s="15"/>
      <c r="E25" s="16"/>
      <c r="F25" s="15"/>
      <c r="G25" s="15"/>
      <c r="H25" s="15"/>
      <c r="I25" s="15"/>
      <c r="J25" s="15"/>
      <c r="K25" s="15"/>
      <c r="L25" s="15"/>
      <c r="M25" s="17"/>
      <c r="N25" s="18"/>
      <c r="O25" s="19"/>
      <c r="P25" s="18"/>
      <c r="Q25" s="20"/>
      <c r="R25" s="21"/>
      <c r="S25" s="21"/>
      <c r="T25" s="21"/>
    </row>
    <row r="26" customFormat="false" ht="15.75" hidden="false" customHeight="true" outlineLevel="0" collapsed="false">
      <c r="A26" s="12"/>
      <c r="B26" s="13"/>
      <c r="C26" s="14"/>
      <c r="D26" s="15"/>
      <c r="E26" s="16"/>
      <c r="F26" s="15"/>
      <c r="G26" s="15"/>
      <c r="H26" s="15"/>
      <c r="I26" s="15"/>
      <c r="J26" s="15"/>
      <c r="K26" s="15"/>
      <c r="L26" s="15"/>
      <c r="M26" s="17"/>
      <c r="N26" s="18"/>
      <c r="O26" s="19"/>
      <c r="P26" s="18"/>
      <c r="Q26" s="20"/>
      <c r="R26" s="21"/>
      <c r="S26" s="21"/>
      <c r="T26" s="21"/>
    </row>
    <row r="27" customFormat="false" ht="15.75" hidden="false" customHeight="true" outlineLevel="0" collapsed="false">
      <c r="A27" s="12"/>
      <c r="B27" s="13"/>
      <c r="C27" s="14"/>
      <c r="D27" s="15"/>
      <c r="E27" s="16"/>
      <c r="F27" s="15"/>
      <c r="G27" s="15"/>
      <c r="H27" s="15"/>
      <c r="I27" s="15"/>
      <c r="J27" s="15"/>
      <c r="K27" s="15"/>
      <c r="L27" s="15"/>
      <c r="M27" s="17"/>
      <c r="N27" s="18"/>
      <c r="O27" s="19"/>
      <c r="P27" s="18"/>
      <c r="Q27" s="20"/>
      <c r="R27" s="21"/>
      <c r="S27" s="21"/>
      <c r="T27" s="21"/>
    </row>
    <row r="28" customFormat="false" ht="15.75" hidden="false" customHeight="true" outlineLevel="0" collapsed="false">
      <c r="A28" s="12"/>
      <c r="B28" s="13"/>
      <c r="C28" s="14"/>
      <c r="D28" s="15"/>
      <c r="E28" s="16"/>
      <c r="F28" s="15"/>
      <c r="G28" s="15"/>
      <c r="H28" s="15"/>
      <c r="I28" s="15"/>
      <c r="J28" s="15"/>
      <c r="K28" s="15"/>
      <c r="L28" s="15"/>
      <c r="M28" s="17"/>
      <c r="N28" s="18"/>
      <c r="O28" s="19"/>
      <c r="P28" s="18"/>
      <c r="Q28" s="20"/>
      <c r="R28" s="21"/>
      <c r="S28" s="21"/>
      <c r="T28" s="21"/>
    </row>
    <row r="29" customFormat="false" ht="15.75" hidden="false" customHeight="true" outlineLevel="0" collapsed="false">
      <c r="A29" s="12"/>
      <c r="B29" s="13"/>
      <c r="C29" s="14"/>
      <c r="D29" s="15"/>
      <c r="E29" s="16"/>
      <c r="F29" s="15"/>
      <c r="G29" s="15"/>
      <c r="H29" s="15"/>
      <c r="I29" s="15"/>
      <c r="J29" s="15"/>
      <c r="K29" s="15"/>
      <c r="L29" s="15"/>
      <c r="M29" s="17"/>
      <c r="N29" s="18"/>
      <c r="O29" s="19"/>
      <c r="P29" s="18"/>
      <c r="Q29" s="20"/>
      <c r="R29" s="21"/>
      <c r="S29" s="21"/>
      <c r="T29" s="21"/>
    </row>
    <row r="30" customFormat="false" ht="15.75" hidden="false" customHeight="true" outlineLevel="0" collapsed="false">
      <c r="A30" s="12"/>
      <c r="B30" s="13"/>
      <c r="C30" s="14"/>
      <c r="D30" s="15"/>
      <c r="E30" s="16"/>
      <c r="F30" s="15"/>
      <c r="G30" s="15"/>
      <c r="H30" s="15"/>
      <c r="I30" s="15"/>
      <c r="J30" s="15"/>
      <c r="K30" s="15"/>
      <c r="L30" s="15"/>
      <c r="M30" s="17"/>
      <c r="N30" s="18"/>
      <c r="O30" s="19"/>
      <c r="P30" s="18"/>
      <c r="Q30" s="20"/>
      <c r="R30" s="21"/>
      <c r="S30" s="21"/>
      <c r="T30" s="21"/>
    </row>
    <row r="31" customFormat="false" ht="15.75" hidden="false" customHeight="true" outlineLevel="0" collapsed="false">
      <c r="A31" s="12"/>
      <c r="B31" s="13"/>
      <c r="C31" s="14"/>
      <c r="D31" s="15"/>
      <c r="E31" s="16"/>
      <c r="F31" s="15"/>
      <c r="G31" s="15"/>
      <c r="H31" s="15"/>
      <c r="I31" s="15"/>
      <c r="J31" s="15"/>
      <c r="K31" s="15"/>
      <c r="L31" s="15"/>
      <c r="M31" s="17"/>
      <c r="N31" s="18"/>
      <c r="O31" s="19"/>
      <c r="P31" s="18"/>
      <c r="Q31" s="20"/>
      <c r="R31" s="21"/>
      <c r="S31" s="21"/>
      <c r="T31" s="21"/>
    </row>
    <row r="32" customFormat="false" ht="15.75" hidden="false" customHeight="true" outlineLevel="0" collapsed="false">
      <c r="A32" s="12"/>
      <c r="B32" s="13"/>
      <c r="C32" s="32"/>
      <c r="D32" s="15"/>
      <c r="E32" s="16"/>
      <c r="F32" s="15"/>
      <c r="G32" s="15"/>
      <c r="H32" s="15"/>
      <c r="I32" s="15"/>
      <c r="J32" s="15"/>
      <c r="K32" s="15"/>
      <c r="L32" s="15"/>
      <c r="M32" s="17"/>
      <c r="N32" s="18"/>
      <c r="O32" s="19"/>
      <c r="P32" s="18"/>
      <c r="Q32" s="20"/>
      <c r="R32" s="21"/>
      <c r="S32" s="21"/>
      <c r="T32" s="21"/>
    </row>
    <row r="33" customFormat="false" ht="15.75" hidden="false" customHeight="true" outlineLevel="0" collapsed="false">
      <c r="A33" s="33"/>
      <c r="B33" s="34"/>
      <c r="C33" s="35"/>
      <c r="E33" s="36"/>
      <c r="Q33" s="37"/>
      <c r="R33" s="38"/>
      <c r="S33" s="38"/>
      <c r="T33" s="38"/>
    </row>
    <row r="34" customFormat="false" ht="15.75" hidden="false" customHeight="true" outlineLevel="0" collapsed="false">
      <c r="A34" s="33"/>
      <c r="B34" s="34"/>
      <c r="C34" s="35"/>
      <c r="E34" s="36"/>
      <c r="Q34" s="37"/>
      <c r="R34" s="38"/>
      <c r="S34" s="38"/>
      <c r="T34" s="38"/>
    </row>
    <row r="35" customFormat="false" ht="15.75" hidden="false" customHeight="true" outlineLevel="0" collapsed="false">
      <c r="A35" s="33"/>
      <c r="B35" s="34"/>
      <c r="C35" s="35"/>
      <c r="E35" s="36"/>
      <c r="Q35" s="37"/>
      <c r="R35" s="38"/>
      <c r="S35" s="38"/>
      <c r="T35" s="38"/>
    </row>
    <row r="36" customFormat="false" ht="15.75" hidden="false" customHeight="true" outlineLevel="0" collapsed="false">
      <c r="A36" s="33"/>
      <c r="B36" s="34"/>
      <c r="C36" s="35"/>
      <c r="E36" s="36"/>
      <c r="Q36" s="37"/>
      <c r="R36" s="38"/>
      <c r="S36" s="38"/>
      <c r="T36" s="38"/>
    </row>
    <row r="37" customFormat="false" ht="15.75" hidden="false" customHeight="true" outlineLevel="0" collapsed="false">
      <c r="A37" s="33"/>
      <c r="B37" s="34"/>
      <c r="C37" s="35"/>
      <c r="E37" s="36"/>
      <c r="Q37" s="37"/>
      <c r="R37" s="38"/>
      <c r="S37" s="38"/>
      <c r="T37" s="38"/>
    </row>
    <row r="38" customFormat="false" ht="15.75" hidden="false" customHeight="true" outlineLevel="0" collapsed="false">
      <c r="A38" s="33"/>
      <c r="B38" s="34"/>
      <c r="C38" s="35"/>
      <c r="E38" s="36"/>
      <c r="Q38" s="37"/>
      <c r="R38" s="38"/>
      <c r="S38" s="38"/>
      <c r="T38" s="38"/>
    </row>
    <row r="39" customFormat="false" ht="15.75" hidden="false" customHeight="true" outlineLevel="0" collapsed="false">
      <c r="A39" s="33"/>
      <c r="B39" s="34"/>
      <c r="C39" s="35"/>
      <c r="E39" s="36"/>
      <c r="Q39" s="37"/>
      <c r="R39" s="38"/>
      <c r="S39" s="38"/>
      <c r="T39" s="38"/>
    </row>
    <row r="40" customFormat="false" ht="15.75" hidden="false" customHeight="true" outlineLevel="0" collapsed="false">
      <c r="A40" s="33"/>
      <c r="B40" s="34"/>
      <c r="C40" s="35"/>
      <c r="E40" s="36"/>
      <c r="Q40" s="37"/>
      <c r="R40" s="38"/>
      <c r="S40" s="38"/>
      <c r="T40" s="38"/>
    </row>
    <row r="41" customFormat="false" ht="15.75" hidden="false" customHeight="true" outlineLevel="0" collapsed="false">
      <c r="A41" s="33"/>
      <c r="B41" s="34"/>
      <c r="C41" s="35"/>
      <c r="E41" s="36"/>
      <c r="Q41" s="37"/>
      <c r="R41" s="38"/>
      <c r="S41" s="38"/>
      <c r="T41" s="38"/>
    </row>
    <row r="42" customFormat="false" ht="15.75" hidden="false" customHeight="true" outlineLevel="0" collapsed="false">
      <c r="A42" s="33"/>
      <c r="B42" s="34"/>
      <c r="C42" s="35"/>
      <c r="E42" s="36"/>
      <c r="Q42" s="37"/>
      <c r="R42" s="38"/>
      <c r="S42" s="38"/>
      <c r="T42" s="38"/>
    </row>
    <row r="43" customFormat="false" ht="15.75" hidden="false" customHeight="true" outlineLevel="0" collapsed="false">
      <c r="A43" s="33"/>
      <c r="B43" s="34"/>
      <c r="C43" s="35"/>
      <c r="E43" s="36"/>
      <c r="Q43" s="37"/>
      <c r="R43" s="38"/>
      <c r="S43" s="38"/>
      <c r="T43" s="38"/>
    </row>
    <row r="44" customFormat="false" ht="15.75" hidden="false" customHeight="true" outlineLevel="0" collapsed="false">
      <c r="A44" s="33"/>
      <c r="B44" s="34"/>
      <c r="C44" s="35"/>
      <c r="E44" s="36"/>
      <c r="Q44" s="37"/>
      <c r="R44" s="38"/>
      <c r="S44" s="38"/>
      <c r="T44" s="38"/>
    </row>
    <row r="45" customFormat="false" ht="15.75" hidden="false" customHeight="true" outlineLevel="0" collapsed="false">
      <c r="A45" s="33"/>
      <c r="B45" s="34"/>
      <c r="C45" s="35"/>
      <c r="E45" s="36"/>
      <c r="Q45" s="37"/>
      <c r="R45" s="38"/>
      <c r="S45" s="38"/>
      <c r="T45" s="38"/>
    </row>
    <row r="46" customFormat="false" ht="15.75" hidden="false" customHeight="true" outlineLevel="0" collapsed="false">
      <c r="A46" s="33"/>
      <c r="B46" s="34"/>
      <c r="C46" s="35"/>
      <c r="E46" s="36"/>
      <c r="Q46" s="37"/>
      <c r="R46" s="38"/>
      <c r="S46" s="38"/>
      <c r="T46" s="38"/>
    </row>
    <row r="47" customFormat="false" ht="15.75" hidden="false" customHeight="true" outlineLevel="0" collapsed="false">
      <c r="A47" s="33"/>
      <c r="B47" s="34"/>
      <c r="C47" s="35"/>
      <c r="E47" s="36"/>
      <c r="Q47" s="37"/>
      <c r="R47" s="38"/>
      <c r="S47" s="38"/>
      <c r="T47" s="38"/>
    </row>
    <row r="48" customFormat="false" ht="15.75" hidden="false" customHeight="true" outlineLevel="0" collapsed="false">
      <c r="A48" s="33"/>
      <c r="B48" s="34"/>
      <c r="C48" s="35"/>
      <c r="E48" s="36"/>
      <c r="Q48" s="37"/>
      <c r="R48" s="38"/>
      <c r="S48" s="38"/>
      <c r="T48" s="38"/>
    </row>
    <row r="49" customFormat="false" ht="15.75" hidden="false" customHeight="true" outlineLevel="0" collapsed="false">
      <c r="A49" s="33"/>
      <c r="B49" s="34"/>
      <c r="C49" s="35"/>
      <c r="E49" s="36"/>
      <c r="Q49" s="37"/>
      <c r="R49" s="38"/>
      <c r="S49" s="38"/>
      <c r="T49" s="38"/>
    </row>
    <row r="50" customFormat="false" ht="15.75" hidden="false" customHeight="true" outlineLevel="0" collapsed="false">
      <c r="A50" s="33"/>
      <c r="B50" s="34"/>
      <c r="C50" s="35"/>
      <c r="E50" s="36"/>
      <c r="Q50" s="37"/>
      <c r="R50" s="38"/>
      <c r="S50" s="38"/>
      <c r="T50" s="38"/>
    </row>
    <row r="51" customFormat="false" ht="15.75" hidden="false" customHeight="true" outlineLevel="0" collapsed="false">
      <c r="A51" s="33"/>
      <c r="B51" s="34"/>
      <c r="C51" s="35"/>
      <c r="E51" s="36"/>
      <c r="Q51" s="37"/>
      <c r="R51" s="38"/>
      <c r="S51" s="38"/>
      <c r="T51" s="38"/>
    </row>
    <row r="52" customFormat="false" ht="15.75" hidden="false" customHeight="true" outlineLevel="0" collapsed="false">
      <c r="A52" s="33"/>
      <c r="B52" s="34"/>
      <c r="C52" s="35"/>
      <c r="E52" s="36"/>
      <c r="Q52" s="37"/>
      <c r="R52" s="38"/>
      <c r="S52" s="38"/>
      <c r="T52" s="38"/>
    </row>
    <row r="53" customFormat="false" ht="15.75" hidden="false" customHeight="true" outlineLevel="0" collapsed="false">
      <c r="A53" s="33"/>
      <c r="B53" s="34"/>
      <c r="C53" s="35"/>
      <c r="E53" s="36"/>
      <c r="Q53" s="37"/>
      <c r="R53" s="38"/>
      <c r="S53" s="38"/>
      <c r="T53" s="38"/>
    </row>
    <row r="54" customFormat="false" ht="15.75" hidden="false" customHeight="true" outlineLevel="0" collapsed="false">
      <c r="A54" s="33"/>
      <c r="B54" s="34"/>
      <c r="C54" s="35"/>
      <c r="E54" s="36"/>
      <c r="Q54" s="37"/>
      <c r="R54" s="38"/>
      <c r="S54" s="38"/>
      <c r="T54" s="38"/>
    </row>
    <row r="55" customFormat="false" ht="15.75" hidden="false" customHeight="true" outlineLevel="0" collapsed="false">
      <c r="A55" s="33"/>
      <c r="B55" s="34"/>
      <c r="C55" s="35"/>
      <c r="E55" s="36"/>
      <c r="Q55" s="37"/>
      <c r="R55" s="38"/>
      <c r="S55" s="38"/>
      <c r="T55" s="38"/>
    </row>
    <row r="56" customFormat="false" ht="15.75" hidden="false" customHeight="true" outlineLevel="0" collapsed="false">
      <c r="A56" s="33"/>
      <c r="B56" s="34"/>
      <c r="C56" s="35"/>
      <c r="E56" s="36"/>
      <c r="Q56" s="37"/>
      <c r="R56" s="38"/>
      <c r="S56" s="38"/>
      <c r="T56" s="38"/>
    </row>
    <row r="57" customFormat="false" ht="15.75" hidden="false" customHeight="true" outlineLevel="0" collapsed="false">
      <c r="A57" s="33"/>
      <c r="B57" s="34"/>
      <c r="C57" s="35"/>
      <c r="E57" s="36"/>
      <c r="Q57" s="37"/>
      <c r="R57" s="38"/>
      <c r="S57" s="38"/>
      <c r="T57" s="38"/>
    </row>
    <row r="58" customFormat="false" ht="15.75" hidden="false" customHeight="true" outlineLevel="0" collapsed="false">
      <c r="A58" s="33"/>
      <c r="B58" s="34"/>
      <c r="C58" s="35"/>
      <c r="E58" s="36"/>
      <c r="Q58" s="37"/>
      <c r="R58" s="38"/>
      <c r="S58" s="38"/>
      <c r="T58" s="38"/>
    </row>
    <row r="59" customFormat="false" ht="15.75" hidden="false" customHeight="true" outlineLevel="0" collapsed="false">
      <c r="A59" s="33"/>
      <c r="B59" s="34"/>
      <c r="C59" s="35"/>
      <c r="E59" s="36"/>
      <c r="Q59" s="37"/>
      <c r="R59" s="38"/>
      <c r="S59" s="38"/>
      <c r="T59" s="38"/>
    </row>
    <row r="60" customFormat="false" ht="15.75" hidden="false" customHeight="true" outlineLevel="0" collapsed="false">
      <c r="A60" s="33"/>
      <c r="B60" s="34"/>
      <c r="C60" s="35"/>
      <c r="E60" s="36"/>
      <c r="Q60" s="37"/>
      <c r="R60" s="38"/>
      <c r="S60" s="38"/>
      <c r="T60" s="38"/>
    </row>
    <row r="61" customFormat="false" ht="15.75" hidden="false" customHeight="true" outlineLevel="0" collapsed="false">
      <c r="A61" s="33"/>
      <c r="B61" s="34"/>
      <c r="C61" s="35"/>
      <c r="E61" s="36"/>
      <c r="Q61" s="37"/>
      <c r="R61" s="38"/>
      <c r="S61" s="38"/>
      <c r="T61" s="38"/>
    </row>
    <row r="62" customFormat="false" ht="15.75" hidden="false" customHeight="true" outlineLevel="0" collapsed="false">
      <c r="A62" s="33"/>
      <c r="B62" s="34"/>
      <c r="C62" s="35"/>
      <c r="E62" s="36"/>
      <c r="Q62" s="37"/>
      <c r="R62" s="38"/>
      <c r="S62" s="38"/>
      <c r="T62" s="38"/>
    </row>
    <row r="63" customFormat="false" ht="15.75" hidden="false" customHeight="true" outlineLevel="0" collapsed="false">
      <c r="A63" s="33"/>
      <c r="B63" s="34"/>
      <c r="C63" s="35"/>
      <c r="E63" s="36"/>
      <c r="Q63" s="37"/>
      <c r="R63" s="38"/>
      <c r="S63" s="38"/>
      <c r="T63" s="38"/>
    </row>
    <row r="64" customFormat="false" ht="15.75" hidden="false" customHeight="true" outlineLevel="0" collapsed="false">
      <c r="A64" s="33"/>
      <c r="B64" s="34"/>
      <c r="C64" s="35"/>
      <c r="E64" s="36"/>
      <c r="Q64" s="37"/>
      <c r="R64" s="38"/>
      <c r="S64" s="38"/>
      <c r="T64" s="38"/>
    </row>
    <row r="65" customFormat="false" ht="15.75" hidden="false" customHeight="true" outlineLevel="0" collapsed="false">
      <c r="A65" s="33"/>
      <c r="B65" s="34"/>
      <c r="C65" s="35"/>
      <c r="E65" s="36"/>
      <c r="Q65" s="37"/>
      <c r="R65" s="38"/>
      <c r="S65" s="38"/>
      <c r="T65" s="38"/>
    </row>
    <row r="66" customFormat="false" ht="15.75" hidden="false" customHeight="true" outlineLevel="0" collapsed="false">
      <c r="A66" s="33"/>
      <c r="B66" s="34"/>
      <c r="C66" s="35"/>
      <c r="E66" s="36"/>
      <c r="Q66" s="37"/>
      <c r="R66" s="38"/>
      <c r="S66" s="38"/>
      <c r="T66" s="38"/>
    </row>
    <row r="67" customFormat="false" ht="15.75" hidden="false" customHeight="true" outlineLevel="0" collapsed="false">
      <c r="A67" s="33"/>
      <c r="B67" s="34"/>
      <c r="C67" s="35"/>
      <c r="E67" s="36"/>
      <c r="Q67" s="37"/>
      <c r="R67" s="38"/>
      <c r="S67" s="38"/>
      <c r="T67" s="38"/>
    </row>
    <row r="68" customFormat="false" ht="15.75" hidden="false" customHeight="true" outlineLevel="0" collapsed="false">
      <c r="A68" s="33"/>
      <c r="B68" s="34"/>
      <c r="C68" s="35"/>
      <c r="E68" s="36"/>
      <c r="Q68" s="37"/>
      <c r="R68" s="38"/>
      <c r="S68" s="38"/>
      <c r="T68" s="38"/>
    </row>
    <row r="69" customFormat="false" ht="15.75" hidden="false" customHeight="true" outlineLevel="0" collapsed="false">
      <c r="A69" s="33"/>
      <c r="B69" s="34"/>
      <c r="C69" s="35"/>
      <c r="E69" s="36"/>
      <c r="Q69" s="37"/>
      <c r="R69" s="38"/>
      <c r="S69" s="38"/>
      <c r="T69" s="38"/>
    </row>
    <row r="70" customFormat="false" ht="15.75" hidden="false" customHeight="true" outlineLevel="0" collapsed="false">
      <c r="A70" s="33"/>
      <c r="B70" s="34"/>
      <c r="C70" s="35"/>
      <c r="E70" s="36"/>
      <c r="Q70" s="37"/>
      <c r="R70" s="38"/>
      <c r="S70" s="38"/>
      <c r="T70" s="38"/>
    </row>
    <row r="71" customFormat="false" ht="15.75" hidden="false" customHeight="true" outlineLevel="0" collapsed="false">
      <c r="A71" s="33"/>
      <c r="B71" s="34"/>
      <c r="C71" s="35"/>
      <c r="E71" s="36"/>
      <c r="Q71" s="37"/>
      <c r="R71" s="38"/>
      <c r="S71" s="38"/>
      <c r="T71" s="38"/>
    </row>
    <row r="72" customFormat="false" ht="15.75" hidden="false" customHeight="true" outlineLevel="0" collapsed="false">
      <c r="A72" s="33"/>
      <c r="B72" s="34"/>
      <c r="C72" s="35"/>
      <c r="E72" s="36"/>
      <c r="Q72" s="37"/>
      <c r="R72" s="38"/>
      <c r="S72" s="38"/>
      <c r="T72" s="38"/>
    </row>
    <row r="73" customFormat="false" ht="15.75" hidden="false" customHeight="true" outlineLevel="0" collapsed="false">
      <c r="A73" s="33"/>
      <c r="B73" s="34"/>
      <c r="C73" s="35"/>
      <c r="E73" s="36"/>
      <c r="Q73" s="37"/>
      <c r="R73" s="38"/>
      <c r="S73" s="38"/>
      <c r="T73" s="38"/>
    </row>
    <row r="74" customFormat="false" ht="15.75" hidden="false" customHeight="true" outlineLevel="0" collapsed="false">
      <c r="A74" s="33"/>
      <c r="B74" s="34"/>
      <c r="C74" s="35"/>
      <c r="E74" s="36"/>
      <c r="Q74" s="37"/>
      <c r="R74" s="38"/>
      <c r="S74" s="38"/>
      <c r="T74" s="38"/>
    </row>
    <row r="75" customFormat="false" ht="15.75" hidden="false" customHeight="true" outlineLevel="0" collapsed="false">
      <c r="A75" s="33"/>
      <c r="B75" s="34"/>
      <c r="C75" s="35"/>
      <c r="E75" s="36"/>
      <c r="Q75" s="37"/>
      <c r="R75" s="38"/>
      <c r="S75" s="38"/>
      <c r="T75" s="38"/>
    </row>
    <row r="76" customFormat="false" ht="15.75" hidden="false" customHeight="true" outlineLevel="0" collapsed="false">
      <c r="A76" s="33"/>
      <c r="B76" s="34"/>
      <c r="C76" s="35"/>
      <c r="E76" s="36"/>
      <c r="Q76" s="37"/>
      <c r="R76" s="38"/>
      <c r="S76" s="38"/>
      <c r="T76" s="38"/>
    </row>
    <row r="77" customFormat="false" ht="15.75" hidden="false" customHeight="true" outlineLevel="0" collapsed="false">
      <c r="A77" s="33"/>
      <c r="B77" s="34"/>
      <c r="C77" s="35"/>
      <c r="E77" s="36"/>
      <c r="Q77" s="37"/>
      <c r="R77" s="38"/>
      <c r="S77" s="38"/>
      <c r="T77" s="38"/>
    </row>
    <row r="78" customFormat="false" ht="15.75" hidden="false" customHeight="true" outlineLevel="0" collapsed="false">
      <c r="A78" s="33"/>
      <c r="B78" s="34"/>
      <c r="C78" s="35"/>
      <c r="E78" s="36"/>
      <c r="Q78" s="37"/>
      <c r="R78" s="38"/>
      <c r="S78" s="38"/>
      <c r="T78" s="38"/>
    </row>
    <row r="79" customFormat="false" ht="15.75" hidden="false" customHeight="true" outlineLevel="0" collapsed="false">
      <c r="A79" s="33"/>
      <c r="B79" s="34"/>
      <c r="C79" s="35"/>
      <c r="E79" s="36"/>
      <c r="Q79" s="37"/>
      <c r="R79" s="38"/>
      <c r="S79" s="38"/>
      <c r="T79" s="38"/>
    </row>
    <row r="80" customFormat="false" ht="15.75" hidden="false" customHeight="true" outlineLevel="0" collapsed="false">
      <c r="A80" s="33"/>
      <c r="B80" s="34"/>
      <c r="C80" s="35"/>
      <c r="E80" s="36"/>
      <c r="Q80" s="37"/>
      <c r="R80" s="38"/>
      <c r="S80" s="38"/>
      <c r="T80" s="38"/>
    </row>
    <row r="81" customFormat="false" ht="15.75" hidden="false" customHeight="true" outlineLevel="0" collapsed="false">
      <c r="A81" s="33"/>
      <c r="B81" s="34"/>
      <c r="C81" s="35"/>
      <c r="E81" s="36"/>
      <c r="Q81" s="37"/>
      <c r="R81" s="38"/>
      <c r="S81" s="38"/>
      <c r="T81" s="38"/>
    </row>
    <row r="82" customFormat="false" ht="15.75" hidden="false" customHeight="true" outlineLevel="0" collapsed="false">
      <c r="A82" s="33"/>
      <c r="B82" s="34"/>
      <c r="C82" s="35"/>
      <c r="E82" s="36"/>
      <c r="Q82" s="37"/>
      <c r="R82" s="38"/>
      <c r="S82" s="38"/>
      <c r="T82" s="38"/>
    </row>
    <row r="83" customFormat="false" ht="15.75" hidden="false" customHeight="true" outlineLevel="0" collapsed="false">
      <c r="A83" s="33"/>
      <c r="B83" s="34"/>
      <c r="C83" s="35"/>
      <c r="E83" s="36"/>
      <c r="Q83" s="37"/>
      <c r="R83" s="38"/>
      <c r="S83" s="38"/>
      <c r="T83" s="38"/>
    </row>
    <row r="84" customFormat="false" ht="15.75" hidden="false" customHeight="true" outlineLevel="0" collapsed="false">
      <c r="A84" s="33"/>
      <c r="B84" s="34"/>
      <c r="C84" s="35"/>
      <c r="E84" s="36"/>
      <c r="Q84" s="37"/>
      <c r="R84" s="38"/>
      <c r="S84" s="38"/>
      <c r="T84" s="38"/>
    </row>
    <row r="85" customFormat="false" ht="15.75" hidden="false" customHeight="true" outlineLevel="0" collapsed="false">
      <c r="A85" s="33"/>
      <c r="B85" s="34"/>
      <c r="C85" s="35"/>
      <c r="E85" s="36"/>
      <c r="Q85" s="37"/>
      <c r="R85" s="38"/>
      <c r="S85" s="38"/>
      <c r="T85" s="38"/>
    </row>
    <row r="86" customFormat="false" ht="15.75" hidden="false" customHeight="true" outlineLevel="0" collapsed="false">
      <c r="A86" s="33"/>
      <c r="B86" s="34"/>
      <c r="C86" s="35"/>
      <c r="E86" s="36"/>
      <c r="Q86" s="37"/>
      <c r="R86" s="38"/>
      <c r="S86" s="38"/>
      <c r="T86" s="38"/>
    </row>
    <row r="87" customFormat="false" ht="15.75" hidden="false" customHeight="true" outlineLevel="0" collapsed="false">
      <c r="A87" s="33"/>
      <c r="B87" s="34"/>
      <c r="C87" s="35"/>
      <c r="E87" s="36"/>
      <c r="Q87" s="37"/>
      <c r="R87" s="38"/>
      <c r="S87" s="38"/>
      <c r="T87" s="38"/>
    </row>
    <row r="88" customFormat="false" ht="15.75" hidden="false" customHeight="true" outlineLevel="0" collapsed="false">
      <c r="A88" s="33"/>
      <c r="B88" s="34"/>
      <c r="C88" s="35"/>
      <c r="E88" s="36"/>
      <c r="Q88" s="37"/>
      <c r="R88" s="38"/>
      <c r="S88" s="38"/>
      <c r="T88" s="38"/>
    </row>
    <row r="89" customFormat="false" ht="15.75" hidden="false" customHeight="true" outlineLevel="0" collapsed="false">
      <c r="A89" s="33"/>
      <c r="B89" s="34"/>
      <c r="C89" s="35"/>
      <c r="E89" s="36"/>
      <c r="Q89" s="37"/>
      <c r="R89" s="38"/>
      <c r="S89" s="38"/>
      <c r="T89" s="38"/>
    </row>
    <row r="90" customFormat="false" ht="15.75" hidden="false" customHeight="true" outlineLevel="0" collapsed="false">
      <c r="A90" s="33"/>
      <c r="B90" s="34"/>
      <c r="C90" s="35"/>
      <c r="E90" s="36"/>
      <c r="Q90" s="37"/>
      <c r="R90" s="38"/>
      <c r="S90" s="38"/>
      <c r="T90" s="38"/>
    </row>
    <row r="91" customFormat="false" ht="15.75" hidden="false" customHeight="true" outlineLevel="0" collapsed="false">
      <c r="A91" s="33"/>
      <c r="B91" s="34"/>
      <c r="C91" s="35"/>
      <c r="E91" s="36"/>
      <c r="Q91" s="37"/>
      <c r="R91" s="38"/>
      <c r="S91" s="38"/>
      <c r="T91" s="38"/>
    </row>
    <row r="92" customFormat="false" ht="15.75" hidden="false" customHeight="true" outlineLevel="0" collapsed="false">
      <c r="A92" s="33"/>
      <c r="B92" s="34"/>
      <c r="C92" s="35"/>
      <c r="E92" s="36"/>
      <c r="Q92" s="37"/>
      <c r="R92" s="38"/>
      <c r="S92" s="38"/>
      <c r="T92" s="38"/>
    </row>
    <row r="93" customFormat="false" ht="15.75" hidden="false" customHeight="true" outlineLevel="0" collapsed="false">
      <c r="A93" s="33"/>
      <c r="B93" s="34"/>
      <c r="C93" s="35"/>
      <c r="E93" s="36"/>
      <c r="Q93" s="37"/>
      <c r="R93" s="38"/>
      <c r="S93" s="38"/>
      <c r="T93" s="38"/>
    </row>
    <row r="94" customFormat="false" ht="15.75" hidden="false" customHeight="true" outlineLevel="0" collapsed="false">
      <c r="A94" s="33"/>
      <c r="B94" s="34"/>
      <c r="C94" s="35"/>
      <c r="E94" s="36"/>
      <c r="Q94" s="37"/>
      <c r="R94" s="38"/>
      <c r="S94" s="38"/>
      <c r="T94" s="38"/>
    </row>
    <row r="95" customFormat="false" ht="15.75" hidden="false" customHeight="true" outlineLevel="0" collapsed="false">
      <c r="A95" s="33"/>
      <c r="B95" s="34"/>
      <c r="C95" s="35"/>
      <c r="E95" s="36"/>
      <c r="Q95" s="37"/>
      <c r="R95" s="38"/>
      <c r="S95" s="38"/>
      <c r="T95" s="38"/>
    </row>
    <row r="96" customFormat="false" ht="15.75" hidden="false" customHeight="true" outlineLevel="0" collapsed="false">
      <c r="A96" s="33"/>
      <c r="B96" s="34"/>
      <c r="C96" s="35"/>
      <c r="E96" s="36"/>
      <c r="Q96" s="37"/>
      <c r="R96" s="38"/>
      <c r="S96" s="38"/>
      <c r="T96" s="38"/>
    </row>
    <row r="97" customFormat="false" ht="15.75" hidden="false" customHeight="true" outlineLevel="0" collapsed="false">
      <c r="A97" s="33"/>
      <c r="B97" s="34"/>
      <c r="C97" s="35"/>
      <c r="E97" s="36"/>
      <c r="Q97" s="37"/>
      <c r="R97" s="38"/>
      <c r="S97" s="38"/>
      <c r="T97" s="38"/>
    </row>
    <row r="98" customFormat="false" ht="15.75" hidden="false" customHeight="true" outlineLevel="0" collapsed="false">
      <c r="A98" s="33"/>
      <c r="B98" s="34"/>
      <c r="C98" s="35"/>
      <c r="E98" s="36"/>
      <c r="Q98" s="37"/>
      <c r="R98" s="38"/>
      <c r="S98" s="38"/>
      <c r="T98" s="38"/>
    </row>
    <row r="99" customFormat="false" ht="15.75" hidden="false" customHeight="true" outlineLevel="0" collapsed="false">
      <c r="A99" s="33"/>
      <c r="B99" s="34"/>
      <c r="C99" s="35"/>
      <c r="E99" s="36"/>
      <c r="Q99" s="37"/>
      <c r="R99" s="38"/>
      <c r="S99" s="38"/>
      <c r="T99" s="38"/>
    </row>
    <row r="100" customFormat="false" ht="15.75" hidden="false" customHeight="true" outlineLevel="0" collapsed="false">
      <c r="A100" s="33"/>
      <c r="B100" s="34"/>
      <c r="C100" s="35"/>
      <c r="E100" s="36"/>
      <c r="Q100" s="37"/>
      <c r="R100" s="38"/>
      <c r="S100" s="38"/>
      <c r="T100" s="38"/>
    </row>
    <row r="101" customFormat="false" ht="15.75" hidden="false" customHeight="true" outlineLevel="0" collapsed="false">
      <c r="A101" s="33"/>
      <c r="B101" s="34"/>
      <c r="C101" s="35"/>
      <c r="E101" s="36"/>
      <c r="Q101" s="37"/>
      <c r="R101" s="38"/>
      <c r="S101" s="38"/>
      <c r="T101" s="38"/>
    </row>
    <row r="102" customFormat="false" ht="15.75" hidden="false" customHeight="true" outlineLevel="0" collapsed="false">
      <c r="A102" s="33"/>
      <c r="B102" s="34"/>
      <c r="C102" s="35"/>
      <c r="E102" s="36"/>
      <c r="Q102" s="37"/>
      <c r="R102" s="38"/>
      <c r="S102" s="38"/>
      <c r="T102" s="38"/>
    </row>
    <row r="103" customFormat="false" ht="15.75" hidden="false" customHeight="true" outlineLevel="0" collapsed="false">
      <c r="A103" s="33"/>
      <c r="B103" s="34"/>
      <c r="C103" s="35"/>
      <c r="E103" s="36"/>
      <c r="Q103" s="37"/>
      <c r="R103" s="38"/>
      <c r="S103" s="38"/>
      <c r="T103" s="38"/>
    </row>
    <row r="104" customFormat="false" ht="15.75" hidden="false" customHeight="true" outlineLevel="0" collapsed="false">
      <c r="A104" s="33"/>
      <c r="B104" s="34"/>
      <c r="C104" s="35"/>
      <c r="E104" s="36"/>
      <c r="Q104" s="37"/>
      <c r="R104" s="38"/>
      <c r="S104" s="38"/>
      <c r="T104" s="38"/>
    </row>
    <row r="105" customFormat="false" ht="15.75" hidden="false" customHeight="true" outlineLevel="0" collapsed="false">
      <c r="A105" s="33"/>
      <c r="B105" s="34"/>
      <c r="C105" s="35"/>
      <c r="E105" s="36"/>
      <c r="Q105" s="37"/>
      <c r="R105" s="38"/>
      <c r="S105" s="38"/>
      <c r="T105" s="38"/>
    </row>
    <row r="106" customFormat="false" ht="15.75" hidden="false" customHeight="true" outlineLevel="0" collapsed="false">
      <c r="A106" s="33"/>
      <c r="B106" s="34"/>
      <c r="C106" s="35"/>
      <c r="E106" s="36"/>
      <c r="Q106" s="37"/>
      <c r="R106" s="38"/>
      <c r="S106" s="38"/>
      <c r="T106" s="38"/>
    </row>
    <row r="107" customFormat="false" ht="15.75" hidden="false" customHeight="true" outlineLevel="0" collapsed="false">
      <c r="A107" s="33"/>
      <c r="B107" s="34"/>
      <c r="C107" s="35"/>
      <c r="E107" s="36"/>
      <c r="Q107" s="37"/>
      <c r="R107" s="38"/>
      <c r="S107" s="38"/>
      <c r="T107" s="38"/>
    </row>
    <row r="108" customFormat="false" ht="15.75" hidden="false" customHeight="true" outlineLevel="0" collapsed="false">
      <c r="A108" s="33"/>
      <c r="B108" s="34"/>
      <c r="C108" s="35"/>
      <c r="E108" s="36"/>
      <c r="Q108" s="37"/>
      <c r="R108" s="38"/>
      <c r="S108" s="38"/>
      <c r="T108" s="38"/>
    </row>
    <row r="109" customFormat="false" ht="15.75" hidden="false" customHeight="true" outlineLevel="0" collapsed="false">
      <c r="A109" s="33"/>
      <c r="B109" s="34"/>
      <c r="C109" s="35"/>
      <c r="E109" s="36"/>
      <c r="Q109" s="37"/>
      <c r="R109" s="38"/>
      <c r="S109" s="38"/>
      <c r="T109" s="38"/>
    </row>
    <row r="110" customFormat="false" ht="15.75" hidden="false" customHeight="true" outlineLevel="0" collapsed="false">
      <c r="A110" s="33"/>
      <c r="B110" s="34"/>
      <c r="C110" s="35"/>
      <c r="E110" s="36"/>
      <c r="Q110" s="37"/>
      <c r="R110" s="38"/>
      <c r="S110" s="38"/>
      <c r="T110" s="38"/>
    </row>
    <row r="111" customFormat="false" ht="15.75" hidden="false" customHeight="true" outlineLevel="0" collapsed="false">
      <c r="A111" s="33"/>
      <c r="B111" s="34"/>
      <c r="C111" s="35"/>
      <c r="E111" s="36"/>
      <c r="Q111" s="37"/>
      <c r="R111" s="38"/>
      <c r="S111" s="38"/>
      <c r="T111" s="38"/>
    </row>
    <row r="112" customFormat="false" ht="15.75" hidden="false" customHeight="true" outlineLevel="0" collapsed="false">
      <c r="A112" s="33"/>
      <c r="B112" s="34"/>
      <c r="C112" s="35"/>
      <c r="E112" s="36"/>
      <c r="Q112" s="37"/>
      <c r="R112" s="38"/>
      <c r="S112" s="38"/>
      <c r="T112" s="38"/>
    </row>
    <row r="113" customFormat="false" ht="15.75" hidden="false" customHeight="true" outlineLevel="0" collapsed="false">
      <c r="A113" s="33"/>
      <c r="B113" s="34"/>
      <c r="C113" s="35"/>
      <c r="E113" s="36"/>
      <c r="Q113" s="37"/>
      <c r="R113" s="38"/>
      <c r="S113" s="38"/>
      <c r="T113" s="38"/>
    </row>
    <row r="114" customFormat="false" ht="15.75" hidden="false" customHeight="true" outlineLevel="0" collapsed="false">
      <c r="A114" s="33"/>
      <c r="B114" s="34"/>
      <c r="C114" s="35"/>
      <c r="E114" s="36"/>
      <c r="Q114" s="37"/>
      <c r="R114" s="38"/>
      <c r="S114" s="38"/>
      <c r="T114" s="38"/>
    </row>
    <row r="115" customFormat="false" ht="15.75" hidden="false" customHeight="true" outlineLevel="0" collapsed="false">
      <c r="A115" s="33"/>
      <c r="B115" s="34"/>
      <c r="C115" s="35"/>
      <c r="E115" s="36"/>
      <c r="Q115" s="37"/>
      <c r="R115" s="38"/>
      <c r="S115" s="38"/>
      <c r="T115" s="38"/>
    </row>
    <row r="116" customFormat="false" ht="15.75" hidden="false" customHeight="true" outlineLevel="0" collapsed="false">
      <c r="A116" s="33"/>
      <c r="B116" s="34"/>
      <c r="C116" s="35"/>
      <c r="E116" s="36"/>
      <c r="Q116" s="37"/>
      <c r="R116" s="38"/>
      <c r="S116" s="38"/>
      <c r="T116" s="38"/>
    </row>
    <row r="117" customFormat="false" ht="15.75" hidden="false" customHeight="true" outlineLevel="0" collapsed="false">
      <c r="A117" s="33"/>
      <c r="B117" s="34"/>
      <c r="C117" s="35"/>
      <c r="E117" s="36"/>
      <c r="Q117" s="37"/>
      <c r="R117" s="38"/>
      <c r="S117" s="38"/>
      <c r="T117" s="38"/>
    </row>
    <row r="118" customFormat="false" ht="15.75" hidden="false" customHeight="true" outlineLevel="0" collapsed="false">
      <c r="A118" s="33"/>
      <c r="B118" s="34"/>
      <c r="C118" s="35"/>
      <c r="E118" s="36"/>
      <c r="Q118" s="37"/>
      <c r="R118" s="38"/>
      <c r="S118" s="38"/>
      <c r="T118" s="38"/>
    </row>
    <row r="119" customFormat="false" ht="15.75" hidden="false" customHeight="true" outlineLevel="0" collapsed="false">
      <c r="A119" s="33"/>
      <c r="B119" s="34"/>
      <c r="C119" s="35"/>
      <c r="E119" s="36"/>
      <c r="Q119" s="37"/>
      <c r="R119" s="38"/>
      <c r="S119" s="38"/>
      <c r="T119" s="38"/>
    </row>
    <row r="120" customFormat="false" ht="15.75" hidden="false" customHeight="true" outlineLevel="0" collapsed="false">
      <c r="A120" s="33"/>
      <c r="B120" s="34"/>
      <c r="C120" s="35"/>
      <c r="E120" s="36"/>
      <c r="Q120" s="37"/>
      <c r="R120" s="38"/>
      <c r="S120" s="38"/>
      <c r="T120" s="38"/>
    </row>
    <row r="121" customFormat="false" ht="15.75" hidden="false" customHeight="true" outlineLevel="0" collapsed="false">
      <c r="A121" s="33"/>
      <c r="B121" s="34"/>
      <c r="C121" s="35"/>
      <c r="E121" s="36"/>
      <c r="Q121" s="37"/>
      <c r="R121" s="38"/>
      <c r="S121" s="38"/>
      <c r="T121" s="38"/>
    </row>
    <row r="122" customFormat="false" ht="15.75" hidden="false" customHeight="true" outlineLevel="0" collapsed="false">
      <c r="A122" s="33"/>
      <c r="B122" s="34"/>
      <c r="C122" s="35"/>
      <c r="E122" s="36"/>
      <c r="Q122" s="37"/>
      <c r="R122" s="38"/>
      <c r="S122" s="38"/>
      <c r="T122" s="38"/>
    </row>
    <row r="123" customFormat="false" ht="15.75" hidden="false" customHeight="true" outlineLevel="0" collapsed="false">
      <c r="A123" s="33"/>
      <c r="B123" s="34"/>
      <c r="C123" s="35"/>
      <c r="E123" s="36"/>
      <c r="Q123" s="37"/>
      <c r="R123" s="38"/>
      <c r="S123" s="38"/>
      <c r="T123" s="38"/>
    </row>
    <row r="124" customFormat="false" ht="15.75" hidden="false" customHeight="true" outlineLevel="0" collapsed="false">
      <c r="A124" s="33"/>
      <c r="B124" s="34"/>
      <c r="C124" s="35"/>
      <c r="E124" s="36"/>
      <c r="Q124" s="37"/>
      <c r="R124" s="38"/>
      <c r="S124" s="38"/>
      <c r="T124" s="38"/>
    </row>
    <row r="125" customFormat="false" ht="15.75" hidden="false" customHeight="true" outlineLevel="0" collapsed="false">
      <c r="A125" s="33"/>
      <c r="B125" s="34"/>
      <c r="C125" s="35"/>
      <c r="E125" s="36"/>
      <c r="Q125" s="37"/>
      <c r="R125" s="38"/>
      <c r="S125" s="38"/>
      <c r="T125" s="38"/>
    </row>
    <row r="126" customFormat="false" ht="15.75" hidden="false" customHeight="true" outlineLevel="0" collapsed="false">
      <c r="A126" s="33"/>
      <c r="B126" s="34"/>
      <c r="C126" s="35"/>
      <c r="E126" s="36"/>
      <c r="Q126" s="37"/>
      <c r="R126" s="38"/>
      <c r="S126" s="38"/>
      <c r="T126" s="38"/>
    </row>
    <row r="127" customFormat="false" ht="15.75" hidden="false" customHeight="true" outlineLevel="0" collapsed="false">
      <c r="A127" s="33"/>
      <c r="B127" s="34"/>
      <c r="C127" s="35"/>
      <c r="E127" s="36"/>
      <c r="Q127" s="37"/>
      <c r="R127" s="38"/>
      <c r="S127" s="38"/>
      <c r="T127" s="38"/>
    </row>
    <row r="128" customFormat="false" ht="15.75" hidden="false" customHeight="true" outlineLevel="0" collapsed="false">
      <c r="A128" s="33"/>
      <c r="B128" s="34"/>
      <c r="C128" s="35"/>
      <c r="E128" s="36"/>
      <c r="Q128" s="37"/>
      <c r="R128" s="38"/>
      <c r="S128" s="38"/>
      <c r="T128" s="38"/>
    </row>
    <row r="129" customFormat="false" ht="15.75" hidden="false" customHeight="true" outlineLevel="0" collapsed="false">
      <c r="A129" s="33"/>
      <c r="B129" s="34"/>
      <c r="C129" s="35"/>
      <c r="E129" s="36"/>
      <c r="Q129" s="37"/>
      <c r="R129" s="38"/>
      <c r="S129" s="38"/>
      <c r="T129" s="38"/>
    </row>
    <row r="130" customFormat="false" ht="15.75" hidden="false" customHeight="true" outlineLevel="0" collapsed="false">
      <c r="A130" s="33"/>
      <c r="B130" s="34"/>
      <c r="C130" s="35"/>
      <c r="E130" s="36"/>
      <c r="Q130" s="37"/>
      <c r="R130" s="38"/>
      <c r="S130" s="38"/>
      <c r="T130" s="38"/>
    </row>
    <row r="131" customFormat="false" ht="15.75" hidden="false" customHeight="true" outlineLevel="0" collapsed="false">
      <c r="A131" s="33"/>
      <c r="B131" s="34"/>
      <c r="C131" s="35"/>
      <c r="E131" s="36"/>
      <c r="Q131" s="37"/>
      <c r="R131" s="38"/>
      <c r="S131" s="38"/>
      <c r="T131" s="38"/>
    </row>
    <row r="132" customFormat="false" ht="15.75" hidden="false" customHeight="true" outlineLevel="0" collapsed="false">
      <c r="A132" s="33"/>
      <c r="B132" s="34"/>
      <c r="C132" s="35"/>
      <c r="E132" s="36"/>
      <c r="Q132" s="37"/>
      <c r="R132" s="38"/>
      <c r="S132" s="38"/>
      <c r="T132" s="38"/>
    </row>
    <row r="133" customFormat="false" ht="15.75" hidden="false" customHeight="true" outlineLevel="0" collapsed="false">
      <c r="R133" s="39"/>
      <c r="S133" s="39"/>
      <c r="T133" s="39"/>
    </row>
    <row r="134" customFormat="false" ht="15.75" hidden="false" customHeight="true" outlineLevel="0" collapsed="false">
      <c r="R134" s="39"/>
      <c r="S134" s="39"/>
      <c r="T134" s="39"/>
    </row>
    <row r="135" customFormat="false" ht="15.75" hidden="false" customHeight="true" outlineLevel="0" collapsed="false">
      <c r="R135" s="39"/>
      <c r="S135" s="39"/>
      <c r="T135" s="39"/>
    </row>
    <row r="136" customFormat="false" ht="15.75" hidden="false" customHeight="true" outlineLevel="0" collapsed="false">
      <c r="R136" s="39"/>
      <c r="S136" s="39"/>
      <c r="T136" s="39"/>
    </row>
    <row r="137" customFormat="false" ht="15.75" hidden="false" customHeight="true" outlineLevel="0" collapsed="false">
      <c r="R137" s="39"/>
      <c r="S137" s="39"/>
      <c r="T137" s="39"/>
    </row>
    <row r="138" customFormat="false" ht="15.75" hidden="false" customHeight="true" outlineLevel="0" collapsed="false">
      <c r="R138" s="39"/>
      <c r="S138" s="39"/>
      <c r="T138" s="39"/>
    </row>
    <row r="139" customFormat="false" ht="15.75" hidden="false" customHeight="true" outlineLevel="0" collapsed="false">
      <c r="R139" s="39"/>
      <c r="S139" s="39"/>
      <c r="T139" s="39"/>
    </row>
    <row r="1047716" customFormat="false" ht="12.8" hidden="false" customHeight="false" outlineLevel="0" collapsed="false"/>
    <row r="1047717" customFormat="false" ht="12.8" hidden="false" customHeight="false" outlineLevel="0" collapsed="false"/>
    <row r="1047718" customFormat="false" ht="12.8" hidden="false" customHeight="false" outlineLevel="0" collapsed="false"/>
    <row r="1047719" customFormat="false" ht="12.8" hidden="false" customHeight="false" outlineLevel="0" collapsed="false"/>
    <row r="1047720" customFormat="false" ht="12.8" hidden="false" customHeight="false" outlineLevel="0" collapsed="false"/>
    <row r="1047721" customFormat="false" ht="12.8" hidden="false" customHeight="false" outlineLevel="0" collapsed="false"/>
    <row r="1047722" customFormat="false" ht="12.8" hidden="false" customHeight="false" outlineLevel="0" collapsed="false"/>
    <row r="1047723" customFormat="false" ht="12.8" hidden="false" customHeight="false" outlineLevel="0" collapsed="false"/>
    <row r="1047724" customFormat="false" ht="12.8" hidden="false" customHeight="false" outlineLevel="0" collapsed="false"/>
    <row r="1047725" customFormat="false" ht="12.8" hidden="false" customHeight="false" outlineLevel="0" collapsed="false"/>
    <row r="1047726" customFormat="false" ht="12.8" hidden="false" customHeight="false" outlineLevel="0" collapsed="false"/>
    <row r="1047727" customFormat="false" ht="12.8" hidden="false" customHeight="false" outlineLevel="0" collapsed="false"/>
    <row r="1047728" customFormat="false" ht="12.8" hidden="false" customHeight="false" outlineLevel="0" collapsed="false"/>
    <row r="1047729" customFormat="false" ht="12.8" hidden="false" customHeight="false" outlineLevel="0" collapsed="false"/>
    <row r="1047730" customFormat="false" ht="12.8" hidden="false" customHeight="false" outlineLevel="0" collapsed="false"/>
    <row r="1047731" customFormat="false" ht="12.8" hidden="false" customHeight="false" outlineLevel="0" collapsed="false"/>
    <row r="1047732" customFormat="false" ht="12.8" hidden="false" customHeight="false" outlineLevel="0" collapsed="false"/>
    <row r="1047733" customFormat="false" ht="12.8" hidden="false" customHeight="false" outlineLevel="0" collapsed="false"/>
    <row r="1047734" customFormat="false" ht="12.8" hidden="false" customHeight="false" outlineLevel="0" collapsed="false"/>
    <row r="1047735" customFormat="false" ht="12.8" hidden="false" customHeight="false" outlineLevel="0" collapsed="false"/>
    <row r="1047736" customFormat="false" ht="12.8" hidden="false" customHeight="false" outlineLevel="0" collapsed="false"/>
    <row r="1047737" customFormat="false" ht="12.8" hidden="false" customHeight="false" outlineLevel="0" collapsed="false"/>
    <row r="1047738" customFormat="false" ht="12.8" hidden="false" customHeight="false" outlineLevel="0" collapsed="false"/>
    <row r="1047739" customFormat="false" ht="12.8" hidden="false" customHeight="false" outlineLevel="0" collapsed="false"/>
    <row r="1047740" customFormat="false" ht="12.8" hidden="false" customHeight="false" outlineLevel="0" collapsed="false"/>
    <row r="1047741" customFormat="false" ht="12.8" hidden="false" customHeight="false" outlineLevel="0" collapsed="false"/>
    <row r="1047742" customFormat="false" ht="12.8" hidden="false" customHeight="false" outlineLevel="0" collapsed="false"/>
    <row r="1047743" customFormat="false" ht="12.8" hidden="false" customHeight="false" outlineLevel="0" collapsed="false"/>
    <row r="1047744" customFormat="false" ht="12.8" hidden="false" customHeight="false" outlineLevel="0" collapsed="false"/>
    <row r="1047745" customFormat="false" ht="12.8" hidden="false" customHeight="false" outlineLevel="0" collapsed="false"/>
    <row r="1047746" customFormat="false" ht="12.8" hidden="false" customHeight="false" outlineLevel="0" collapsed="false"/>
    <row r="1047747" customFormat="false" ht="12.8" hidden="false" customHeight="false" outlineLevel="0" collapsed="false"/>
    <row r="1047748" customFormat="false" ht="12.8" hidden="false" customHeight="false" outlineLevel="0" collapsed="false"/>
    <row r="1047749" customFormat="false" ht="12.8" hidden="false" customHeight="false" outlineLevel="0" collapsed="false"/>
    <row r="1047750" customFormat="false" ht="12.8" hidden="false" customHeight="false" outlineLevel="0" collapsed="false"/>
    <row r="1047751" customFormat="false" ht="12.8" hidden="false" customHeight="false" outlineLevel="0" collapsed="false"/>
    <row r="1047752" customFormat="false" ht="12.8" hidden="false" customHeight="false" outlineLevel="0" collapsed="false"/>
    <row r="1047753" customFormat="false" ht="12.8" hidden="false" customHeight="false" outlineLevel="0" collapsed="false"/>
    <row r="1047754" customFormat="false" ht="12.8" hidden="false" customHeight="false" outlineLevel="0" collapsed="false"/>
    <row r="1047755" customFormat="false" ht="12.8" hidden="false" customHeight="false" outlineLevel="0" collapsed="false"/>
    <row r="1047756" customFormat="false" ht="12.8" hidden="false" customHeight="false" outlineLevel="0" collapsed="false"/>
    <row r="1047757" customFormat="false" ht="12.8" hidden="false" customHeight="false" outlineLevel="0" collapsed="false"/>
    <row r="1047758" customFormat="false" ht="12.8" hidden="false" customHeight="false" outlineLevel="0" collapsed="false"/>
    <row r="1047759" customFormat="false" ht="12.8" hidden="false" customHeight="false" outlineLevel="0" collapsed="false"/>
    <row r="1047760" customFormat="false" ht="12.8" hidden="false" customHeight="false" outlineLevel="0" collapsed="false"/>
    <row r="1047761" customFormat="false" ht="12.8" hidden="false" customHeight="false" outlineLevel="0" collapsed="false"/>
    <row r="1047762" customFormat="false" ht="12.8" hidden="false" customHeight="false" outlineLevel="0" collapsed="false"/>
    <row r="1047763" customFormat="false" ht="12.8" hidden="false" customHeight="false" outlineLevel="0" collapsed="false"/>
    <row r="1047764" customFormat="false" ht="12.8" hidden="false" customHeight="false" outlineLevel="0" collapsed="false"/>
    <row r="1047765" customFormat="false" ht="12.8" hidden="false" customHeight="false" outlineLevel="0" collapsed="false"/>
    <row r="1047766" customFormat="false" ht="12.8" hidden="false" customHeight="false" outlineLevel="0" collapsed="false"/>
    <row r="1047767" customFormat="false" ht="12.8" hidden="false" customHeight="false" outlineLevel="0" collapsed="false"/>
    <row r="1047768" customFormat="false" ht="12.8" hidden="false" customHeight="false" outlineLevel="0" collapsed="false"/>
    <row r="1047769" customFormat="false" ht="12.8" hidden="false" customHeight="false" outlineLevel="0" collapsed="false"/>
    <row r="1047770" customFormat="false" ht="12.8" hidden="false" customHeight="false" outlineLevel="0" collapsed="false"/>
    <row r="1047771" customFormat="false" ht="12.8" hidden="false" customHeight="false" outlineLevel="0" collapsed="false"/>
    <row r="1047772" customFormat="false" ht="12.8" hidden="false" customHeight="false" outlineLevel="0" collapsed="false"/>
    <row r="1047773" customFormat="false" ht="12.8" hidden="false" customHeight="false" outlineLevel="0" collapsed="false"/>
    <row r="1047774" customFormat="false" ht="12.8" hidden="false" customHeight="false" outlineLevel="0" collapsed="false"/>
    <row r="1047775" customFormat="false" ht="12.8" hidden="false" customHeight="false" outlineLevel="0" collapsed="false"/>
    <row r="1047776" customFormat="false" ht="12.8" hidden="false" customHeight="false" outlineLevel="0" collapsed="false"/>
    <row r="1047777" customFormat="false" ht="12.8" hidden="false" customHeight="false" outlineLevel="0" collapsed="false"/>
    <row r="1047778" customFormat="false" ht="12.8" hidden="false" customHeight="false" outlineLevel="0" collapsed="false"/>
    <row r="1047779" customFormat="false" ht="12.8" hidden="false" customHeight="false" outlineLevel="0" collapsed="false"/>
    <row r="1047780" customFormat="false" ht="12.8" hidden="false" customHeight="false" outlineLevel="0" collapsed="false"/>
    <row r="1047781" customFormat="false" ht="12.8" hidden="false" customHeight="false" outlineLevel="0" collapsed="false"/>
    <row r="1047782" customFormat="false" ht="12.8" hidden="false" customHeight="false" outlineLevel="0" collapsed="false"/>
    <row r="1047783" customFormat="false" ht="12.8" hidden="false" customHeight="false" outlineLevel="0" collapsed="false"/>
    <row r="1047784" customFormat="false" ht="12.8" hidden="false" customHeight="false" outlineLevel="0" collapsed="false"/>
    <row r="1047785" customFormat="false" ht="12.8" hidden="false" customHeight="false" outlineLevel="0" collapsed="false"/>
    <row r="1047786" customFormat="false" ht="12.8" hidden="false" customHeight="false" outlineLevel="0" collapsed="false"/>
    <row r="1047787" customFormat="false" ht="12.8" hidden="false" customHeight="false" outlineLevel="0" collapsed="false"/>
    <row r="1047788" customFormat="false" ht="12.8" hidden="false" customHeight="false" outlineLevel="0" collapsed="false"/>
    <row r="1047789" customFormat="false" ht="12.8" hidden="false" customHeight="false" outlineLevel="0" collapsed="false"/>
    <row r="1047790" customFormat="false" ht="12.8" hidden="false" customHeight="false" outlineLevel="0" collapsed="false"/>
    <row r="1047791" customFormat="false" ht="12.8" hidden="false" customHeight="false" outlineLevel="0" collapsed="false"/>
    <row r="1047792" customFormat="false" ht="12.8" hidden="false" customHeight="false" outlineLevel="0" collapsed="false"/>
    <row r="1047793" customFormat="false" ht="12.8" hidden="false" customHeight="false" outlineLevel="0" collapsed="false"/>
    <row r="1047794" customFormat="false" ht="12.8" hidden="false" customHeight="false" outlineLevel="0" collapsed="false"/>
    <row r="1047795" customFormat="false" ht="12.8" hidden="false" customHeight="false" outlineLevel="0" collapsed="false"/>
    <row r="1047796" customFormat="false" ht="12.8" hidden="false" customHeight="false" outlineLevel="0" collapsed="false"/>
    <row r="1047797" customFormat="false" ht="12.8" hidden="false" customHeight="false" outlineLevel="0" collapsed="false"/>
    <row r="1047798" customFormat="false" ht="12.8" hidden="false" customHeight="false" outlineLevel="0" collapsed="false"/>
    <row r="1047799" customFormat="false" ht="12.8" hidden="false" customHeight="false" outlineLevel="0" collapsed="false"/>
    <row r="1047800" customFormat="false" ht="12.8" hidden="false" customHeight="false" outlineLevel="0" collapsed="false"/>
    <row r="1047801" customFormat="false" ht="12.8" hidden="false" customHeight="false" outlineLevel="0" collapsed="false"/>
    <row r="1047802" customFormat="false" ht="12.8" hidden="false" customHeight="false" outlineLevel="0" collapsed="false"/>
    <row r="1047803" customFormat="false" ht="12.8" hidden="false" customHeight="false" outlineLevel="0" collapsed="false"/>
    <row r="1047804" customFormat="false" ht="12.8" hidden="false" customHeight="false" outlineLevel="0" collapsed="false"/>
    <row r="1047805" customFormat="false" ht="12.8" hidden="false" customHeight="false" outlineLevel="0" collapsed="false"/>
    <row r="1047806" customFormat="false" ht="12.8" hidden="false" customHeight="false" outlineLevel="0" collapsed="false"/>
    <row r="1047807" customFormat="false" ht="12.8" hidden="false" customHeight="false" outlineLevel="0" collapsed="false"/>
    <row r="1047808" customFormat="false" ht="12.8" hidden="false" customHeight="false" outlineLevel="0" collapsed="false"/>
    <row r="1047809" customFormat="false" ht="12.8" hidden="false" customHeight="false" outlineLevel="0" collapsed="false"/>
    <row r="1047810" customFormat="false" ht="12.8" hidden="false" customHeight="false" outlineLevel="0" collapsed="false"/>
    <row r="1047811" customFormat="false" ht="12.8" hidden="false" customHeight="false" outlineLevel="0" collapsed="false"/>
    <row r="1047812" customFormat="false" ht="12.8" hidden="false" customHeight="false" outlineLevel="0" collapsed="false"/>
    <row r="1047813" customFormat="false" ht="12.8" hidden="false" customHeight="false" outlineLevel="0" collapsed="false"/>
    <row r="1047814" customFormat="false" ht="12.8" hidden="false" customHeight="false" outlineLevel="0" collapsed="false"/>
    <row r="1047815" customFormat="false" ht="12.8" hidden="false" customHeight="false" outlineLevel="0" collapsed="false"/>
    <row r="1047816" customFormat="false" ht="12.8" hidden="false" customHeight="false" outlineLevel="0" collapsed="false"/>
    <row r="1047817" customFormat="false" ht="12.8" hidden="false" customHeight="false" outlineLevel="0" collapsed="false"/>
    <row r="1047818" customFormat="false" ht="12.8" hidden="false" customHeight="false" outlineLevel="0" collapsed="false"/>
    <row r="1047819" customFormat="false" ht="12.8" hidden="false" customHeight="false" outlineLevel="0" collapsed="false"/>
    <row r="1047820" customFormat="false" ht="12.8" hidden="false" customHeight="false" outlineLevel="0" collapsed="false"/>
    <row r="1047821" customFormat="false" ht="12.8" hidden="false" customHeight="false" outlineLevel="0" collapsed="false"/>
    <row r="1047822" customFormat="false" ht="12.8" hidden="false" customHeight="false" outlineLevel="0" collapsed="false"/>
    <row r="1047823" customFormat="false" ht="12.8" hidden="false" customHeight="false" outlineLevel="0" collapsed="false"/>
    <row r="1047824" customFormat="false" ht="12.8" hidden="false" customHeight="false" outlineLevel="0" collapsed="false"/>
    <row r="1047825" customFormat="false" ht="12.8" hidden="false" customHeight="false" outlineLevel="0" collapsed="false"/>
    <row r="1047826" customFormat="false" ht="12.8" hidden="false" customHeight="false" outlineLevel="0" collapsed="false"/>
    <row r="1047827" customFormat="false" ht="12.8" hidden="false" customHeight="false" outlineLevel="0" collapsed="false"/>
    <row r="1047828" customFormat="false" ht="12.8" hidden="false" customHeight="false" outlineLevel="0" collapsed="false"/>
    <row r="1047829" customFormat="false" ht="12.8" hidden="false" customHeight="false" outlineLevel="0" collapsed="false"/>
    <row r="1047830" customFormat="false" ht="12.8" hidden="false" customHeight="false" outlineLevel="0" collapsed="false"/>
    <row r="1047831" customFormat="false" ht="12.8" hidden="false" customHeight="false" outlineLevel="0" collapsed="false"/>
    <row r="1047832" customFormat="false" ht="12.8" hidden="false" customHeight="false" outlineLevel="0" collapsed="false"/>
    <row r="1047833" customFormat="false" ht="12.8" hidden="false" customHeight="false" outlineLevel="0" collapsed="false"/>
    <row r="1047834" customFormat="false" ht="12.8" hidden="false" customHeight="false" outlineLevel="0" collapsed="false"/>
    <row r="1047835" customFormat="false" ht="12.8" hidden="false" customHeight="false" outlineLevel="0" collapsed="false"/>
    <row r="1047836" customFormat="false" ht="12.8" hidden="false" customHeight="false" outlineLevel="0" collapsed="false"/>
    <row r="1047837" customFormat="false" ht="12.8" hidden="false" customHeight="false" outlineLevel="0" collapsed="false"/>
    <row r="1047838" customFormat="false" ht="12.8" hidden="false" customHeight="false" outlineLevel="0" collapsed="false"/>
    <row r="1047839" customFormat="false" ht="12.8" hidden="false" customHeight="false" outlineLevel="0" collapsed="false"/>
    <row r="1047840" customFormat="false" ht="12.8" hidden="false" customHeight="false" outlineLevel="0" collapsed="false"/>
    <row r="1047841" customFormat="false" ht="12.8" hidden="false" customHeight="false" outlineLevel="0" collapsed="false"/>
    <row r="1047842" customFormat="false" ht="12.8" hidden="false" customHeight="false" outlineLevel="0" collapsed="false"/>
    <row r="1047843" customFormat="false" ht="12.8" hidden="false" customHeight="false" outlineLevel="0" collapsed="false"/>
    <row r="1047844" customFormat="false" ht="12.8" hidden="false" customHeight="false" outlineLevel="0" collapsed="false"/>
    <row r="1047845" customFormat="false" ht="12.8" hidden="false" customHeight="false" outlineLevel="0" collapsed="false"/>
    <row r="1047846" customFormat="false" ht="12.8" hidden="false" customHeight="false" outlineLevel="0" collapsed="false"/>
    <row r="1047847" customFormat="false" ht="12.8" hidden="false" customHeight="false" outlineLevel="0" collapsed="false"/>
    <row r="1047848" customFormat="false" ht="12.8" hidden="false" customHeight="false" outlineLevel="0" collapsed="false"/>
    <row r="1047849" customFormat="false" ht="12.8" hidden="false" customHeight="false" outlineLevel="0" collapsed="false"/>
    <row r="1047850" customFormat="false" ht="12.8" hidden="false" customHeight="false" outlineLevel="0" collapsed="false"/>
    <row r="1047851" customFormat="false" ht="12.8" hidden="false" customHeight="false" outlineLevel="0" collapsed="false"/>
    <row r="1047852" customFormat="false" ht="12.8" hidden="false" customHeight="false" outlineLevel="0" collapsed="false"/>
    <row r="1047853" customFormat="false" ht="12.8" hidden="false" customHeight="false" outlineLevel="0" collapsed="false"/>
    <row r="1047854" customFormat="false" ht="12.8" hidden="false" customHeight="false" outlineLevel="0" collapsed="false"/>
    <row r="1047855" customFormat="false" ht="12.8" hidden="false" customHeight="false" outlineLevel="0" collapsed="false"/>
    <row r="1047856" customFormat="false" ht="12.8" hidden="false" customHeight="false" outlineLevel="0" collapsed="false"/>
    <row r="1047857" customFormat="false" ht="12.8" hidden="false" customHeight="false" outlineLevel="0" collapsed="false"/>
    <row r="1047858" customFormat="false" ht="12.8" hidden="false" customHeight="false" outlineLevel="0" collapsed="false"/>
    <row r="1047859" customFormat="false" ht="12.8" hidden="false" customHeight="false" outlineLevel="0" collapsed="false"/>
    <row r="1047860" customFormat="false" ht="12.8" hidden="false" customHeight="false" outlineLevel="0" collapsed="false"/>
    <row r="1047861" customFormat="false" ht="12.8" hidden="false" customHeight="false" outlineLevel="0" collapsed="false"/>
    <row r="1047862" customFormat="false" ht="12.8" hidden="false" customHeight="false" outlineLevel="0" collapsed="false"/>
    <row r="1047863" customFormat="false" ht="12.8" hidden="false" customHeight="false" outlineLevel="0" collapsed="false"/>
    <row r="1047864" customFormat="false" ht="12.8" hidden="false" customHeight="false" outlineLevel="0" collapsed="false"/>
    <row r="1047865" customFormat="false" ht="12.8" hidden="false" customHeight="false" outlineLevel="0" collapsed="false"/>
    <row r="1047866" customFormat="false" ht="12.8" hidden="false" customHeight="false" outlineLevel="0" collapsed="false"/>
    <row r="1047867" customFormat="false" ht="12.8" hidden="false" customHeight="false" outlineLevel="0" collapsed="false"/>
    <row r="1047868" customFormat="false" ht="12.8" hidden="false" customHeight="false" outlineLevel="0" collapsed="false"/>
    <row r="1047869" customFormat="false" ht="12.8" hidden="false" customHeight="false" outlineLevel="0" collapsed="false"/>
    <row r="1047870" customFormat="false" ht="12.8" hidden="false" customHeight="false" outlineLevel="0" collapsed="false"/>
    <row r="1047871" customFormat="false" ht="12.8" hidden="false" customHeight="false" outlineLevel="0" collapsed="false"/>
    <row r="1047872" customFormat="false" ht="12.8" hidden="false" customHeight="false" outlineLevel="0" collapsed="false"/>
    <row r="1047873" customFormat="false" ht="12.8" hidden="false" customHeight="false" outlineLevel="0" collapsed="false"/>
    <row r="1047874" customFormat="false" ht="12.8" hidden="false" customHeight="false" outlineLevel="0" collapsed="false"/>
    <row r="1047875" customFormat="false" ht="12.8" hidden="false" customHeight="false" outlineLevel="0" collapsed="false"/>
    <row r="1047876" customFormat="false" ht="12.8" hidden="false" customHeight="false" outlineLevel="0" collapsed="false"/>
    <row r="1047877" customFormat="false" ht="12.8" hidden="false" customHeight="false" outlineLevel="0" collapsed="false"/>
    <row r="1047878" customFormat="false" ht="12.8" hidden="false" customHeight="false" outlineLevel="0" collapsed="false"/>
    <row r="1047879" customFormat="false" ht="12.8" hidden="false" customHeight="false" outlineLevel="0" collapsed="false"/>
    <row r="1047880" customFormat="false" ht="12.8" hidden="false" customHeight="false" outlineLevel="0" collapsed="false"/>
    <row r="1047881" customFormat="false" ht="12.8" hidden="false" customHeight="false" outlineLevel="0" collapsed="false"/>
    <row r="1047882" customFormat="false" ht="12.8" hidden="false" customHeight="false" outlineLevel="0" collapsed="false"/>
    <row r="1047883" customFormat="false" ht="12.8" hidden="false" customHeight="false" outlineLevel="0" collapsed="false"/>
    <row r="1047884" customFormat="false" ht="12.8" hidden="false" customHeight="false" outlineLevel="0" collapsed="false"/>
    <row r="1047885" customFormat="false" ht="12.8" hidden="false" customHeight="false" outlineLevel="0" collapsed="false"/>
    <row r="1047886" customFormat="false" ht="12.8" hidden="false" customHeight="false" outlineLevel="0" collapsed="false"/>
    <row r="1047887" customFormat="false" ht="12.8" hidden="false" customHeight="false" outlineLevel="0" collapsed="false"/>
    <row r="1047888" customFormat="false" ht="12.8" hidden="false" customHeight="false" outlineLevel="0" collapsed="false"/>
    <row r="1047889" customFormat="false" ht="12.8" hidden="false" customHeight="false" outlineLevel="0" collapsed="false"/>
    <row r="1047890" customFormat="false" ht="12.8" hidden="false" customHeight="false" outlineLevel="0" collapsed="false"/>
    <row r="1047891" customFormat="false" ht="12.8" hidden="false" customHeight="false" outlineLevel="0" collapsed="false"/>
    <row r="1047892" customFormat="false" ht="12.8" hidden="false" customHeight="false" outlineLevel="0" collapsed="false"/>
    <row r="1047893" customFormat="false" ht="12.8" hidden="false" customHeight="false" outlineLevel="0" collapsed="false"/>
    <row r="1047894" customFormat="false" ht="12.8" hidden="false" customHeight="false" outlineLevel="0" collapsed="false"/>
    <row r="1047895" customFormat="false" ht="12.8" hidden="false" customHeight="false" outlineLevel="0" collapsed="false"/>
    <row r="1047896" customFormat="false" ht="12.8" hidden="false" customHeight="false" outlineLevel="0" collapsed="false"/>
    <row r="1047897" customFormat="false" ht="12.8" hidden="false" customHeight="false" outlineLevel="0" collapsed="false"/>
    <row r="1047898" customFormat="false" ht="12.8" hidden="false" customHeight="false" outlineLevel="0" collapsed="false"/>
    <row r="1047899" customFormat="false" ht="12.8" hidden="false" customHeight="false" outlineLevel="0" collapsed="false"/>
    <row r="1047900" customFormat="false" ht="12.8" hidden="false" customHeight="false" outlineLevel="0" collapsed="false"/>
    <row r="1047901" customFormat="false" ht="12.8" hidden="false" customHeight="false" outlineLevel="0" collapsed="false"/>
    <row r="1047902" customFormat="false" ht="12.8" hidden="false" customHeight="false" outlineLevel="0" collapsed="false"/>
    <row r="1047903" customFormat="false" ht="12.8" hidden="false" customHeight="false" outlineLevel="0" collapsed="false"/>
    <row r="1047904" customFormat="false" ht="12.8" hidden="false" customHeight="false" outlineLevel="0" collapsed="false"/>
    <row r="1047905" customFormat="false" ht="12.8" hidden="false" customHeight="false" outlineLevel="0" collapsed="false"/>
    <row r="1047906" customFormat="false" ht="12.8" hidden="false" customHeight="false" outlineLevel="0" collapsed="false"/>
    <row r="1047907" customFormat="false" ht="12.8" hidden="false" customHeight="false" outlineLevel="0" collapsed="false"/>
    <row r="1047908" customFormat="false" ht="12.8" hidden="false" customHeight="false" outlineLevel="0" collapsed="false"/>
    <row r="1047909" customFormat="false" ht="12.8" hidden="false" customHeight="false" outlineLevel="0" collapsed="false"/>
    <row r="1047910" customFormat="false" ht="12.8" hidden="false" customHeight="false" outlineLevel="0" collapsed="false"/>
    <row r="1047911" customFormat="false" ht="12.8" hidden="false" customHeight="false" outlineLevel="0" collapsed="false"/>
    <row r="1047912" customFormat="false" ht="12.8" hidden="false" customHeight="false" outlineLevel="0" collapsed="false"/>
    <row r="1047913" customFormat="false" ht="12.8" hidden="false" customHeight="false" outlineLevel="0" collapsed="false"/>
    <row r="1047914" customFormat="false" ht="12.8" hidden="false" customHeight="false" outlineLevel="0" collapsed="false"/>
    <row r="1047915" customFormat="false" ht="12.8" hidden="false" customHeight="false" outlineLevel="0" collapsed="false"/>
    <row r="1047916" customFormat="false" ht="12.8" hidden="false" customHeight="false" outlineLevel="0" collapsed="false"/>
    <row r="1047917" customFormat="false" ht="12.8" hidden="false" customHeight="false" outlineLevel="0" collapsed="false"/>
    <row r="1047918" customFormat="false" ht="12.8" hidden="false" customHeight="false" outlineLevel="0" collapsed="false"/>
    <row r="1047919" customFormat="false" ht="12.8" hidden="false" customHeight="false" outlineLevel="0" collapsed="false"/>
    <row r="1047920" customFormat="false" ht="12.8" hidden="false" customHeight="false" outlineLevel="0" collapsed="false"/>
    <row r="1047921" customFormat="false" ht="12.8" hidden="false" customHeight="false" outlineLevel="0" collapsed="false"/>
    <row r="1047922" customFormat="false" ht="12.8" hidden="false" customHeight="false" outlineLevel="0" collapsed="false"/>
    <row r="1047923" customFormat="false" ht="12.8" hidden="false" customHeight="false" outlineLevel="0" collapsed="false"/>
    <row r="1047924" customFormat="false" ht="12.8" hidden="false" customHeight="false" outlineLevel="0" collapsed="false"/>
    <row r="1047925" customFormat="false" ht="12.8" hidden="false" customHeight="false" outlineLevel="0" collapsed="false"/>
    <row r="1047926" customFormat="false" ht="12.8" hidden="false" customHeight="false" outlineLevel="0" collapsed="false"/>
    <row r="1047927" customFormat="false" ht="12.8" hidden="false" customHeight="false" outlineLevel="0" collapsed="false"/>
    <row r="1047928" customFormat="false" ht="12.8" hidden="false" customHeight="false" outlineLevel="0" collapsed="false"/>
    <row r="1047929" customFormat="false" ht="12.8" hidden="false" customHeight="false" outlineLevel="0" collapsed="false"/>
    <row r="1047930" customFormat="false" ht="12.8" hidden="false" customHeight="false" outlineLevel="0" collapsed="false"/>
    <row r="1047931" customFormat="false" ht="12.8" hidden="false" customHeight="false" outlineLevel="0" collapsed="false"/>
    <row r="1047932" customFormat="false" ht="12.8" hidden="false" customHeight="false" outlineLevel="0" collapsed="false"/>
    <row r="1047933" customFormat="false" ht="12.8" hidden="false" customHeight="false" outlineLevel="0" collapsed="false"/>
    <row r="1047934" customFormat="false" ht="12.8" hidden="false" customHeight="false" outlineLevel="0" collapsed="false"/>
    <row r="1047935" customFormat="false" ht="12.8" hidden="false" customHeight="false" outlineLevel="0" collapsed="false"/>
    <row r="1047936" customFormat="false" ht="12.8" hidden="false" customHeight="false" outlineLevel="0" collapsed="false"/>
    <row r="1047937" customFormat="false" ht="12.8" hidden="false" customHeight="false" outlineLevel="0" collapsed="false"/>
    <row r="1047938" customFormat="false" ht="12.8" hidden="false" customHeight="false" outlineLevel="0" collapsed="false"/>
    <row r="1047939" customFormat="false" ht="12.8" hidden="false" customHeight="false" outlineLevel="0" collapsed="false"/>
    <row r="1047940" customFormat="false" ht="12.8" hidden="false" customHeight="false" outlineLevel="0" collapsed="false"/>
    <row r="1047941" customFormat="false" ht="12.8" hidden="false" customHeight="false" outlineLevel="0" collapsed="false"/>
    <row r="1047942" customFormat="false" ht="12.8" hidden="false" customHeight="false" outlineLevel="0" collapsed="false"/>
    <row r="1047943" customFormat="false" ht="12.8" hidden="false" customHeight="false" outlineLevel="0" collapsed="false"/>
    <row r="1047944" customFormat="false" ht="12.8" hidden="false" customHeight="false" outlineLevel="0" collapsed="false"/>
    <row r="1047945" customFormat="false" ht="12.8" hidden="false" customHeight="false" outlineLevel="0" collapsed="false"/>
    <row r="1047946" customFormat="false" ht="12.8" hidden="false" customHeight="false" outlineLevel="0" collapsed="false"/>
    <row r="1047947" customFormat="false" ht="12.8" hidden="false" customHeight="false" outlineLevel="0" collapsed="false"/>
    <row r="1047948" customFormat="false" ht="12.8" hidden="false" customHeight="false" outlineLevel="0" collapsed="false"/>
    <row r="1047949" customFormat="false" ht="12.8" hidden="false" customHeight="false" outlineLevel="0" collapsed="false"/>
    <row r="1047950" customFormat="false" ht="12.8" hidden="false" customHeight="false" outlineLevel="0" collapsed="false"/>
    <row r="1047951" customFormat="false" ht="12.8" hidden="false" customHeight="false" outlineLevel="0" collapsed="false"/>
    <row r="1047952" customFormat="false" ht="12.8" hidden="false" customHeight="false" outlineLevel="0" collapsed="false"/>
    <row r="1047953" customFormat="false" ht="12.8" hidden="false" customHeight="false" outlineLevel="0" collapsed="false"/>
    <row r="1047954" customFormat="false" ht="12.8" hidden="false" customHeight="false" outlineLevel="0" collapsed="false"/>
    <row r="1047955" customFormat="false" ht="12.8" hidden="false" customHeight="false" outlineLevel="0" collapsed="false"/>
    <row r="1047956" customFormat="false" ht="12.8" hidden="false" customHeight="false" outlineLevel="0" collapsed="false"/>
    <row r="1047957" customFormat="false" ht="12.8" hidden="false" customHeight="false" outlineLevel="0" collapsed="false"/>
    <row r="1047958" customFormat="false" ht="12.8" hidden="false" customHeight="false" outlineLevel="0" collapsed="false"/>
    <row r="1047959" customFormat="false" ht="12.8" hidden="false" customHeight="false" outlineLevel="0" collapsed="false"/>
    <row r="1047960" customFormat="false" ht="12.8" hidden="false" customHeight="false" outlineLevel="0" collapsed="false"/>
    <row r="1047961" customFormat="false" ht="12.8" hidden="false" customHeight="false" outlineLevel="0" collapsed="false"/>
    <row r="1047962" customFormat="false" ht="12.8" hidden="false" customHeight="false" outlineLevel="0" collapsed="false"/>
    <row r="1047963" customFormat="false" ht="12.8" hidden="false" customHeight="false" outlineLevel="0" collapsed="false"/>
    <row r="1047964" customFormat="false" ht="12.8" hidden="false" customHeight="false" outlineLevel="0" collapsed="false"/>
    <row r="1047965" customFormat="false" ht="12.8" hidden="false" customHeight="false" outlineLevel="0" collapsed="false"/>
    <row r="1047966" customFormat="false" ht="12.8" hidden="false" customHeight="false" outlineLevel="0" collapsed="false"/>
    <row r="1047967" customFormat="false" ht="12.8" hidden="false" customHeight="false" outlineLevel="0" collapsed="false"/>
    <row r="1047968" customFormat="false" ht="12.8" hidden="false" customHeight="false" outlineLevel="0" collapsed="false"/>
    <row r="1047969" customFormat="false" ht="12.8" hidden="false" customHeight="false" outlineLevel="0" collapsed="false"/>
    <row r="1047970" customFormat="false" ht="12.8" hidden="false" customHeight="false" outlineLevel="0" collapsed="false"/>
    <row r="1047971" customFormat="false" ht="12.8" hidden="false" customHeight="false" outlineLevel="0" collapsed="false"/>
    <row r="1047972" customFormat="false" ht="12.8" hidden="false" customHeight="false" outlineLevel="0" collapsed="false"/>
    <row r="1047973" customFormat="false" ht="12.8" hidden="false" customHeight="false" outlineLevel="0" collapsed="false"/>
    <row r="1047974" customFormat="false" ht="12.8" hidden="false" customHeight="false" outlineLevel="0" collapsed="false"/>
    <row r="1047975" customFormat="false" ht="12.8" hidden="false" customHeight="false" outlineLevel="0" collapsed="false"/>
    <row r="1047976" customFormat="false" ht="12.8" hidden="false" customHeight="false" outlineLevel="0" collapsed="false"/>
    <row r="1047977" customFormat="false" ht="12.8" hidden="false" customHeight="false" outlineLevel="0" collapsed="false"/>
    <row r="1047978" customFormat="false" ht="12.8" hidden="false" customHeight="false" outlineLevel="0" collapsed="false"/>
    <row r="1047979" customFormat="false" ht="12.8" hidden="false" customHeight="false" outlineLevel="0" collapsed="false"/>
    <row r="1047980" customFormat="false" ht="12.8" hidden="false" customHeight="false" outlineLevel="0" collapsed="false"/>
    <row r="1047981" customFormat="false" ht="12.8" hidden="false" customHeight="false" outlineLevel="0" collapsed="false"/>
    <row r="1047982" customFormat="false" ht="12.8" hidden="false" customHeight="false" outlineLevel="0" collapsed="false"/>
    <row r="1047983" customFormat="false" ht="12.8" hidden="false" customHeight="false" outlineLevel="0" collapsed="false"/>
    <row r="1047984" customFormat="false" ht="12.8" hidden="false" customHeight="false" outlineLevel="0" collapsed="false"/>
    <row r="1047985" customFormat="false" ht="12.8" hidden="false" customHeight="false" outlineLevel="0" collapsed="false"/>
    <row r="1047986" customFormat="false" ht="12.8" hidden="false" customHeight="false" outlineLevel="0" collapsed="false"/>
    <row r="1047987" customFormat="false" ht="12.8" hidden="false" customHeight="false" outlineLevel="0" collapsed="false"/>
    <row r="1047988" customFormat="false" ht="12.8" hidden="false" customHeight="false" outlineLevel="0" collapsed="false"/>
    <row r="1047989" customFormat="false" ht="12.8" hidden="false" customHeight="false" outlineLevel="0" collapsed="false"/>
    <row r="1047990" customFormat="false" ht="12.8" hidden="false" customHeight="false" outlineLevel="0" collapsed="false"/>
    <row r="1047991" customFormat="false" ht="12.8" hidden="false" customHeight="false" outlineLevel="0" collapsed="false"/>
    <row r="1047992" customFormat="false" ht="12.8" hidden="false" customHeight="false" outlineLevel="0" collapsed="false"/>
    <row r="1047993" customFormat="false" ht="12.8" hidden="false" customHeight="false" outlineLevel="0" collapsed="false"/>
    <row r="1047994" customFormat="false" ht="12.8" hidden="false" customHeight="false" outlineLevel="0" collapsed="false"/>
    <row r="1047995" customFormat="false" ht="12.8" hidden="false" customHeight="false" outlineLevel="0" collapsed="false"/>
    <row r="1047996" customFormat="false" ht="12.8" hidden="false" customHeight="false" outlineLevel="0" collapsed="false"/>
    <row r="1047997" customFormat="false" ht="12.8" hidden="false" customHeight="false" outlineLevel="0" collapsed="false"/>
    <row r="1047998" customFormat="false" ht="12.8" hidden="false" customHeight="false" outlineLevel="0" collapsed="false"/>
    <row r="1047999" customFormat="false" ht="12.8" hidden="false" customHeight="false" outlineLevel="0" collapsed="false"/>
    <row r="1048000" customFormat="false" ht="12.8" hidden="false" customHeight="false" outlineLevel="0" collapsed="false"/>
    <row r="1048001" customFormat="false" ht="12.8" hidden="false" customHeight="false" outlineLevel="0" collapsed="false"/>
    <row r="1048002" customFormat="false" ht="12.8" hidden="false" customHeight="false" outlineLevel="0" collapsed="false"/>
    <row r="1048003" customFormat="false" ht="12.8" hidden="false" customHeight="false" outlineLevel="0" collapsed="false"/>
    <row r="1048004" customFormat="false" ht="12.8" hidden="false" customHeight="false" outlineLevel="0" collapsed="false"/>
    <row r="1048005" customFormat="false" ht="12.8" hidden="false" customHeight="false" outlineLevel="0" collapsed="false"/>
    <row r="1048006" customFormat="false" ht="12.8" hidden="false" customHeight="false" outlineLevel="0" collapsed="false"/>
    <row r="1048007" customFormat="false" ht="12.8" hidden="false" customHeight="false" outlineLevel="0" collapsed="false"/>
    <row r="1048008" customFormat="false" ht="12.8" hidden="false" customHeight="false" outlineLevel="0" collapsed="false"/>
    <row r="1048009" customFormat="false" ht="12.8" hidden="false" customHeight="false" outlineLevel="0" collapsed="false"/>
    <row r="1048010" customFormat="false" ht="12.8" hidden="false" customHeight="false" outlineLevel="0" collapsed="false"/>
    <row r="1048011" customFormat="false" ht="12.8" hidden="false" customHeight="false" outlineLevel="0" collapsed="false"/>
    <row r="1048012" customFormat="false" ht="12.8" hidden="false" customHeight="false" outlineLevel="0" collapsed="false"/>
    <row r="1048013" customFormat="false" ht="12.8" hidden="false" customHeight="false" outlineLevel="0" collapsed="false"/>
    <row r="1048014" customFormat="false" ht="12.8" hidden="false" customHeight="false" outlineLevel="0" collapsed="false"/>
    <row r="1048015" customFormat="false" ht="12.8" hidden="false" customHeight="false" outlineLevel="0" collapsed="false"/>
    <row r="1048016" customFormat="false" ht="12.8" hidden="false" customHeight="false" outlineLevel="0" collapsed="false"/>
    <row r="1048017" customFormat="false" ht="12.8" hidden="false" customHeight="false" outlineLevel="0" collapsed="false"/>
    <row r="1048018" customFormat="false" ht="12.8" hidden="false" customHeight="false" outlineLevel="0" collapsed="false"/>
    <row r="1048019" customFormat="false" ht="12.8" hidden="false" customHeight="false" outlineLevel="0" collapsed="false"/>
    <row r="1048020" customFormat="false" ht="12.8" hidden="false" customHeight="false" outlineLevel="0" collapsed="false"/>
    <row r="1048021" customFormat="false" ht="12.8" hidden="false" customHeight="false" outlineLevel="0" collapsed="false"/>
    <row r="1048022" customFormat="false" ht="12.8" hidden="false" customHeight="false" outlineLevel="0" collapsed="false"/>
    <row r="1048023" customFormat="false" ht="12.8" hidden="false" customHeight="false" outlineLevel="0" collapsed="false"/>
    <row r="1048024" customFormat="false" ht="12.8" hidden="false" customHeight="false" outlineLevel="0" collapsed="false"/>
    <row r="1048025" customFormat="false" ht="12.8" hidden="false" customHeight="false" outlineLevel="0" collapsed="false"/>
    <row r="1048026" customFormat="false" ht="12.8" hidden="false" customHeight="false" outlineLevel="0" collapsed="false"/>
    <row r="1048027" customFormat="false" ht="12.8" hidden="false" customHeight="false" outlineLevel="0" collapsed="false"/>
    <row r="1048028" customFormat="false" ht="12.8" hidden="false" customHeight="false" outlineLevel="0" collapsed="false"/>
    <row r="1048029" customFormat="false" ht="12.8" hidden="false" customHeight="false" outlineLevel="0" collapsed="false"/>
    <row r="1048030" customFormat="false" ht="12.8" hidden="false" customHeight="false" outlineLevel="0" collapsed="false"/>
    <row r="1048031" customFormat="false" ht="12.8" hidden="false" customHeight="false" outlineLevel="0" collapsed="false"/>
    <row r="1048032" customFormat="false" ht="12.8" hidden="false" customHeight="false" outlineLevel="0" collapsed="false"/>
    <row r="1048033" customFormat="false" ht="12.8" hidden="false" customHeight="false" outlineLevel="0" collapsed="false"/>
    <row r="1048034" customFormat="false" ht="12.8" hidden="false" customHeight="false" outlineLevel="0" collapsed="false"/>
    <row r="1048035" customFormat="false" ht="12.8" hidden="false" customHeight="false" outlineLevel="0" collapsed="false"/>
    <row r="1048036" customFormat="false" ht="12.8" hidden="false" customHeight="false" outlineLevel="0" collapsed="false"/>
    <row r="1048037" customFormat="false" ht="12.8" hidden="false" customHeight="false" outlineLevel="0" collapsed="false"/>
    <row r="1048038" customFormat="false" ht="12.8" hidden="false" customHeight="false" outlineLevel="0" collapsed="false"/>
    <row r="1048039" customFormat="false" ht="12.8" hidden="false" customHeight="false" outlineLevel="0" collapsed="false"/>
    <row r="1048040" customFormat="false" ht="12.8" hidden="false" customHeight="false" outlineLevel="0" collapsed="false"/>
    <row r="1048041" customFormat="false" ht="12.8" hidden="false" customHeight="false" outlineLevel="0" collapsed="false"/>
    <row r="1048042" customFormat="false" ht="12.8" hidden="false" customHeight="false" outlineLevel="0" collapsed="false"/>
    <row r="1048043" customFormat="false" ht="12.8" hidden="false" customHeight="false" outlineLevel="0" collapsed="false"/>
    <row r="1048044" customFormat="false" ht="12.8" hidden="false" customHeight="false" outlineLevel="0" collapsed="false"/>
    <row r="1048045" customFormat="false" ht="12.8" hidden="false" customHeight="false" outlineLevel="0" collapsed="false"/>
    <row r="1048046" customFormat="false" ht="12.8" hidden="false" customHeight="false" outlineLevel="0" collapsed="false"/>
    <row r="1048047" customFormat="false" ht="12.8" hidden="false" customHeight="false" outlineLevel="0" collapsed="false"/>
    <row r="1048048" customFormat="false" ht="12.8" hidden="false" customHeight="false" outlineLevel="0" collapsed="false"/>
    <row r="1048049" customFormat="false" ht="12.8" hidden="false" customHeight="false" outlineLevel="0" collapsed="false"/>
    <row r="1048050" customFormat="false" ht="12.8" hidden="false" customHeight="false" outlineLevel="0" collapsed="false"/>
    <row r="1048051" customFormat="false" ht="12.8" hidden="false" customHeight="false" outlineLevel="0" collapsed="false"/>
    <row r="1048052" customFormat="false" ht="12.8" hidden="false" customHeight="false" outlineLevel="0" collapsed="false"/>
    <row r="1048053" customFormat="false" ht="12.8" hidden="false" customHeight="false" outlineLevel="0" collapsed="false"/>
    <row r="1048054" customFormat="false" ht="12.8" hidden="false" customHeight="false" outlineLevel="0" collapsed="false"/>
    <row r="1048055" customFormat="false" ht="12.8" hidden="false" customHeight="false" outlineLevel="0" collapsed="false"/>
    <row r="1048056" customFormat="false" ht="12.8" hidden="false" customHeight="false" outlineLevel="0" collapsed="false"/>
    <row r="1048057" customFormat="false" ht="12.8" hidden="false" customHeight="false" outlineLevel="0" collapsed="false"/>
    <row r="1048058" customFormat="false" ht="12.8" hidden="false" customHeight="false" outlineLevel="0" collapsed="false"/>
    <row r="1048059" customFormat="false" ht="12.8" hidden="false" customHeight="false" outlineLevel="0" collapsed="false"/>
    <row r="1048060" customFormat="false" ht="12.8" hidden="false" customHeight="false" outlineLevel="0" collapsed="false"/>
    <row r="1048061" customFormat="false" ht="12.8" hidden="false" customHeight="false" outlineLevel="0" collapsed="false"/>
    <row r="1048062" customFormat="false" ht="12.8" hidden="false" customHeight="false" outlineLevel="0" collapsed="false"/>
    <row r="1048063" customFormat="false" ht="12.8" hidden="false" customHeight="false" outlineLevel="0" collapsed="false"/>
    <row r="1048064" customFormat="false" ht="12.8" hidden="false" customHeight="false" outlineLevel="0" collapsed="false"/>
    <row r="1048065" customFormat="false" ht="12.8" hidden="false" customHeight="false" outlineLevel="0" collapsed="false"/>
    <row r="1048066" customFormat="false" ht="12.8" hidden="false" customHeight="false" outlineLevel="0" collapsed="false"/>
    <row r="1048067" customFormat="false" ht="12.8" hidden="false" customHeight="false" outlineLevel="0" collapsed="false"/>
    <row r="1048068" customFormat="false" ht="12.8" hidden="false" customHeight="false" outlineLevel="0" collapsed="false"/>
    <row r="1048069" customFormat="false" ht="12.8" hidden="false" customHeight="false" outlineLevel="0" collapsed="false"/>
    <row r="1048070" customFormat="false" ht="12.8" hidden="false" customHeight="false" outlineLevel="0" collapsed="false"/>
    <row r="1048071" customFormat="false" ht="12.8" hidden="false" customHeight="false" outlineLevel="0" collapsed="false"/>
    <row r="1048072" customFormat="false" ht="12.8" hidden="false" customHeight="false" outlineLevel="0" collapsed="false"/>
    <row r="1048073" customFormat="false" ht="12.8" hidden="false" customHeight="false" outlineLevel="0" collapsed="false"/>
    <row r="1048074" customFormat="false" ht="12.8" hidden="false" customHeight="false" outlineLevel="0" collapsed="false"/>
    <row r="1048075" customFormat="false" ht="12.8" hidden="false" customHeight="false" outlineLevel="0" collapsed="false"/>
    <row r="1048076" customFormat="false" ht="12.8" hidden="false" customHeight="false" outlineLevel="0" collapsed="false"/>
    <row r="1048077" customFormat="false" ht="12.8" hidden="false" customHeight="false" outlineLevel="0" collapsed="false"/>
    <row r="1048078" customFormat="false" ht="12.8" hidden="false" customHeight="false" outlineLevel="0" collapsed="false"/>
    <row r="1048079" customFormat="false" ht="12.8" hidden="false" customHeight="false" outlineLevel="0" collapsed="false"/>
    <row r="1048080" customFormat="false" ht="12.8" hidden="false" customHeight="false" outlineLevel="0" collapsed="false"/>
    <row r="1048081" customFormat="false" ht="12.8" hidden="false" customHeight="false" outlineLevel="0" collapsed="false"/>
    <row r="1048082" customFormat="false" ht="12.8" hidden="false" customHeight="false" outlineLevel="0" collapsed="false"/>
    <row r="1048083" customFormat="false" ht="12.8" hidden="false" customHeight="false" outlineLevel="0" collapsed="false"/>
    <row r="1048084" customFormat="false" ht="12.8" hidden="false" customHeight="false" outlineLevel="0" collapsed="false"/>
    <row r="1048085" customFormat="false" ht="12.8" hidden="false" customHeight="false" outlineLevel="0" collapsed="false"/>
    <row r="1048086" customFormat="false" ht="12.8" hidden="false" customHeight="false" outlineLevel="0" collapsed="false"/>
    <row r="1048087" customFormat="false" ht="12.8" hidden="false" customHeight="false" outlineLevel="0" collapsed="false"/>
    <row r="1048088" customFormat="false" ht="12.8" hidden="false" customHeight="false" outlineLevel="0" collapsed="false"/>
    <row r="1048089" customFormat="false" ht="12.8" hidden="false" customHeight="false" outlineLevel="0" collapsed="false"/>
    <row r="1048090" customFormat="false" ht="12.8" hidden="false" customHeight="false" outlineLevel="0" collapsed="false"/>
    <row r="1048091" customFormat="false" ht="12.8" hidden="false" customHeight="false" outlineLevel="0" collapsed="false"/>
    <row r="1048092" customFormat="false" ht="12.8" hidden="false" customHeight="false" outlineLevel="0" collapsed="false"/>
    <row r="1048093" customFormat="false" ht="12.8" hidden="false" customHeight="false" outlineLevel="0" collapsed="false"/>
    <row r="1048094" customFormat="false" ht="12.8" hidden="false" customHeight="false" outlineLevel="0" collapsed="false"/>
    <row r="1048095" customFormat="false" ht="12.8" hidden="false" customHeight="false" outlineLevel="0" collapsed="false"/>
    <row r="1048096" customFormat="false" ht="12.8" hidden="false" customHeight="false" outlineLevel="0" collapsed="false"/>
    <row r="1048097" customFormat="false" ht="12.8" hidden="false" customHeight="false" outlineLevel="0" collapsed="false"/>
    <row r="1048098" customFormat="false" ht="12.8" hidden="false" customHeight="false" outlineLevel="0" collapsed="false"/>
    <row r="1048099" customFormat="false" ht="12.8" hidden="false" customHeight="false" outlineLevel="0" collapsed="false"/>
    <row r="1048100" customFormat="false" ht="12.8" hidden="false" customHeight="false" outlineLevel="0" collapsed="false"/>
    <row r="1048101" customFormat="false" ht="12.8" hidden="false" customHeight="false" outlineLevel="0" collapsed="false"/>
    <row r="1048102" customFormat="false" ht="12.8" hidden="false" customHeight="false" outlineLevel="0" collapsed="false"/>
    <row r="1048103" customFormat="false" ht="12.8" hidden="false" customHeight="false" outlineLevel="0" collapsed="false"/>
    <row r="1048104" customFormat="false" ht="12.8" hidden="false" customHeight="false" outlineLevel="0" collapsed="false"/>
    <row r="1048105" customFormat="false" ht="12.8" hidden="false" customHeight="false" outlineLevel="0" collapsed="false"/>
    <row r="1048106" customFormat="false" ht="12.8" hidden="false" customHeight="false" outlineLevel="0" collapsed="false"/>
    <row r="1048107" customFormat="false" ht="12.8" hidden="false" customHeight="false" outlineLevel="0" collapsed="false"/>
    <row r="1048108" customFormat="false" ht="12.8" hidden="false" customHeight="false" outlineLevel="0" collapsed="false"/>
    <row r="1048109" customFormat="false" ht="12.8" hidden="false" customHeight="false" outlineLevel="0" collapsed="false"/>
    <row r="1048110" customFormat="false" ht="12.8" hidden="false" customHeight="false" outlineLevel="0" collapsed="false"/>
    <row r="1048111" customFormat="false" ht="12.8" hidden="false" customHeight="false" outlineLevel="0" collapsed="false"/>
    <row r="1048112" customFormat="false" ht="12.8" hidden="false" customHeight="false" outlineLevel="0" collapsed="false"/>
    <row r="1048113" customFormat="false" ht="12.8" hidden="false" customHeight="false" outlineLevel="0" collapsed="false"/>
    <row r="1048114" customFormat="false" ht="12.8" hidden="false" customHeight="false" outlineLevel="0" collapsed="false"/>
    <row r="1048115" customFormat="false" ht="12.8" hidden="false" customHeight="false" outlineLevel="0" collapsed="false"/>
    <row r="1048116" customFormat="false" ht="12.8" hidden="false" customHeight="false" outlineLevel="0" collapsed="false"/>
    <row r="1048117" customFormat="false" ht="12.8" hidden="false" customHeight="false" outlineLevel="0" collapsed="false"/>
    <row r="1048118" customFormat="false" ht="12.8" hidden="false" customHeight="false" outlineLevel="0" collapsed="false"/>
    <row r="1048119" customFormat="false" ht="12.8" hidden="false" customHeight="false" outlineLevel="0" collapsed="false"/>
    <row r="1048120" customFormat="false" ht="12.8" hidden="false" customHeight="false" outlineLevel="0" collapsed="false"/>
    <row r="1048121" customFormat="false" ht="12.8" hidden="false" customHeight="false" outlineLevel="0" collapsed="false"/>
    <row r="1048122" customFormat="false" ht="12.8" hidden="false" customHeight="false" outlineLevel="0" collapsed="false"/>
    <row r="1048123" customFormat="false" ht="12.8" hidden="false" customHeight="false" outlineLevel="0" collapsed="false"/>
    <row r="1048124" customFormat="false" ht="12.8" hidden="false" customHeight="false" outlineLevel="0" collapsed="false"/>
    <row r="1048125" customFormat="false" ht="12.8" hidden="false" customHeight="false" outlineLevel="0" collapsed="false"/>
    <row r="1048126" customFormat="false" ht="12.8" hidden="false" customHeight="false" outlineLevel="0" collapsed="false"/>
    <row r="1048127" customFormat="false" ht="12.8" hidden="false" customHeight="false" outlineLevel="0" collapsed="false"/>
    <row r="1048128" customFormat="false" ht="12.8" hidden="false" customHeight="false" outlineLevel="0" collapsed="false"/>
    <row r="1048129" customFormat="false" ht="12.8" hidden="false" customHeight="false" outlineLevel="0" collapsed="false"/>
    <row r="1048130" customFormat="false" ht="12.8" hidden="false" customHeight="false" outlineLevel="0" collapsed="false"/>
    <row r="1048131" customFormat="false" ht="12.8" hidden="false" customHeight="false" outlineLevel="0" collapsed="false"/>
    <row r="1048132" customFormat="false" ht="12.8" hidden="false" customHeight="false" outlineLevel="0" collapsed="false"/>
    <row r="1048133" customFormat="false" ht="12.8" hidden="false" customHeight="false" outlineLevel="0" collapsed="false"/>
    <row r="1048134" customFormat="false" ht="12.8" hidden="false" customHeight="false" outlineLevel="0" collapsed="false"/>
    <row r="1048135" customFormat="false" ht="12.8" hidden="false" customHeight="false" outlineLevel="0" collapsed="false"/>
    <row r="1048136" customFormat="false" ht="12.8" hidden="false" customHeight="false" outlineLevel="0" collapsed="false"/>
    <row r="1048137" customFormat="false" ht="12.8" hidden="false" customHeight="false" outlineLevel="0" collapsed="false"/>
    <row r="1048138" customFormat="false" ht="12.8" hidden="false" customHeight="false" outlineLevel="0" collapsed="false"/>
    <row r="1048139" customFormat="false" ht="12.8" hidden="false" customHeight="false" outlineLevel="0" collapsed="false"/>
    <row r="1048140" customFormat="false" ht="12.8" hidden="false" customHeight="false" outlineLevel="0" collapsed="false"/>
    <row r="1048141" customFormat="false" ht="12.8" hidden="false" customHeight="false" outlineLevel="0" collapsed="false"/>
    <row r="1048142" customFormat="false" ht="12.8" hidden="false" customHeight="false" outlineLevel="0" collapsed="false"/>
    <row r="1048143" customFormat="false" ht="12.8" hidden="false" customHeight="false" outlineLevel="0" collapsed="false"/>
    <row r="1048144" customFormat="false" ht="12.8" hidden="false" customHeight="false" outlineLevel="0" collapsed="false"/>
    <row r="1048145" customFormat="false" ht="12.8" hidden="false" customHeight="false" outlineLevel="0" collapsed="false"/>
    <row r="1048146" customFormat="false" ht="12.8" hidden="false" customHeight="false" outlineLevel="0" collapsed="false"/>
    <row r="1048147" customFormat="false" ht="12.8" hidden="false" customHeight="false" outlineLevel="0" collapsed="false"/>
    <row r="1048148" customFormat="false" ht="12.8" hidden="false" customHeight="false" outlineLevel="0" collapsed="false"/>
    <row r="1048149" customFormat="false" ht="12.8" hidden="false" customHeight="false" outlineLevel="0" collapsed="false"/>
    <row r="1048150" customFormat="false" ht="12.8" hidden="false" customHeight="false" outlineLevel="0" collapsed="false"/>
    <row r="1048151" customFormat="false" ht="12.8" hidden="false" customHeight="false" outlineLevel="0" collapsed="false"/>
    <row r="1048152" customFormat="false" ht="12.8" hidden="false" customHeight="false" outlineLevel="0" collapsed="false"/>
    <row r="1048153" customFormat="false" ht="12.8" hidden="false" customHeight="false" outlineLevel="0" collapsed="false"/>
    <row r="1048154" customFormat="false" ht="12.8" hidden="false" customHeight="false" outlineLevel="0" collapsed="false"/>
    <row r="1048155" customFormat="false" ht="12.8" hidden="false" customHeight="false" outlineLevel="0" collapsed="false"/>
    <row r="1048156" customFormat="false" ht="12.8" hidden="false" customHeight="false" outlineLevel="0" collapsed="false"/>
    <row r="1048157" customFormat="false" ht="12.8" hidden="false" customHeight="false" outlineLevel="0" collapsed="false"/>
    <row r="1048158" customFormat="false" ht="12.8" hidden="false" customHeight="false" outlineLevel="0" collapsed="false"/>
    <row r="1048159" customFormat="false" ht="12.8" hidden="false" customHeight="false" outlineLevel="0" collapsed="false"/>
    <row r="1048160" customFormat="false" ht="12.8" hidden="false" customHeight="false" outlineLevel="0" collapsed="false"/>
    <row r="1048161" customFormat="false" ht="12.8" hidden="false" customHeight="false" outlineLevel="0" collapsed="false"/>
    <row r="1048162" customFormat="false" ht="12.8" hidden="false" customHeight="false" outlineLevel="0" collapsed="false"/>
    <row r="1048163" customFormat="false" ht="12.8" hidden="false" customHeight="false" outlineLevel="0" collapsed="false"/>
    <row r="1048164" customFormat="false" ht="12.8" hidden="false" customHeight="false" outlineLevel="0" collapsed="false"/>
    <row r="1048165" customFormat="false" ht="12.8" hidden="false" customHeight="false" outlineLevel="0" collapsed="false"/>
    <row r="1048166" customFormat="false" ht="12.8" hidden="false" customHeight="false" outlineLevel="0" collapsed="false"/>
    <row r="1048167" customFormat="false" ht="12.8" hidden="false" customHeight="false" outlineLevel="0" collapsed="false"/>
    <row r="1048168" customFormat="false" ht="12.8" hidden="false" customHeight="false" outlineLevel="0" collapsed="false"/>
    <row r="1048169" customFormat="false" ht="12.8" hidden="false" customHeight="false" outlineLevel="0" collapsed="false"/>
    <row r="1048170" customFormat="false" ht="12.8" hidden="false" customHeight="false" outlineLevel="0" collapsed="false"/>
    <row r="1048171" customFormat="false" ht="12.8" hidden="false" customHeight="false" outlineLevel="0" collapsed="false"/>
    <row r="1048172" customFormat="false" ht="12.8" hidden="false" customHeight="false" outlineLevel="0" collapsed="false"/>
    <row r="1048173" customFormat="false" ht="12.8" hidden="false" customHeight="false" outlineLevel="0" collapsed="false"/>
    <row r="1048174" customFormat="false" ht="12.8" hidden="false" customHeight="false" outlineLevel="0" collapsed="false"/>
    <row r="1048175" customFormat="false" ht="12.8" hidden="false" customHeight="false" outlineLevel="0" collapsed="false"/>
    <row r="1048176" customFormat="false" ht="12.8" hidden="false" customHeight="false" outlineLevel="0" collapsed="false"/>
    <row r="1048177" customFormat="false" ht="12.8" hidden="false" customHeight="false" outlineLevel="0" collapsed="false"/>
    <row r="1048178" customFormat="false" ht="12.8" hidden="false" customHeight="false" outlineLevel="0" collapsed="false"/>
    <row r="1048179" customFormat="false" ht="12.8" hidden="false" customHeight="false" outlineLevel="0" collapsed="false"/>
    <row r="1048180" customFormat="false" ht="12.8" hidden="false" customHeight="false" outlineLevel="0" collapsed="false"/>
    <row r="1048181" customFormat="false" ht="12.8" hidden="false" customHeight="false" outlineLevel="0" collapsed="false"/>
    <row r="1048182" customFormat="false" ht="12.8" hidden="false" customHeight="false" outlineLevel="0" collapsed="false"/>
    <row r="1048183" customFormat="false" ht="12.8" hidden="false" customHeight="false" outlineLevel="0" collapsed="false"/>
    <row r="1048184" customFormat="false" ht="12.8" hidden="false" customHeight="false" outlineLevel="0" collapsed="false"/>
    <row r="1048185" customFormat="false" ht="12.8" hidden="false" customHeight="false" outlineLevel="0" collapsed="false"/>
    <row r="1048186" customFormat="false" ht="12.8" hidden="false" customHeight="false" outlineLevel="0" collapsed="false"/>
    <row r="1048187" customFormat="false" ht="12.8" hidden="false" customHeight="false" outlineLevel="0" collapsed="false"/>
    <row r="1048188" customFormat="false" ht="12.8" hidden="false" customHeight="false" outlineLevel="0" collapsed="false"/>
    <row r="1048189" customFormat="false" ht="12.8" hidden="false" customHeight="false" outlineLevel="0" collapsed="false"/>
    <row r="1048190" customFormat="false" ht="12.8" hidden="false" customHeight="false" outlineLevel="0" collapsed="false"/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3">
    <mergeCell ref="A1:A2"/>
    <mergeCell ref="B1:B2"/>
    <mergeCell ref="C1:C2"/>
    <mergeCell ref="D1:D2"/>
    <mergeCell ref="E1:E2"/>
    <mergeCell ref="F1:L1"/>
    <mergeCell ref="M1:M2"/>
    <mergeCell ref="N1:T1"/>
    <mergeCell ref="U1:V2"/>
    <mergeCell ref="U3:V3"/>
    <mergeCell ref="U6:V6"/>
    <mergeCell ref="W6:W7"/>
    <mergeCell ref="U20:V20"/>
  </mergeCells>
  <dataValidations count="4">
    <dataValidation allowBlank="true" operator="between" showDropDown="false" showErrorMessage="false" showInputMessage="false" sqref="I3:I132" type="list">
      <formula1>"Рафаэль,Тимур"</formula1>
      <formula2>0</formula2>
    </dataValidation>
    <dataValidation allowBlank="true" operator="between" showDropDown="false" showErrorMessage="true" showInputMessage="false" sqref="M3:M132" type="list">
      <formula1>"50/50,65/35,35/65,50/25/25,40/40/20,25/25/50,30/30/40,100/0,0/100"</formula1>
      <formula2>0</formula2>
    </dataValidation>
    <dataValidation allowBlank="true" operator="between" showDropDown="false" showErrorMessage="true" showInputMessage="false" sqref="B3:B132" type="list">
      <formula1>"Рафаэль,Тимур,Игорь,Света,Лиана,Алина"</formula1>
      <formula2>0</formula2>
    </dataValidation>
    <dataValidation allowBlank="true" operator="between" showDropDown="false" showErrorMessage="true" showInputMessage="false" sqref="A3:A132" type="date">
      <formula1>43466</formula1>
      <formula2>54789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4.43"/>
  </cols>
  <sheetData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LibreOffice/6.2.2.2$Linux_X86_64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>Игорь Николаевич Белов</cp:lastModifiedBy>
  <dcterms:modified xsi:type="dcterms:W3CDTF">2019-04-20T16:14:12Z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