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hidePivotFieldList="1"/>
  <xr:revisionPtr revIDLastSave="0" documentId="13_ncr:1_{590717D8-A5FF-4893-B94F-53DD84429C19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Инструктажи" sheetId="1" r:id="rId1"/>
    <sheet name="Отсутствия сотрудников" sheetId="2" r:id="rId2"/>
    <sheet name="Праздничные дни" sheetId="3" r:id="rId3"/>
  </sheets>
  <definedNames>
    <definedName name="_xlnm._FilterDatabase" localSheetId="0" hidden="1">Инструктажи!$B$2:$AB$2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4" i="1"/>
  <c r="M5" i="1"/>
  <c r="M6" i="1"/>
  <c r="M7" i="1"/>
  <c r="M8" i="1"/>
  <c r="M9" i="1"/>
  <c r="M10" i="1"/>
  <c r="M11" i="1"/>
  <c r="M12" i="1"/>
  <c r="M13" i="1"/>
  <c r="M14" i="1"/>
  <c r="M3" i="1"/>
  <c r="H29" i="1"/>
  <c r="I29" i="1"/>
  <c r="J29" i="1"/>
  <c r="K29" i="1"/>
  <c r="L29" i="1"/>
  <c r="H30" i="1"/>
  <c r="I30" i="1"/>
  <c r="J30" i="1"/>
  <c r="K30" i="1"/>
  <c r="L30" i="1"/>
  <c r="H31" i="1"/>
  <c r="I31" i="1"/>
  <c r="J31" i="1"/>
  <c r="K31" i="1"/>
  <c r="L31" i="1"/>
  <c r="H32" i="1"/>
  <c r="I32" i="1"/>
  <c r="J32" i="1"/>
  <c r="K32" i="1"/>
  <c r="L32" i="1"/>
  <c r="H33" i="1"/>
  <c r="I33" i="1"/>
  <c r="J33" i="1"/>
  <c r="K33" i="1"/>
  <c r="L33" i="1"/>
  <c r="H34" i="1"/>
  <c r="I34" i="1"/>
  <c r="J34" i="1"/>
  <c r="K34" i="1"/>
  <c r="L34" i="1"/>
  <c r="H35" i="1"/>
  <c r="I35" i="1"/>
  <c r="J35" i="1"/>
  <c r="K35" i="1"/>
  <c r="L35" i="1"/>
  <c r="H36" i="1"/>
  <c r="I36" i="1"/>
  <c r="J36" i="1"/>
  <c r="K36" i="1"/>
  <c r="L36" i="1"/>
  <c r="H37" i="1"/>
  <c r="I37" i="1"/>
  <c r="J37" i="1"/>
  <c r="K37" i="1"/>
  <c r="L37" i="1"/>
  <c r="H38" i="1"/>
  <c r="I38" i="1"/>
  <c r="J38" i="1"/>
  <c r="K38" i="1"/>
  <c r="L38" i="1"/>
  <c r="I28" i="1"/>
  <c r="J28" i="1"/>
  <c r="K28" i="1"/>
  <c r="L28" i="1"/>
  <c r="H28" i="1"/>
  <c r="X4" i="1" l="1"/>
  <c r="X29" i="1" s="1"/>
  <c r="X5" i="1"/>
  <c r="X30" i="1" s="1"/>
  <c r="X6" i="1"/>
  <c r="X31" i="1" s="1"/>
  <c r="X7" i="1"/>
  <c r="X32" i="1" s="1"/>
  <c r="X8" i="1"/>
  <c r="X33" i="1" s="1"/>
  <c r="X9" i="1"/>
  <c r="X34" i="1" s="1"/>
  <c r="X10" i="1"/>
  <c r="X35" i="1" s="1"/>
  <c r="X11" i="1"/>
  <c r="X36" i="1" s="1"/>
  <c r="X12" i="1"/>
  <c r="X37" i="1" s="1"/>
  <c r="X13" i="1"/>
  <c r="X38" i="1" s="1"/>
  <c r="X14" i="1"/>
  <c r="X39" i="1" s="1"/>
  <c r="X15" i="1"/>
  <c r="X16" i="1"/>
  <c r="X17" i="1"/>
  <c r="X18" i="1"/>
  <c r="X19" i="1"/>
  <c r="X20" i="1"/>
  <c r="X21" i="1"/>
  <c r="X22" i="1"/>
  <c r="X23" i="1"/>
  <c r="X24" i="1"/>
  <c r="X3" i="1"/>
  <c r="X28" i="1" s="1"/>
  <c r="N11" i="1"/>
  <c r="N14" i="1"/>
  <c r="N9" i="1"/>
  <c r="N4" i="1"/>
  <c r="N5" i="1"/>
  <c r="N6" i="1"/>
  <c r="N7" i="1"/>
  <c r="N10" i="1"/>
  <c r="N12" i="1"/>
  <c r="N13" i="1"/>
  <c r="N8" i="1"/>
  <c r="N15" i="1"/>
  <c r="N16" i="1"/>
  <c r="N17" i="1"/>
  <c r="N18" i="1"/>
  <c r="N19" i="1"/>
  <c r="N20" i="1"/>
  <c r="N21" i="1"/>
  <c r="N22" i="1"/>
  <c r="N23" i="1"/>
  <c r="N24" i="1"/>
  <c r="N3" i="1"/>
  <c r="H4" i="1"/>
  <c r="M29" i="1" s="1"/>
  <c r="I4" i="1"/>
  <c r="J4" i="1"/>
  <c r="K4" i="1"/>
  <c r="L4" i="1"/>
  <c r="H5" i="1"/>
  <c r="Y5" i="1" s="1"/>
  <c r="I5" i="1"/>
  <c r="J5" i="1"/>
  <c r="K5" i="1"/>
  <c r="L5" i="1"/>
  <c r="H6" i="1"/>
  <c r="Y6" i="1" s="1"/>
  <c r="I6" i="1"/>
  <c r="J6" i="1"/>
  <c r="K6" i="1"/>
  <c r="L6" i="1"/>
  <c r="H7" i="1"/>
  <c r="M32" i="1" s="1"/>
  <c r="I7" i="1"/>
  <c r="J7" i="1"/>
  <c r="K7" i="1"/>
  <c r="L7" i="1"/>
  <c r="H10" i="1"/>
  <c r="Y10" i="1" s="1"/>
  <c r="I10" i="1"/>
  <c r="J10" i="1"/>
  <c r="K10" i="1"/>
  <c r="L10" i="1"/>
  <c r="H12" i="1"/>
  <c r="Y12" i="1" s="1"/>
  <c r="I12" i="1"/>
  <c r="J12" i="1"/>
  <c r="K12" i="1"/>
  <c r="L12" i="1"/>
  <c r="H13" i="1"/>
  <c r="Y13" i="1" s="1"/>
  <c r="I13" i="1"/>
  <c r="J13" i="1"/>
  <c r="K13" i="1"/>
  <c r="L13" i="1"/>
  <c r="H8" i="1"/>
  <c r="Y8" i="1" s="1"/>
  <c r="I8" i="1"/>
  <c r="J8" i="1"/>
  <c r="K8" i="1"/>
  <c r="L8" i="1"/>
  <c r="H15" i="1"/>
  <c r="I15" i="1"/>
  <c r="J15" i="1"/>
  <c r="K15" i="1"/>
  <c r="L15" i="1"/>
  <c r="H16" i="1"/>
  <c r="Y16" i="1" s="1"/>
  <c r="I16" i="1"/>
  <c r="J16" i="1"/>
  <c r="K16" i="1"/>
  <c r="L16" i="1"/>
  <c r="H17" i="1"/>
  <c r="Y17" i="1" s="1"/>
  <c r="I17" i="1"/>
  <c r="J17" i="1"/>
  <c r="K17" i="1"/>
  <c r="L17" i="1"/>
  <c r="H18" i="1"/>
  <c r="Y18" i="1" s="1"/>
  <c r="I18" i="1"/>
  <c r="J18" i="1"/>
  <c r="K18" i="1"/>
  <c r="L18" i="1"/>
  <c r="H19" i="1"/>
  <c r="I19" i="1"/>
  <c r="J19" i="1"/>
  <c r="K19" i="1"/>
  <c r="L19" i="1"/>
  <c r="H20" i="1"/>
  <c r="Y20" i="1" s="1"/>
  <c r="I20" i="1"/>
  <c r="J20" i="1"/>
  <c r="K20" i="1"/>
  <c r="L20" i="1"/>
  <c r="H21" i="1"/>
  <c r="Y21" i="1" s="1"/>
  <c r="I21" i="1"/>
  <c r="J21" i="1"/>
  <c r="K21" i="1"/>
  <c r="L21" i="1"/>
  <c r="H22" i="1"/>
  <c r="Y22" i="1" s="1"/>
  <c r="I22" i="1"/>
  <c r="J22" i="1"/>
  <c r="K22" i="1"/>
  <c r="L22" i="1"/>
  <c r="H23" i="1"/>
  <c r="I23" i="1"/>
  <c r="J23" i="1"/>
  <c r="K23" i="1"/>
  <c r="L23" i="1"/>
  <c r="H24" i="1"/>
  <c r="Y24" i="1" s="1"/>
  <c r="I24" i="1"/>
  <c r="J24" i="1"/>
  <c r="K24" i="1"/>
  <c r="L24" i="1"/>
  <c r="H11" i="1"/>
  <c r="I11" i="1"/>
  <c r="J11" i="1"/>
  <c r="K11" i="1"/>
  <c r="L11" i="1"/>
  <c r="H14" i="1"/>
  <c r="I14" i="1"/>
  <c r="I39" i="1" s="1"/>
  <c r="J14" i="1"/>
  <c r="J39" i="1" s="1"/>
  <c r="K14" i="1"/>
  <c r="K39" i="1" s="1"/>
  <c r="L14" i="1"/>
  <c r="L39" i="1" s="1"/>
  <c r="H9" i="1"/>
  <c r="M34" i="1" s="1"/>
  <c r="I9" i="1"/>
  <c r="J9" i="1"/>
  <c r="K9" i="1"/>
  <c r="L9" i="1"/>
  <c r="Y14" i="1" l="1"/>
  <c r="H39" i="1"/>
  <c r="O13" i="1"/>
  <c r="N38" i="1"/>
  <c r="Y23" i="1"/>
  <c r="Y19" i="1"/>
  <c r="Y15" i="1"/>
  <c r="Z10" i="1"/>
  <c r="Y35" i="1"/>
  <c r="O23" i="1"/>
  <c r="O19" i="1"/>
  <c r="O12" i="1"/>
  <c r="N37" i="1"/>
  <c r="O5" i="1"/>
  <c r="N30" i="1"/>
  <c r="O11" i="1"/>
  <c r="N36" i="1"/>
  <c r="O20" i="1"/>
  <c r="O6" i="1"/>
  <c r="N31" i="1"/>
  <c r="Z14" i="1"/>
  <c r="Y39" i="1"/>
  <c r="Z22" i="1"/>
  <c r="Z18" i="1"/>
  <c r="Z8" i="1"/>
  <c r="Y33" i="1"/>
  <c r="O22" i="1"/>
  <c r="O18" i="1"/>
  <c r="O15" i="1"/>
  <c r="O10" i="1"/>
  <c r="N35" i="1"/>
  <c r="O4" i="1"/>
  <c r="N29" i="1"/>
  <c r="Z24" i="1"/>
  <c r="Z20" i="1"/>
  <c r="Z16" i="1"/>
  <c r="Z12" i="1"/>
  <c r="Y37" i="1"/>
  <c r="Z5" i="1"/>
  <c r="Y30" i="1"/>
  <c r="O16" i="1"/>
  <c r="O14" i="1"/>
  <c r="N39" i="1"/>
  <c r="Y11" i="1"/>
  <c r="Z21" i="1"/>
  <c r="Z17" i="1"/>
  <c r="Z13" i="1"/>
  <c r="Y38" i="1"/>
  <c r="Z6" i="1"/>
  <c r="Y31" i="1"/>
  <c r="O24" i="1"/>
  <c r="O21" i="1"/>
  <c r="O17" i="1"/>
  <c r="O8" i="1"/>
  <c r="N33" i="1"/>
  <c r="O7" i="1"/>
  <c r="N32" i="1"/>
  <c r="O9" i="1"/>
  <c r="N34" i="1"/>
  <c r="O3" i="1"/>
  <c r="N28" i="1"/>
  <c r="M35" i="1"/>
  <c r="M39" i="1"/>
  <c r="Y9" i="1"/>
  <c r="M36" i="1"/>
  <c r="M33" i="1"/>
  <c r="M38" i="1"/>
  <c r="M37" i="1"/>
  <c r="Y7" i="1"/>
  <c r="M31" i="1"/>
  <c r="M30" i="1"/>
  <c r="Y4" i="1"/>
  <c r="Y3" i="1"/>
  <c r="Y28" i="1" s="1"/>
  <c r="H3" i="1"/>
  <c r="M28" i="1" s="1"/>
  <c r="L3" i="1"/>
  <c r="K3" i="1"/>
  <c r="J3" i="1"/>
  <c r="I3" i="1"/>
  <c r="Z7" i="1" l="1"/>
  <c r="Y32" i="1"/>
  <c r="Z9" i="1"/>
  <c r="Y34" i="1"/>
  <c r="P14" i="1"/>
  <c r="O39" i="1"/>
  <c r="AA5" i="1"/>
  <c r="Z30" i="1"/>
  <c r="AA16" i="1"/>
  <c r="AA24" i="1"/>
  <c r="P10" i="1"/>
  <c r="O35" i="1"/>
  <c r="P18" i="1"/>
  <c r="AA8" i="1"/>
  <c r="Z33" i="1"/>
  <c r="AA22" i="1"/>
  <c r="P6" i="1"/>
  <c r="O31" i="1"/>
  <c r="P11" i="1"/>
  <c r="O36" i="1"/>
  <c r="P12" i="1"/>
  <c r="O37" i="1"/>
  <c r="P23" i="1"/>
  <c r="Z19" i="1"/>
  <c r="P7" i="1"/>
  <c r="O32" i="1"/>
  <c r="P17" i="1"/>
  <c r="P24" i="1"/>
  <c r="AA13" i="1"/>
  <c r="Z38" i="1"/>
  <c r="AA21" i="1"/>
  <c r="Z23" i="1"/>
  <c r="Z4" i="1"/>
  <c r="Y29" i="1"/>
  <c r="Z11" i="1"/>
  <c r="Y36" i="1"/>
  <c r="P16" i="1"/>
  <c r="AA12" i="1"/>
  <c r="Z37" i="1"/>
  <c r="AA20" i="1"/>
  <c r="P4" i="1"/>
  <c r="O29" i="1"/>
  <c r="P15" i="1"/>
  <c r="P22" i="1"/>
  <c r="AA18" i="1"/>
  <c r="AA14" i="1"/>
  <c r="Z39" i="1"/>
  <c r="P20" i="1"/>
  <c r="P5" i="1"/>
  <c r="O30" i="1"/>
  <c r="P19" i="1"/>
  <c r="AA10" i="1"/>
  <c r="Z35" i="1"/>
  <c r="P9" i="1"/>
  <c r="O34" i="1"/>
  <c r="P8" i="1"/>
  <c r="O33" i="1"/>
  <c r="P21" i="1"/>
  <c r="AA6" i="1"/>
  <c r="Z31" i="1"/>
  <c r="AA17" i="1"/>
  <c r="Z15" i="1"/>
  <c r="P13" i="1"/>
  <c r="O38" i="1"/>
  <c r="P3" i="1"/>
  <c r="O28" i="1"/>
  <c r="Z3" i="1"/>
  <c r="Z28" i="1" s="1"/>
  <c r="Q5" i="1" l="1"/>
  <c r="P30" i="1"/>
  <c r="AB14" i="1"/>
  <c r="AB39" i="1" s="1"/>
  <c r="AA39" i="1"/>
  <c r="Q22" i="1"/>
  <c r="AB12" i="1"/>
  <c r="AB37" i="1" s="1"/>
  <c r="AA37" i="1"/>
  <c r="AB13" i="1"/>
  <c r="AB38" i="1" s="1"/>
  <c r="AA38" i="1"/>
  <c r="Q17" i="1"/>
  <c r="AA19" i="1"/>
  <c r="Q6" i="1"/>
  <c r="P31" i="1"/>
  <c r="AB8" i="1"/>
  <c r="AB33" i="1" s="1"/>
  <c r="AA33" i="1"/>
  <c r="Q10" i="1"/>
  <c r="P35" i="1"/>
  <c r="AB16" i="1"/>
  <c r="Q13" i="1"/>
  <c r="P38" i="1"/>
  <c r="AB17" i="1"/>
  <c r="Q21" i="1"/>
  <c r="Q19" i="1"/>
  <c r="Q7" i="1"/>
  <c r="P32" i="1"/>
  <c r="Q23" i="1"/>
  <c r="Q18" i="1"/>
  <c r="AB24" i="1"/>
  <c r="AB5" i="1"/>
  <c r="AB30" i="1" s="1"/>
  <c r="AA30" i="1"/>
  <c r="AA9" i="1"/>
  <c r="Z34" i="1"/>
  <c r="Q8" i="1"/>
  <c r="P33" i="1"/>
  <c r="AB10" i="1"/>
  <c r="AB35" i="1" s="1"/>
  <c r="AA35" i="1"/>
  <c r="Q9" i="1"/>
  <c r="P34" i="1"/>
  <c r="Q20" i="1"/>
  <c r="AB18" i="1"/>
  <c r="Q15" i="1"/>
  <c r="AB20" i="1"/>
  <c r="Q16" i="1"/>
  <c r="AA4" i="1"/>
  <c r="Z29" i="1"/>
  <c r="AB21" i="1"/>
  <c r="Q24" i="1"/>
  <c r="Q11" i="1"/>
  <c r="P36" i="1"/>
  <c r="AB22" i="1"/>
  <c r="AA15" i="1"/>
  <c r="AB6" i="1"/>
  <c r="AB31" i="1" s="1"/>
  <c r="AA31" i="1"/>
  <c r="Q4" i="1"/>
  <c r="P29" i="1"/>
  <c r="AA11" i="1"/>
  <c r="Z36" i="1"/>
  <c r="AA23" i="1"/>
  <c r="Q12" i="1"/>
  <c r="P37" i="1"/>
  <c r="Q14" i="1"/>
  <c r="P39" i="1"/>
  <c r="AA7" i="1"/>
  <c r="Z32" i="1"/>
  <c r="Q3" i="1"/>
  <c r="P28" i="1"/>
  <c r="AA3" i="1"/>
  <c r="AA28" i="1" s="1"/>
  <c r="R20" i="1" l="1"/>
  <c r="AB9" i="1"/>
  <c r="AB34" i="1" s="1"/>
  <c r="AA34" i="1"/>
  <c r="R19" i="1"/>
  <c r="AB19" i="1"/>
  <c r="R22" i="1"/>
  <c r="AB7" i="1"/>
  <c r="AB32" i="1" s="1"/>
  <c r="AA32" i="1"/>
  <c r="R24" i="1"/>
  <c r="AB4" i="1"/>
  <c r="AB29" i="1" s="1"/>
  <c r="AA29" i="1"/>
  <c r="R9" i="1"/>
  <c r="Q34" i="1"/>
  <c r="R7" i="1"/>
  <c r="Q32" i="1"/>
  <c r="R21" i="1"/>
  <c r="R10" i="1"/>
  <c r="Q35" i="1"/>
  <c r="R17" i="1"/>
  <c r="R12" i="1"/>
  <c r="Q37" i="1"/>
  <c r="AB11" i="1"/>
  <c r="AB36" i="1" s="1"/>
  <c r="AA36" i="1"/>
  <c r="R8" i="1"/>
  <c r="Q33" i="1"/>
  <c r="R18" i="1"/>
  <c r="R13" i="1"/>
  <c r="Q38" i="1"/>
  <c r="R6" i="1"/>
  <c r="Q31" i="1"/>
  <c r="R14" i="1"/>
  <c r="Q39" i="1"/>
  <c r="AB23" i="1"/>
  <c r="R4" i="1"/>
  <c r="Q29" i="1"/>
  <c r="AB15" i="1"/>
  <c r="R11" i="1"/>
  <c r="Q36" i="1"/>
  <c r="R16" i="1"/>
  <c r="R15" i="1"/>
  <c r="R23" i="1"/>
  <c r="R5" i="1"/>
  <c r="Q30" i="1"/>
  <c r="R3" i="1"/>
  <c r="Q28" i="1"/>
  <c r="AB3" i="1"/>
  <c r="AB28" i="1" s="1"/>
  <c r="S5" i="1" l="1"/>
  <c r="R30" i="1"/>
  <c r="S23" i="1"/>
  <c r="S16" i="1"/>
  <c r="S18" i="1"/>
  <c r="S17" i="1"/>
  <c r="S21" i="1"/>
  <c r="S24" i="1"/>
  <c r="S19" i="1"/>
  <c r="S11" i="1"/>
  <c r="R36" i="1"/>
  <c r="S13" i="1"/>
  <c r="R38" i="1"/>
  <c r="S12" i="1"/>
  <c r="R37" i="1"/>
  <c r="S7" i="1"/>
  <c r="R32" i="1"/>
  <c r="S15" i="1"/>
  <c r="S14" i="1"/>
  <c r="R39" i="1"/>
  <c r="S8" i="1"/>
  <c r="R33" i="1"/>
  <c r="S10" i="1"/>
  <c r="R35" i="1"/>
  <c r="S4" i="1"/>
  <c r="R29" i="1"/>
  <c r="S6" i="1"/>
  <c r="R31" i="1"/>
  <c r="S9" i="1"/>
  <c r="R34" i="1"/>
  <c r="S22" i="1"/>
  <c r="S20" i="1"/>
  <c r="S3" i="1"/>
  <c r="R28" i="1"/>
  <c r="T20" i="1" l="1"/>
  <c r="T4" i="1"/>
  <c r="S29" i="1"/>
  <c r="T15" i="1"/>
  <c r="T11" i="1"/>
  <c r="S36" i="1"/>
  <c r="T17" i="1"/>
  <c r="T16" i="1"/>
  <c r="T6" i="1"/>
  <c r="S31" i="1"/>
  <c r="T14" i="1"/>
  <c r="S39" i="1"/>
  <c r="T13" i="1"/>
  <c r="S38" i="1"/>
  <c r="T21" i="1"/>
  <c r="T23" i="1"/>
  <c r="T22" i="1"/>
  <c r="T10" i="1"/>
  <c r="S35" i="1"/>
  <c r="T7" i="1"/>
  <c r="S32" i="1"/>
  <c r="T19" i="1"/>
  <c r="T18" i="1"/>
  <c r="T9" i="1"/>
  <c r="S34" i="1"/>
  <c r="T8" i="1"/>
  <c r="S33" i="1"/>
  <c r="T12" i="1"/>
  <c r="S37" i="1"/>
  <c r="T24" i="1"/>
  <c r="T5" i="1"/>
  <c r="S30" i="1"/>
  <c r="T3" i="1"/>
  <c r="S28" i="1"/>
  <c r="U5" i="1" l="1"/>
  <c r="T30" i="1"/>
  <c r="U9" i="1"/>
  <c r="T34" i="1"/>
  <c r="U19" i="1"/>
  <c r="U23" i="1"/>
  <c r="U6" i="1"/>
  <c r="T31" i="1"/>
  <c r="U15" i="1"/>
  <c r="U24" i="1"/>
  <c r="U7" i="1"/>
  <c r="T32" i="1"/>
  <c r="U22" i="1"/>
  <c r="U21" i="1"/>
  <c r="U16" i="1"/>
  <c r="U4" i="1"/>
  <c r="T29" i="1"/>
  <c r="U8" i="1"/>
  <c r="T33" i="1"/>
  <c r="U18" i="1"/>
  <c r="U14" i="1"/>
  <c r="T39" i="1"/>
  <c r="U11" i="1"/>
  <c r="T36" i="1"/>
  <c r="U12" i="1"/>
  <c r="T37" i="1"/>
  <c r="U10" i="1"/>
  <c r="T35" i="1"/>
  <c r="U13" i="1"/>
  <c r="T38" i="1"/>
  <c r="U17" i="1"/>
  <c r="U20" i="1"/>
  <c r="U3" i="1"/>
  <c r="T28" i="1"/>
  <c r="V12" i="1" l="1"/>
  <c r="U37" i="1"/>
  <c r="V14" i="1"/>
  <c r="U39" i="1"/>
  <c r="V16" i="1"/>
  <c r="V6" i="1"/>
  <c r="U31" i="1"/>
  <c r="V19" i="1"/>
  <c r="V20" i="1"/>
  <c r="V10" i="1"/>
  <c r="U35" i="1"/>
  <c r="V4" i="1"/>
  <c r="U29" i="1"/>
  <c r="V21" i="1"/>
  <c r="V9" i="1"/>
  <c r="U34" i="1"/>
  <c r="V17" i="1"/>
  <c r="V11" i="1"/>
  <c r="U36" i="1"/>
  <c r="V18" i="1"/>
  <c r="V7" i="1"/>
  <c r="U32" i="1"/>
  <c r="V15" i="1"/>
  <c r="V23" i="1"/>
  <c r="V13" i="1"/>
  <c r="U38" i="1"/>
  <c r="V8" i="1"/>
  <c r="U33" i="1"/>
  <c r="V22" i="1"/>
  <c r="V24" i="1"/>
  <c r="V5" i="1"/>
  <c r="U30" i="1"/>
  <c r="V3" i="1"/>
  <c r="U28" i="1"/>
  <c r="W5" i="1" l="1"/>
  <c r="W30" i="1" s="1"/>
  <c r="V30" i="1"/>
  <c r="W22" i="1"/>
  <c r="W15" i="1"/>
  <c r="W10" i="1"/>
  <c r="W35" i="1" s="1"/>
  <c r="V35" i="1"/>
  <c r="W19" i="1"/>
  <c r="W16" i="1"/>
  <c r="W7" i="1"/>
  <c r="W32" i="1" s="1"/>
  <c r="V32" i="1"/>
  <c r="W9" i="1"/>
  <c r="W34" i="1" s="1"/>
  <c r="V34" i="1"/>
  <c r="W20" i="1"/>
  <c r="W14" i="1"/>
  <c r="W39" i="1" s="1"/>
  <c r="V39" i="1"/>
  <c r="W8" i="1"/>
  <c r="W33" i="1" s="1"/>
  <c r="V33" i="1"/>
  <c r="W11" i="1"/>
  <c r="W36" i="1" s="1"/>
  <c r="V36" i="1"/>
  <c r="W4" i="1"/>
  <c r="W29" i="1" s="1"/>
  <c r="V29" i="1"/>
  <c r="W6" i="1"/>
  <c r="W31" i="1" s="1"/>
  <c r="V31" i="1"/>
  <c r="W24" i="1"/>
  <c r="W23" i="1"/>
  <c r="W13" i="1"/>
  <c r="W38" i="1" s="1"/>
  <c r="V38" i="1"/>
  <c r="W18" i="1"/>
  <c r="W17" i="1"/>
  <c r="W21" i="1"/>
  <c r="W12" i="1"/>
  <c r="W37" i="1" s="1"/>
  <c r="V37" i="1"/>
  <c r="W3" i="1"/>
  <c r="W28" i="1" s="1"/>
  <c r="V28" i="1"/>
</calcChain>
</file>

<file path=xl/sharedStrings.xml><?xml version="1.0" encoding="utf-8"?>
<sst xmlns="http://schemas.openxmlformats.org/spreadsheetml/2006/main" count="63" uniqueCount="24">
  <si>
    <t>ФИО</t>
  </si>
  <si>
    <t>Отдел</t>
  </si>
  <si>
    <t>Должность</t>
  </si>
  <si>
    <t>Возраст</t>
  </si>
  <si>
    <t>Дата приема</t>
  </si>
  <si>
    <t>Дата увольнения</t>
  </si>
  <si>
    <t>Первичный инструктаж на рабочем месте</t>
  </si>
  <si>
    <t>Вводный инструктаж</t>
  </si>
  <si>
    <t>Инструктаж по пожарной безопасности</t>
  </si>
  <si>
    <t>Инструктаж по оказанию ПМП</t>
  </si>
  <si>
    <t>Инструктаж по работе за ПК</t>
  </si>
  <si>
    <t>Повторный инструктаж по ТБ на рабочем месте (1 раз в 6 мес.)</t>
  </si>
  <si>
    <t>Повторный инструктаж по пожарной безопасности (1 раз в год)</t>
  </si>
  <si>
    <t>Администрация</t>
  </si>
  <si>
    <t>Инструктаж по электробезопасности</t>
  </si>
  <si>
    <t>Иванов</t>
  </si>
  <si>
    <t>Сидоров</t>
  </si>
  <si>
    <t>Бухгалтерия</t>
  </si>
  <si>
    <t>Продажи</t>
  </si>
  <si>
    <t>Петрова</t>
  </si>
  <si>
    <t>Отсутствия</t>
  </si>
  <si>
    <t>Праздники:</t>
  </si>
  <si>
    <t>Даты</t>
  </si>
  <si>
    <t>Захарова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</si>
</sst>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[$-419]mmmm\ yyyy;@"/>
    <numFmt numFmtId="166" formatCode="[$-419]mmmm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0" borderId="0" xfId="0" applyNumberFormat="1" applyAlignment="1"/>
    <xf numFmtId="0" fontId="4" fillId="0" borderId="0" xfId="0" applyFont="1"/>
    <xf numFmtId="0" fontId="5" fillId="2" borderId="2" xfId="0" applyFont="1" applyFill="1" applyBorder="1"/>
    <xf numFmtId="166" fontId="6" fillId="3" borderId="2" xfId="0" applyNumberFormat="1" applyFont="1" applyFill="1" applyBorder="1"/>
    <xf numFmtId="166" fontId="6" fillId="0" borderId="2" xfId="0" applyNumberFormat="1" applyFont="1" applyBorder="1"/>
    <xf numFmtId="166" fontId="6" fillId="0" borderId="3" xfId="0" applyNumberFormat="1" applyFont="1" applyBorder="1"/>
    <xf numFmtId="0" fontId="2" fillId="0" borderId="1" xfId="0" applyFont="1" applyBorder="1"/>
    <xf numFmtId="14" fontId="3" fillId="0" borderId="1" xfId="0" applyNumberFormat="1" applyFont="1" applyBorder="1"/>
    <xf numFmtId="0" fontId="0" fillId="0" borderId="1" xfId="0" applyBorder="1"/>
    <xf numFmtId="164" fontId="3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vertical="center" textRotation="90" wrapText="1"/>
    </xf>
    <xf numFmtId="0" fontId="1" fillId="0" borderId="20" xfId="0" applyFont="1" applyBorder="1" applyAlignment="1">
      <alignment vertical="center" textRotation="90" wrapText="1"/>
    </xf>
    <xf numFmtId="0" fontId="1" fillId="0" borderId="21" xfId="0" applyFont="1" applyBorder="1" applyAlignment="1">
      <alignment vertical="center" textRotation="90" wrapText="1"/>
    </xf>
    <xf numFmtId="0" fontId="1" fillId="0" borderId="19" xfId="0" applyFont="1" applyBorder="1" applyAlignment="1">
      <alignment vertical="center" textRotation="90" wrapText="1"/>
    </xf>
    <xf numFmtId="0" fontId="1" fillId="0" borderId="23" xfId="0" applyFont="1" applyBorder="1" applyAlignment="1">
      <alignment vertical="center" textRotation="90" wrapText="1"/>
    </xf>
    <xf numFmtId="0" fontId="1" fillId="0" borderId="24" xfId="0" applyFont="1" applyBorder="1" applyAlignment="1">
      <alignment vertical="center" textRotation="90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numFmt numFmtId="19" formatCode="dd/mm/yyyy"/>
    </dxf>
    <dxf>
      <numFmt numFmtId="19" formatCode="dd/mm/yyyy"/>
    </dxf>
    <dxf>
      <numFmt numFmtId="165" formatCode="[$-419]mmmm\ yyyy;@"/>
      <alignment horizontal="general" vertical="bottom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аздники" displayName="праздники" ref="B2:B87" totalsRowShown="0" headerRowDxfId="18" dataDxfId="17">
  <autoFilter ref="B2:B87" xr:uid="{00000000-0009-0000-0100-000001000000}"/>
  <sortState ref="B3:B87">
    <sortCondition ref="B2:B87"/>
  </sortState>
  <tableColumns count="1">
    <tableColumn id="1" xr3:uid="{00000000-0010-0000-0000-000001000000}" name="Праздники: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9"/>
  <sheetViews>
    <sheetView tabSelected="1" topLeftCell="B1" zoomScaleNormal="100" workbookViewId="0">
      <selection activeCell="E12" sqref="E12"/>
    </sheetView>
  </sheetViews>
  <sheetFormatPr defaultRowHeight="12" x14ac:dyDescent="0.2"/>
  <cols>
    <col min="1" max="1" width="0.85546875" style="2" customWidth="1"/>
    <col min="2" max="2" width="16.85546875" style="2" customWidth="1"/>
    <col min="3" max="3" width="12.85546875" style="2" bestFit="1" customWidth="1"/>
    <col min="4" max="4" width="11.5703125" style="2" bestFit="1" customWidth="1"/>
    <col min="5" max="5" width="9.42578125" style="2" bestFit="1" customWidth="1"/>
    <col min="6" max="6" width="13.42578125" style="2" bestFit="1" customWidth="1"/>
    <col min="7" max="7" width="16.42578125" style="2" bestFit="1" customWidth="1"/>
    <col min="8" max="13" width="7.85546875" style="2" bestFit="1" customWidth="1"/>
    <col min="14" max="28" width="8.7109375" style="2" bestFit="1" customWidth="1"/>
    <col min="29" max="16384" width="9.140625" style="2"/>
  </cols>
  <sheetData>
    <row r="1" spans="2:28" ht="3.75" customHeight="1" thickBot="1" x14ac:dyDescent="0.25"/>
    <row r="2" spans="2:28" ht="186.75" thickBot="1" x14ac:dyDescent="0.25"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3" t="s">
        <v>5</v>
      </c>
      <c r="H2" s="30" t="s">
        <v>7</v>
      </c>
      <c r="I2" s="31" t="s">
        <v>6</v>
      </c>
      <c r="J2" s="31" t="s">
        <v>8</v>
      </c>
      <c r="K2" s="31" t="s">
        <v>9</v>
      </c>
      <c r="L2" s="31" t="s">
        <v>10</v>
      </c>
      <c r="M2" s="32" t="s">
        <v>14</v>
      </c>
      <c r="N2" s="33" t="s">
        <v>11</v>
      </c>
      <c r="O2" s="34" t="s">
        <v>11</v>
      </c>
      <c r="P2" s="34" t="s">
        <v>11</v>
      </c>
      <c r="Q2" s="34" t="s">
        <v>11</v>
      </c>
      <c r="R2" s="34" t="s">
        <v>11</v>
      </c>
      <c r="S2" s="34" t="s">
        <v>11</v>
      </c>
      <c r="T2" s="34" t="s">
        <v>11</v>
      </c>
      <c r="U2" s="34" t="s">
        <v>11</v>
      </c>
      <c r="V2" s="34" t="s">
        <v>11</v>
      </c>
      <c r="W2" s="35" t="s">
        <v>11</v>
      </c>
      <c r="X2" s="36" t="s">
        <v>12</v>
      </c>
      <c r="Y2" s="37" t="s">
        <v>12</v>
      </c>
      <c r="Z2" s="37" t="s">
        <v>12</v>
      </c>
      <c r="AA2" s="37" t="s">
        <v>12</v>
      </c>
      <c r="AB2" s="38" t="s">
        <v>12</v>
      </c>
    </row>
    <row r="3" spans="2:28" s="3" customFormat="1" x14ac:dyDescent="0.25">
      <c r="B3" s="16" t="s">
        <v>15</v>
      </c>
      <c r="C3" s="16" t="s">
        <v>13</v>
      </c>
      <c r="D3" s="16"/>
      <c r="E3" s="16"/>
      <c r="F3" s="17">
        <v>42863</v>
      </c>
      <c r="G3" s="24">
        <v>43965</v>
      </c>
      <c r="H3" s="26">
        <f t="shared" ref="H3:H24" si="0">F3</f>
        <v>42863</v>
      </c>
      <c r="I3" s="27">
        <f t="shared" ref="I3:I24" si="1">F3</f>
        <v>42863</v>
      </c>
      <c r="J3" s="28">
        <f t="shared" ref="J3:J24" si="2">F3</f>
        <v>42863</v>
      </c>
      <c r="K3" s="28">
        <f t="shared" ref="K3:K24" si="3">F3</f>
        <v>42863</v>
      </c>
      <c r="L3" s="28">
        <f t="shared" ref="L3:L24" si="4">F3</f>
        <v>42863</v>
      </c>
      <c r="M3" s="29">
        <f>_xlfn.AGGREGATE(15,6,1/(1/((H3+1+ROW($1:$700))*ISNA(MATCH(H3+1+ROW($1:$700),праздники[Праздники:],))*(WEEKDAY((H3+1+ROW($1:$700)),2)&lt;5)*((H3+1+ROW($1:$700))&lt;$G3))),1)</f>
        <v>42865</v>
      </c>
      <c r="N3" s="26">
        <f>IFERROR(_xlfn.AGGREGATE(15,6,1/(1/((F3+180+ROW($1:$700))*ISNA(MATCH(F3+180+ROW($1:$700),праздники[Праздники:],))*ISNA(MATCH(F3+180+ROW($1:$700),INDEX('Отсутствия сотрудников'!$E:$AC,MATCH(Инструктажи!$B3,'Отсутствия сотрудников'!$B:$B,0),0),0))*(WEEKDAY((F3+180+ROW($1:$700)),2)&lt;5)*((F3+180+ROW($1:$700))&lt;$G3))),1),"")</f>
        <v>43046</v>
      </c>
      <c r="O3" s="28">
        <f>IFERROR(_xlfn.AGGREGATE(15,6,1/(1/((N3+180+ROW($1:$700))*ISNA(MATCH(N3+180+ROW($1:$700),праздники[Праздники:],))*ISNA(MATCH(N3+180+ROW($1:$700),INDEX('Отсутствия сотрудников'!$E:$AC,MATCH(Инструктажи!$B3,'Отсутствия сотрудников'!$B:$B,0),0),0))*(WEEKDAY((N3+180+ROW($1:$700)),2)&lt;5)*((N3+180+ROW($1:$700))&lt;$G3))),1),"")</f>
        <v>43227</v>
      </c>
      <c r="P3" s="28">
        <f>IFERROR(_xlfn.AGGREGATE(15,6,1/(1/((O3+180+ROW($1:$700))*ISNA(MATCH(O3+180+ROW($1:$700),праздники[Праздники:],))*ISNA(MATCH(O3+180+ROW($1:$700),INDEX('Отсутствия сотрудников'!$E:$AC,MATCH(Инструктажи!$B3,'Отсутствия сотрудников'!$B:$B,0),0),0))*(WEEKDAY((O3+180+ROW($1:$700)),2)&lt;5)*((O3+180+ROW($1:$700))&lt;$G3))),1),"")</f>
        <v>43410</v>
      </c>
      <c r="Q3" s="28">
        <f>IFERROR(_xlfn.AGGREGATE(15,6,1/(1/((P3+180+ROW($1:$700))*ISNA(MATCH(P3+180+ROW($1:$700),праздники[Праздники:],))*ISNA(MATCH(P3+180+ROW($1:$700),INDEX('Отсутствия сотрудников'!$E:$AC,MATCH(Инструктажи!$B3,'Отсутствия сотрудников'!$B:$B,0),0),0))*(WEEKDAY((P3+180+ROW($1:$700)),2)&lt;5)*((P3+180+ROW($1:$700))&lt;$G3))),1),"")</f>
        <v>43591</v>
      </c>
      <c r="R3" s="28">
        <f>IFERROR(_xlfn.AGGREGATE(15,6,1/(1/((Q3+180+ROW($1:$700))*ISNA(MATCH(Q3+180+ROW($1:$700),праздники[Праздники:],))*ISNA(MATCH(Q3+180+ROW($1:$700),INDEX('Отсутствия сотрудников'!$E:$AC,MATCH(Инструктажи!$B3,'Отсутствия сотрудников'!$B:$B,0),0),0))*(WEEKDAY((Q3+180+ROW($1:$700)),2)&lt;5)*((Q3+180+ROW($1:$700))&lt;$G3))),1),"")</f>
        <v>43776</v>
      </c>
      <c r="S3" s="28">
        <f>IFERROR(_xlfn.AGGREGATE(15,6,1/(1/((R3+180+ROW($1:$700))*ISNA(MATCH(R3+180+ROW($1:$700),праздники[Праздники:],))*ISNA(MATCH(R3+180+ROW($1:$700),INDEX('Отсутствия сотрудников'!$E:$AC,MATCH(Инструктажи!$B3,'Отсутствия сотрудников'!$B:$B,0),0),0))*(WEEKDAY((R3+180+ROW($1:$700)),2)&lt;5)*((R3+180+ROW($1:$700))&lt;$G3))),1),"")</f>
        <v>43957</v>
      </c>
      <c r="T3" s="28" t="str">
        <f>IFERROR(_xlfn.AGGREGATE(15,6,1/(1/((S3+180+ROW($1:$700))*ISNA(MATCH(S3+180+ROW($1:$700),праздники[Праздники:],))*ISNA(MATCH(S3+180+ROW($1:$700),INDEX('Отсутствия сотрудников'!$E:$AC,MATCH(Инструктажи!$B3,'Отсутствия сотрудников'!$B:$B,0),0),0))*(WEEKDAY((S3+180+ROW($1:$700)),2)&lt;5)*((S3+180+ROW($1:$700))&lt;$G3))),1),"")</f>
        <v/>
      </c>
      <c r="U3" s="28" t="str">
        <f>IFERROR(_xlfn.AGGREGATE(15,6,1/(1/((T3+180+ROW($1:$700))*ISNA(MATCH(T3+180+ROW($1:$700),праздники[Праздники:],))*ISNA(MATCH(T3+180+ROW($1:$700),INDEX('Отсутствия сотрудников'!$E:$AC,MATCH(Инструктажи!$B3,'Отсутствия сотрудников'!$B:$B,0),0),0))*(WEEKDAY((T3+180+ROW($1:$700)),2)&lt;5)*((T3+180+ROW($1:$700))&lt;$G3))),1),"")</f>
        <v/>
      </c>
      <c r="V3" s="28" t="str">
        <f>IFERROR(_xlfn.AGGREGATE(15,6,1/(1/((U3+180+ROW($1:$700))*ISNA(MATCH(U3+180+ROW($1:$700),праздники[Праздники:],))*ISNA(MATCH(U3+180+ROW($1:$700),INDEX('Отсутствия сотрудников'!$E:$AC,MATCH(Инструктажи!$B3,'Отсутствия сотрудников'!$B:$B,0),0),0))*(WEEKDAY((U3+180+ROW($1:$700)),2)&lt;5)*((U3+180+ROW($1:$700))&lt;$G3))),1),"")</f>
        <v/>
      </c>
      <c r="W3" s="29" t="str">
        <f>IFERROR(_xlfn.AGGREGATE(15,6,1/(1/((V3+180+ROW($1:$700))*ISNA(MATCH(V3+180+ROW($1:$700),праздники[Праздники:],))*ISNA(MATCH(V3+180+ROW($1:$700),INDEX('Отсутствия сотрудников'!$E:$AC,MATCH(Инструктажи!$B3,'Отсутствия сотрудников'!$B:$B,0),0),0))*(WEEKDAY((V3+180+ROW($1:$700)),2)&lt;5)*((V3+180+ROW($1:$700))&lt;$G3))),1),"")</f>
        <v/>
      </c>
      <c r="X3" s="39">
        <f>IFERROR(_xlfn.AGGREGATE(15,6,1/(1/((F3+364+ROW($1:$700))*ISNA(MATCH(F3+364+ROW($1:$700),праздники[Праздники:],))*ISNA(MATCH(F3+364+ROW($1:$700),INDEX('Отсутствия сотрудников'!$E:$AC,MATCH(Инструктажи!$B3,'Отсутствия сотрудников'!$B:$B,0),0),0))*(WEEKDAY((F3+364+ROW($1:$700)),2)&lt;5)*((F3+364+ROW($1:$700))&lt;$G3))),1),"")</f>
        <v>43228</v>
      </c>
      <c r="Y3" s="40">
        <f>IFERROR(_xlfn.AGGREGATE(15,6,1/(1/((X3+180+ROW($1:$700))*ISNA(MATCH(X3+180+ROW($1:$700),праздники[Праздники:],))*ISNA(MATCH(X3+180+ROW($1:$700),INDEX('Отсутствия сотрудников'!$E:$AC,MATCH(Инструктажи!$B3,'Отсутствия сотрудников'!$B:$B,0),0),0))*(WEEKDAY((X3+180+ROW($1:$700)),2)&lt;5)*((X3+180+ROW($1:$700))&lt;$G3))),1),"")</f>
        <v>43410</v>
      </c>
      <c r="Z3" s="40">
        <f>IFERROR(_xlfn.AGGREGATE(15,6,1/(1/((Y3+364+ROW(1:6))*ISNA(MATCH(Y3+364+ROW(1:6),праздники[Праздники:],))*(WEEKDAY((Y3+364+ROW(1:6)),2)&lt;5)*((Y3+364+ROW(1:6))&lt;$G3))),1),"")</f>
        <v>43775</v>
      </c>
      <c r="AA3" s="40" t="str">
        <f>IFERROR(_xlfn.AGGREGATE(15,6,1/(1/((Z3+364+ROW(1:6))*ISNA(MATCH(Z3+364+ROW(1:6),праздники[Праздники:],))*(WEEKDAY((Z3+364+ROW(1:6)),2)&lt;5)*((Z3+364+ROW(1:6))&lt;$G3))),1),"")</f>
        <v/>
      </c>
      <c r="AB3" s="41" t="str">
        <f>IFERROR(_xlfn.AGGREGATE(15,6,1/(1/((AA3+364+ROW(1:6))*ISNA(MATCH(AA3+364+ROW(1:6),праздники[Праздники:],))*(WEEKDAY((AA3+364+ROW(1:6)),2)&lt;5)*((AA3+364+ROW(1:6))&lt;$G3))),1),"")</f>
        <v/>
      </c>
    </row>
    <row r="4" spans="2:28" s="3" customFormat="1" x14ac:dyDescent="0.25">
      <c r="B4" s="16" t="s">
        <v>23</v>
      </c>
      <c r="C4" s="16" t="s">
        <v>17</v>
      </c>
      <c r="D4" s="16"/>
      <c r="E4" s="16"/>
      <c r="F4" s="17">
        <v>43563</v>
      </c>
      <c r="G4" s="24">
        <v>117610</v>
      </c>
      <c r="H4" s="18">
        <f t="shared" si="0"/>
        <v>43563</v>
      </c>
      <c r="I4" s="15">
        <f t="shared" si="1"/>
        <v>43563</v>
      </c>
      <c r="J4" s="4">
        <f t="shared" si="2"/>
        <v>43563</v>
      </c>
      <c r="K4" s="4">
        <f t="shared" si="3"/>
        <v>43563</v>
      </c>
      <c r="L4" s="4">
        <f t="shared" si="4"/>
        <v>43563</v>
      </c>
      <c r="M4" s="29">
        <f>_xlfn.AGGREGATE(15,6,1/(1/((H4+1+ROW($1:$700))*ISNA(MATCH(H4+1+ROW($1:$700),праздники[Праздники:],))*(WEEKDAY((H4+1+ROW($1:$700)),2)&lt;5)*((H4+1+ROW($1:$700))&lt;$G4))),1)</f>
        <v>43565</v>
      </c>
      <c r="N4" s="18">
        <f>IFERROR(_xlfn.AGGREGATE(15,6,1/(1/((F4+180+ROW($1:$700))*ISNA(MATCH(F4+180+ROW($1:$700),праздники[Праздники:],))*ISNA(MATCH(F4+180+ROW($1:$700),INDEX('Отсутствия сотрудников'!$E:$AC,MATCH(Инструктажи!$B7,'Отсутствия сотрудников'!$B:$B,0),0),0))*(WEEKDAY((F4+180+ROW($1:$700)),2)&lt;5)*((F4+180+ROW($1:$700))&lt;$G4))),1),"")</f>
        <v>43745</v>
      </c>
      <c r="O4" s="4">
        <f>IFERROR(_xlfn.AGGREGATE(15,6,1/(1/((N4+180+ROW($1:$700))*ISNA(MATCH(N4+180+ROW($1:$700),праздники[Праздники:],))*ISNA(MATCH(N4+180+ROW($1:$700),INDEX('Отсутствия сотрудников'!$E:$AC,MATCH(Инструктажи!$B7,'Отсутствия сотрудников'!$B:$B,0),0),0))*(WEEKDAY((N4+180+ROW($1:$700)),2)&lt;5)*((N4+180+ROW($1:$700))&lt;$G4))),1),"")</f>
        <v>43927</v>
      </c>
      <c r="P4" s="4">
        <f>IFERROR(_xlfn.AGGREGATE(15,6,1/(1/((O4+180+ROW($1:$700))*ISNA(MATCH(O4+180+ROW($1:$700),праздники[Праздники:],))*ISNA(MATCH(O4+180+ROW($1:$700),INDEX('Отсутствия сотрудников'!$E:$AC,MATCH(Инструктажи!$B7,'Отсутствия сотрудников'!$B:$B,0),0),0))*(WEEKDAY((O4+180+ROW($1:$700)),2)&lt;5)*((O4+180+ROW($1:$700))&lt;$G4))),1),"")</f>
        <v>44109</v>
      </c>
      <c r="Q4" s="4">
        <f>IFERROR(_xlfn.AGGREGATE(15,6,1/(1/((P4+180+ROW($1:$700))*ISNA(MATCH(P4+180+ROW($1:$700),праздники[Праздники:],))*ISNA(MATCH(P4+180+ROW($1:$700),INDEX('Отсутствия сотрудников'!$E:$AC,MATCH(Инструктажи!$B7,'Отсутствия сотрудников'!$B:$B,0),0),0))*(WEEKDAY((P4+180+ROW($1:$700)),2)&lt;5)*((P4+180+ROW($1:$700))&lt;$G4))),1),"")</f>
        <v>44291</v>
      </c>
      <c r="R4" s="4">
        <f>IFERROR(_xlfn.AGGREGATE(15,6,1/(1/((Q4+180+ROW($1:$700))*ISNA(MATCH(Q4+180+ROW($1:$700),праздники[Праздники:],))*ISNA(MATCH(Q4+180+ROW($1:$700),INDEX('Отсутствия сотрудников'!$E:$AC,MATCH(Инструктажи!$B7,'Отсутствия сотрудников'!$B:$B,0),0),0))*(WEEKDAY((Q4+180+ROW($1:$700)),2)&lt;5)*((Q4+180+ROW($1:$700))&lt;$G4))),1),"")</f>
        <v>44473</v>
      </c>
      <c r="S4" s="4">
        <f>IFERROR(_xlfn.AGGREGATE(15,6,1/(1/((R4+180+ROW($1:$700))*ISNA(MATCH(R4+180+ROW($1:$700),праздники[Праздники:],))*ISNA(MATCH(R4+180+ROW($1:$700),INDEX('Отсутствия сотрудников'!$E:$AC,MATCH(Инструктажи!$B7,'Отсутствия сотрудников'!$B:$B,0),0),0))*(WEEKDAY((R4+180+ROW($1:$700)),2)&lt;5)*((R4+180+ROW($1:$700))&lt;$G4))),1),"")</f>
        <v>44655</v>
      </c>
      <c r="T4" s="4">
        <f>IFERROR(_xlfn.AGGREGATE(15,6,1/(1/((S4+180+ROW($1:$700))*ISNA(MATCH(S4+180+ROW($1:$700),праздники[Праздники:],))*ISNA(MATCH(S4+180+ROW($1:$700),INDEX('Отсутствия сотрудников'!$E:$AC,MATCH(Инструктажи!$B7,'Отсутствия сотрудников'!$B:$B,0),0),0))*(WEEKDAY((S4+180+ROW($1:$700)),2)&lt;5)*((S4+180+ROW($1:$700))&lt;$G4))),1),"")</f>
        <v>44837</v>
      </c>
      <c r="U4" s="4">
        <f>IFERROR(_xlfn.AGGREGATE(15,6,1/(1/((T4+180+ROW($1:$700))*ISNA(MATCH(T4+180+ROW($1:$700),праздники[Праздники:],))*ISNA(MATCH(T4+180+ROW($1:$700),INDEX('Отсутствия сотрудников'!$E:$AC,MATCH(Инструктажи!$B7,'Отсутствия сотрудников'!$B:$B,0),0),0))*(WEEKDAY((T4+180+ROW($1:$700)),2)&lt;5)*((T4+180+ROW($1:$700))&lt;$G4))),1),"")</f>
        <v>45019</v>
      </c>
      <c r="V4" s="4">
        <f>IFERROR(_xlfn.AGGREGATE(15,6,1/(1/((U4+180+ROW($1:$700))*ISNA(MATCH(U4+180+ROW($1:$700),праздники[Праздники:],))*ISNA(MATCH(U4+180+ROW($1:$700),INDEX('Отсутствия сотрудников'!$E:$AC,MATCH(Инструктажи!$B7,'Отсутствия сотрудников'!$B:$B,0),0),0))*(WEEKDAY((U4+180+ROW($1:$700)),2)&lt;5)*((U4+180+ROW($1:$700))&lt;$G4))),1),"")</f>
        <v>45201</v>
      </c>
      <c r="W4" s="19">
        <f>IFERROR(_xlfn.AGGREGATE(15,6,1/(1/((V4+180+ROW($1:$700))*ISNA(MATCH(V4+180+ROW($1:$700),праздники[Праздники:],))*ISNA(MATCH(V4+180+ROW($1:$700),INDEX('Отсутствия сотрудников'!$E:$AC,MATCH(Инструктажи!$B7,'Отсутствия сотрудников'!$B:$B,0),0),0))*(WEEKDAY((V4+180+ROW($1:$700)),2)&lt;5)*((V4+180+ROW($1:$700))&lt;$G4))),1),"")</f>
        <v>45383</v>
      </c>
      <c r="X4" s="26">
        <f>IFERROR(_xlfn.AGGREGATE(15,6,1/(1/((F4+364+ROW($1:$700))*ISNA(MATCH(F4+364+ROW($1:$700),праздники[Праздники:],))*ISNA(MATCH(F4+364+ROW($1:$700),INDEX('Отсутствия сотрудников'!$E:$AC,MATCH(Инструктажи!$B4,'Отсутствия сотрудников'!$B:$B,0),0),0))*(WEEKDAY((F4+364+ROW($1:$700)),2)&lt;5)*((F4+364+ROW($1:$700))&lt;$G4))),1),"")</f>
        <v>43928</v>
      </c>
      <c r="Y4" s="4">
        <f>IFERROR(_xlfn.AGGREGATE(15,6,1/(1/((X4+364+ROW(2:7))*ISNA(MATCH(X4+364+ROW(2:7),праздники[Праздники:],))*(WEEKDAY((X4+364+ROW(2:7)),2)&lt;5)*((X4+364+ROW(2:7))&lt;$G4))),1),"")</f>
        <v>44294</v>
      </c>
      <c r="Z4" s="4">
        <f>IFERROR(_xlfn.AGGREGATE(15,6,1/(1/((Y4+364+ROW(2:7))*ISNA(MATCH(Y4+364+ROW(2:7),праздники[Праздники:],))*(WEEKDAY((Y4+364+ROW(2:7)),2)&lt;5)*((Y4+364+ROW(2:7))&lt;$G4))),1),"")</f>
        <v>44662</v>
      </c>
      <c r="AA4" s="4">
        <f>IFERROR(_xlfn.AGGREGATE(15,6,1/(1/((Z4+364+ROW(2:7))*ISNA(MATCH(Z4+364+ROW(2:7),праздники[Праздники:],))*(WEEKDAY((Z4+364+ROW(2:7)),2)&lt;5)*((Z4+364+ROW(2:7))&lt;$G4))),1),"")</f>
        <v>45028</v>
      </c>
      <c r="AB4" s="19">
        <f>IFERROR(_xlfn.AGGREGATE(15,6,1/(1/((AA4+364+ROW(2:7))*ISNA(MATCH(AA4+364+ROW(2:7),праздники[Праздники:],))*(WEEKDAY((AA4+364+ROW(2:7)),2)&lt;5)*((AA4+364+ROW(2:7))&lt;$G4))),1),"")</f>
        <v>45397</v>
      </c>
    </row>
    <row r="5" spans="2:28" s="3" customFormat="1" x14ac:dyDescent="0.25">
      <c r="B5" s="16" t="s">
        <v>23</v>
      </c>
      <c r="C5" s="16" t="s">
        <v>17</v>
      </c>
      <c r="D5" s="16"/>
      <c r="E5" s="16"/>
      <c r="F5" s="17">
        <v>43564</v>
      </c>
      <c r="G5" s="24">
        <v>117610</v>
      </c>
      <c r="H5" s="18">
        <f t="shared" si="0"/>
        <v>43564</v>
      </c>
      <c r="I5" s="15">
        <f t="shared" si="1"/>
        <v>43564</v>
      </c>
      <c r="J5" s="4">
        <f t="shared" si="2"/>
        <v>43564</v>
      </c>
      <c r="K5" s="4">
        <f t="shared" si="3"/>
        <v>43564</v>
      </c>
      <c r="L5" s="4">
        <f t="shared" si="4"/>
        <v>43564</v>
      </c>
      <c r="M5" s="29">
        <f>_xlfn.AGGREGATE(15,6,1/(1/((H5+1+ROW($1:$700))*ISNA(MATCH(H5+1+ROW($1:$700),праздники[Праздники:],))*(WEEKDAY((H5+1+ROW($1:$700)),2)&lt;5)*((H5+1+ROW($1:$700))&lt;$G5))),1)</f>
        <v>43566</v>
      </c>
      <c r="N5" s="18">
        <f>IFERROR(_xlfn.AGGREGATE(15,6,1/(1/((F5+180+ROW($1:$700))*ISNA(MATCH(F5+180+ROW($1:$700),праздники[Праздники:],))*ISNA(MATCH(F5+180+ROW($1:$700),INDEX('Отсутствия сотрудников'!$E:$AC,MATCH(Инструктажи!$B8,'Отсутствия сотрудников'!$B:$B,0),0),0))*(WEEKDAY((F5+180+ROW($1:$700)),2)&lt;5)*((F5+180+ROW($1:$700))&lt;$G5))),1),"")</f>
        <v>43745</v>
      </c>
      <c r="O5" s="4">
        <f>IFERROR(_xlfn.AGGREGATE(15,6,1/(1/((N5+180+ROW($1:$700))*ISNA(MATCH(N5+180+ROW($1:$700),праздники[Праздники:],))*ISNA(MATCH(N5+180+ROW($1:$700),INDEX('Отсутствия сотрудников'!$E:$AC,MATCH(Инструктажи!$B8,'Отсутствия сотрудников'!$B:$B,0),0),0))*(WEEKDAY((N5+180+ROW($1:$700)),2)&lt;5)*((N5+180+ROW($1:$700))&lt;$G5))),1),"")</f>
        <v>43927</v>
      </c>
      <c r="P5" s="4">
        <f>IFERROR(_xlfn.AGGREGATE(15,6,1/(1/((O5+180+ROW($1:$700))*ISNA(MATCH(O5+180+ROW($1:$700),праздники[Праздники:],))*ISNA(MATCH(O5+180+ROW($1:$700),INDEX('Отсутствия сотрудников'!$E:$AC,MATCH(Инструктажи!$B8,'Отсутствия сотрудников'!$B:$B,0),0),0))*(WEEKDAY((O5+180+ROW($1:$700)),2)&lt;5)*((O5+180+ROW($1:$700))&lt;$G5))),1),"")</f>
        <v>44109</v>
      </c>
      <c r="Q5" s="4">
        <f>IFERROR(_xlfn.AGGREGATE(15,6,1/(1/((P5+180+ROW($1:$700))*ISNA(MATCH(P5+180+ROW($1:$700),праздники[Праздники:],))*ISNA(MATCH(P5+180+ROW($1:$700),INDEX('Отсутствия сотрудников'!$E:$AC,MATCH(Инструктажи!$B8,'Отсутствия сотрудников'!$B:$B,0),0),0))*(WEEKDAY((P5+180+ROW($1:$700)),2)&lt;5)*((P5+180+ROW($1:$700))&lt;$G5))),1),"")</f>
        <v>44291</v>
      </c>
      <c r="R5" s="4">
        <f>IFERROR(_xlfn.AGGREGATE(15,6,1/(1/((Q5+180+ROW($1:$700))*ISNA(MATCH(Q5+180+ROW($1:$700),праздники[Праздники:],))*ISNA(MATCH(Q5+180+ROW($1:$700),INDEX('Отсутствия сотрудников'!$E:$AC,MATCH(Инструктажи!$B8,'Отсутствия сотрудников'!$B:$B,0),0),0))*(WEEKDAY((Q5+180+ROW($1:$700)),2)&lt;5)*((Q5+180+ROW($1:$700))&lt;$G5))),1),"")</f>
        <v>44473</v>
      </c>
      <c r="S5" s="4">
        <f>IFERROR(_xlfn.AGGREGATE(15,6,1/(1/((R5+180+ROW($1:$700))*ISNA(MATCH(R5+180+ROW($1:$700),праздники[Праздники:],))*ISNA(MATCH(R5+180+ROW($1:$700),INDEX('Отсутствия сотрудников'!$E:$AC,MATCH(Инструктажи!$B8,'Отсутствия сотрудников'!$B:$B,0),0),0))*(WEEKDAY((R5+180+ROW($1:$700)),2)&lt;5)*((R5+180+ROW($1:$700))&lt;$G5))),1),"")</f>
        <v>44655</v>
      </c>
      <c r="T5" s="4">
        <f>IFERROR(_xlfn.AGGREGATE(15,6,1/(1/((S5+180+ROW($1:$700))*ISNA(MATCH(S5+180+ROW($1:$700),праздники[Праздники:],))*ISNA(MATCH(S5+180+ROW($1:$700),INDEX('Отсутствия сотрудников'!$E:$AC,MATCH(Инструктажи!$B8,'Отсутствия сотрудников'!$B:$B,0),0),0))*(WEEKDAY((S5+180+ROW($1:$700)),2)&lt;5)*((S5+180+ROW($1:$700))&lt;$G5))),1),"")</f>
        <v>44837</v>
      </c>
      <c r="U5" s="4">
        <f>IFERROR(_xlfn.AGGREGATE(15,6,1/(1/((T5+180+ROW($1:$700))*ISNA(MATCH(T5+180+ROW($1:$700),праздники[Праздники:],))*ISNA(MATCH(T5+180+ROW($1:$700),INDEX('Отсутствия сотрудников'!$E:$AC,MATCH(Инструктажи!$B8,'Отсутствия сотрудников'!$B:$B,0),0),0))*(WEEKDAY((T5+180+ROW($1:$700)),2)&lt;5)*((T5+180+ROW($1:$700))&lt;$G5))),1),"")</f>
        <v>45019</v>
      </c>
      <c r="V5" s="4">
        <f>IFERROR(_xlfn.AGGREGATE(15,6,1/(1/((U5+180+ROW($1:$700))*ISNA(MATCH(U5+180+ROW($1:$700),праздники[Праздники:],))*ISNA(MATCH(U5+180+ROW($1:$700),INDEX('Отсутствия сотрудников'!$E:$AC,MATCH(Инструктажи!$B8,'Отсутствия сотрудников'!$B:$B,0),0),0))*(WEEKDAY((U5+180+ROW($1:$700)),2)&lt;5)*((U5+180+ROW($1:$700))&lt;$G5))),1),"")</f>
        <v>45201</v>
      </c>
      <c r="W5" s="19">
        <f>IFERROR(_xlfn.AGGREGATE(15,6,1/(1/((V5+180+ROW($1:$700))*ISNA(MATCH(V5+180+ROW($1:$700),праздники[Праздники:],))*ISNA(MATCH(V5+180+ROW($1:$700),INDEX('Отсутствия сотрудников'!$E:$AC,MATCH(Инструктажи!$B8,'Отсутствия сотрудников'!$B:$B,0),0),0))*(WEEKDAY((V5+180+ROW($1:$700)),2)&lt;5)*((V5+180+ROW($1:$700))&lt;$G5))),1),"")</f>
        <v>45383</v>
      </c>
      <c r="X5" s="26">
        <f>IFERROR(_xlfn.AGGREGATE(15,6,1/(1/((F5+364+ROW($1:$700))*ISNA(MATCH(F5+364+ROW($1:$700),праздники[Праздники:],))*ISNA(MATCH(F5+364+ROW($1:$700),INDEX('Отсутствия сотрудников'!$E:$AC,MATCH(Инструктажи!$B5,'Отсутствия сотрудников'!$B:$B,0),0),0))*(WEEKDAY((F5+364+ROW($1:$700)),2)&lt;5)*((F5+364+ROW($1:$700))&lt;$G5))),1),"")</f>
        <v>43929</v>
      </c>
      <c r="Y5" s="4">
        <f>IFERROR(_xlfn.AGGREGATE(15,6,1/(1/((X5+364+ROW(3:8))*ISNA(MATCH(X5+364+ROW(3:8),праздники[Праздники:],))*(WEEKDAY((X5+364+ROW(3:8)),2)&lt;5)*((X5+364+ROW(3:8))&lt;$G5))),1),"")</f>
        <v>44298</v>
      </c>
      <c r="Z5" s="4">
        <f>IFERROR(_xlfn.AGGREGATE(15,6,1/(1/((Y5+364+ROW(3:8))*ISNA(MATCH(Y5+364+ROW(3:8),праздники[Праздники:],))*(WEEKDAY((Y5+364+ROW(3:8)),2)&lt;5)*((Y5+364+ROW(3:8))&lt;$G5))),1),"")</f>
        <v>44665</v>
      </c>
      <c r="AA5" s="4">
        <f>IFERROR(_xlfn.AGGREGATE(15,6,1/(1/((Z5+364+ROW(3:8))*ISNA(MATCH(Z5+364+ROW(3:8),праздники[Праздники:],))*(WEEKDAY((Z5+364+ROW(3:8)),2)&lt;5)*((Z5+364+ROW(3:8))&lt;$G5))),1),"")</f>
        <v>45033</v>
      </c>
      <c r="AB5" s="19">
        <f>IFERROR(_xlfn.AGGREGATE(15,6,1/(1/((AA5+364+ROW(3:8))*ISNA(MATCH(AA5+364+ROW(3:8),праздники[Праздники:],))*(WEEKDAY((AA5+364+ROW(3:8)),2)&lt;5)*((AA5+364+ROW(3:8))&lt;$G5))),1),"")</f>
        <v>45400</v>
      </c>
    </row>
    <row r="6" spans="2:28" x14ac:dyDescent="0.2">
      <c r="B6" s="16" t="s">
        <v>23</v>
      </c>
      <c r="C6" s="16" t="s">
        <v>17</v>
      </c>
      <c r="D6" s="16"/>
      <c r="E6" s="16"/>
      <c r="F6" s="17">
        <v>43565</v>
      </c>
      <c r="G6" s="24">
        <v>117610</v>
      </c>
      <c r="H6" s="18">
        <f t="shared" si="0"/>
        <v>43565</v>
      </c>
      <c r="I6" s="15">
        <f t="shared" si="1"/>
        <v>43565</v>
      </c>
      <c r="J6" s="4">
        <f t="shared" si="2"/>
        <v>43565</v>
      </c>
      <c r="K6" s="4">
        <f t="shared" si="3"/>
        <v>43565</v>
      </c>
      <c r="L6" s="4">
        <f t="shared" si="4"/>
        <v>43565</v>
      </c>
      <c r="M6" s="29">
        <f>_xlfn.AGGREGATE(15,6,1/(1/((H6+1+ROW($1:$700))*ISNA(MATCH(H6+1+ROW($1:$700),праздники[Праздники:],))*(WEEKDAY((H6+1+ROW($1:$700)),2)&lt;5)*((H6+1+ROW($1:$700))&lt;$G6))),1)</f>
        <v>43570</v>
      </c>
      <c r="N6" s="18">
        <f>IFERROR(_xlfn.AGGREGATE(15,6,1/(1/((F6+180+ROW($1:$700))*ISNA(MATCH(F6+180+ROW($1:$700),праздники[Праздники:],))*ISNA(MATCH(F6+180+ROW($1:$700),INDEX('Отсутствия сотрудников'!$E:$AC,MATCH(Инструктажи!$B9,'Отсутствия сотрудников'!$B:$B,0),0),0))*(WEEKDAY((F6+180+ROW($1:$700)),2)&lt;5)*((F6+180+ROW($1:$700))&lt;$G6))),1),"")</f>
        <v>43746</v>
      </c>
      <c r="O6" s="4">
        <f>IFERROR(_xlfn.AGGREGATE(15,6,1/(1/((N6+180+ROW($1:$700))*ISNA(MATCH(N6+180+ROW($1:$700),праздники[Праздники:],))*ISNA(MATCH(N6+180+ROW($1:$700),INDEX('Отсутствия сотрудников'!$E:$AC,MATCH(Инструктажи!$B9,'Отсутствия сотрудников'!$B:$B,0),0),0))*(WEEKDAY((N6+180+ROW($1:$700)),2)&lt;5)*((N6+180+ROW($1:$700))&lt;$G6))),1),"")</f>
        <v>43927</v>
      </c>
      <c r="P6" s="4">
        <f>IFERROR(_xlfn.AGGREGATE(15,6,1/(1/((O6+180+ROW($1:$700))*ISNA(MATCH(O6+180+ROW($1:$700),праздники[Праздники:],))*ISNA(MATCH(O6+180+ROW($1:$700),INDEX('Отсутствия сотрудников'!$E:$AC,MATCH(Инструктажи!$B9,'Отсутствия сотрудников'!$B:$B,0),0),0))*(WEEKDAY((O6+180+ROW($1:$700)),2)&lt;5)*((O6+180+ROW($1:$700))&lt;$G6))),1),"")</f>
        <v>44109</v>
      </c>
      <c r="Q6" s="4">
        <f>IFERROR(_xlfn.AGGREGATE(15,6,1/(1/((P6+180+ROW($1:$700))*ISNA(MATCH(P6+180+ROW($1:$700),праздники[Праздники:],))*ISNA(MATCH(P6+180+ROW($1:$700),INDEX('Отсутствия сотрудников'!$E:$AC,MATCH(Инструктажи!$B9,'Отсутствия сотрудников'!$B:$B,0),0),0))*(WEEKDAY((P6+180+ROW($1:$700)),2)&lt;5)*((P6+180+ROW($1:$700))&lt;$G6))),1),"")</f>
        <v>44291</v>
      </c>
      <c r="R6" s="4">
        <f>IFERROR(_xlfn.AGGREGATE(15,6,1/(1/((Q6+180+ROW($1:$700))*ISNA(MATCH(Q6+180+ROW($1:$700),праздники[Праздники:],))*ISNA(MATCH(Q6+180+ROW($1:$700),INDEX('Отсутствия сотрудников'!$E:$AC,MATCH(Инструктажи!$B9,'Отсутствия сотрудников'!$B:$B,0),0),0))*(WEEKDAY((Q6+180+ROW($1:$700)),2)&lt;5)*((Q6+180+ROW($1:$700))&lt;$G6))),1),"")</f>
        <v>44473</v>
      </c>
      <c r="S6" s="4">
        <f>IFERROR(_xlfn.AGGREGATE(15,6,1/(1/((R6+180+ROW($1:$700))*ISNA(MATCH(R6+180+ROW($1:$700),праздники[Праздники:],))*ISNA(MATCH(R6+180+ROW($1:$700),INDEX('Отсутствия сотрудников'!$E:$AC,MATCH(Инструктажи!$B9,'Отсутствия сотрудников'!$B:$B,0),0),0))*(WEEKDAY((R6+180+ROW($1:$700)),2)&lt;5)*((R6+180+ROW($1:$700))&lt;$G6))),1),"")</f>
        <v>44655</v>
      </c>
      <c r="T6" s="4">
        <f>IFERROR(_xlfn.AGGREGATE(15,6,1/(1/((S6+180+ROW($1:$700))*ISNA(MATCH(S6+180+ROW($1:$700),праздники[Праздники:],))*ISNA(MATCH(S6+180+ROW($1:$700),INDEX('Отсутствия сотрудников'!$E:$AC,MATCH(Инструктажи!$B9,'Отсутствия сотрудников'!$B:$B,0),0),0))*(WEEKDAY((S6+180+ROW($1:$700)),2)&lt;5)*((S6+180+ROW($1:$700))&lt;$G6))),1),"")</f>
        <v>44837</v>
      </c>
      <c r="U6" s="4">
        <f>IFERROR(_xlfn.AGGREGATE(15,6,1/(1/((T6+180+ROW($1:$700))*ISNA(MATCH(T6+180+ROW($1:$700),праздники[Праздники:],))*ISNA(MATCH(T6+180+ROW($1:$700),INDEX('Отсутствия сотрудников'!$E:$AC,MATCH(Инструктажи!$B9,'Отсутствия сотрудников'!$B:$B,0),0),0))*(WEEKDAY((T6+180+ROW($1:$700)),2)&lt;5)*((T6+180+ROW($1:$700))&lt;$G6))),1),"")</f>
        <v>45019</v>
      </c>
      <c r="V6" s="4">
        <f>IFERROR(_xlfn.AGGREGATE(15,6,1/(1/((U6+180+ROW($1:$700))*ISNA(MATCH(U6+180+ROW($1:$700),праздники[Праздники:],))*ISNA(MATCH(U6+180+ROW($1:$700),INDEX('Отсутствия сотрудников'!$E:$AC,MATCH(Инструктажи!$B9,'Отсутствия сотрудников'!$B:$B,0),0),0))*(WEEKDAY((U6+180+ROW($1:$700)),2)&lt;5)*((U6+180+ROW($1:$700))&lt;$G6))),1),"")</f>
        <v>45201</v>
      </c>
      <c r="W6" s="19">
        <f>IFERROR(_xlfn.AGGREGATE(15,6,1/(1/((V6+180+ROW($1:$700))*ISNA(MATCH(V6+180+ROW($1:$700),праздники[Праздники:],))*ISNA(MATCH(V6+180+ROW($1:$700),INDEX('Отсутствия сотрудников'!$E:$AC,MATCH(Инструктажи!$B9,'Отсутствия сотрудников'!$B:$B,0),0),0))*(WEEKDAY((V6+180+ROW($1:$700)),2)&lt;5)*((V6+180+ROW($1:$700))&lt;$G6))),1),"")</f>
        <v>45383</v>
      </c>
      <c r="X6" s="26">
        <f>IFERROR(_xlfn.AGGREGATE(15,6,1/(1/((F6+364+ROW($1:$700))*ISNA(MATCH(F6+364+ROW($1:$700),праздники[Праздники:],))*ISNA(MATCH(F6+364+ROW($1:$700),INDEX('Отсутствия сотрудников'!$E:$AC,MATCH(Инструктажи!$B6,'Отсутствия сотрудников'!$B:$B,0),0),0))*(WEEKDAY((F6+364+ROW($1:$700)),2)&lt;5)*((F6+364+ROW($1:$700))&lt;$G6))),1),"")</f>
        <v>43930</v>
      </c>
      <c r="Y6" s="4">
        <f>IFERROR(_xlfn.AGGREGATE(15,6,1/(1/((X6+364+ROW(4:9))*ISNA(MATCH(X6+364+ROW(4:9),праздники[Праздники:],))*(WEEKDAY((X6+364+ROW(4:9)),2)&lt;5)*((X6+364+ROW(4:9))&lt;$G6))),1),"")</f>
        <v>44298</v>
      </c>
      <c r="Z6" s="4">
        <f>IFERROR(_xlfn.AGGREGATE(15,6,1/(1/((Y6+364+ROW(4:9))*ISNA(MATCH(Y6+364+ROW(4:9),праздники[Праздники:],))*(WEEKDAY((Y6+364+ROW(4:9)),2)&lt;5)*((Y6+364+ROW(4:9))&lt;$G6))),1),"")</f>
        <v>44669</v>
      </c>
      <c r="AA6" s="4">
        <f>IFERROR(_xlfn.AGGREGATE(15,6,1/(1/((Z6+364+ROW(4:9))*ISNA(MATCH(Z6+364+ROW(4:9),праздники[Праздники:],))*(WEEKDAY((Z6+364+ROW(4:9)),2)&lt;5)*((Z6+364+ROW(4:9))&lt;$G6))),1),"")</f>
        <v>45040</v>
      </c>
      <c r="AB6" s="19">
        <f>IFERROR(_xlfn.AGGREGATE(15,6,1/(1/((AA6+364+ROW(4:9))*ISNA(MATCH(AA6+364+ROW(4:9),праздники[Праздники:],))*(WEEKDAY((AA6+364+ROW(4:9)),2)&lt;5)*((AA6+364+ROW(4:9))&lt;$G6))),1),"")</f>
        <v>45411</v>
      </c>
    </row>
    <row r="7" spans="2:28" x14ac:dyDescent="0.2">
      <c r="B7" s="16" t="s">
        <v>23</v>
      </c>
      <c r="C7" s="16" t="s">
        <v>17</v>
      </c>
      <c r="D7" s="16"/>
      <c r="E7" s="16"/>
      <c r="F7" s="17">
        <v>43566</v>
      </c>
      <c r="G7" s="24">
        <v>117610</v>
      </c>
      <c r="H7" s="18">
        <f t="shared" si="0"/>
        <v>43566</v>
      </c>
      <c r="I7" s="15">
        <f t="shared" si="1"/>
        <v>43566</v>
      </c>
      <c r="J7" s="4">
        <f t="shared" si="2"/>
        <v>43566</v>
      </c>
      <c r="K7" s="4">
        <f t="shared" si="3"/>
        <v>43566</v>
      </c>
      <c r="L7" s="4">
        <f t="shared" si="4"/>
        <v>43566</v>
      </c>
      <c r="M7" s="29">
        <f>_xlfn.AGGREGATE(15,6,1/(1/((H7+1+ROW($1:$700))*ISNA(MATCH(H7+1+ROW($1:$700),праздники[Праздники:],))*(WEEKDAY((H7+1+ROW($1:$700)),2)&lt;5)*((H7+1+ROW($1:$700))&lt;$G7))),1)</f>
        <v>43570</v>
      </c>
      <c r="N7" s="18">
        <f>IFERROR(_xlfn.AGGREGATE(15,6,1/(1/((F7+180+ROW($1:$700))*ISNA(MATCH(F7+180+ROW($1:$700),праздники[Праздники:],))*ISNA(MATCH(F7+180+ROW($1:$700),INDEX('Отсутствия сотрудников'!$E:$AC,MATCH(Инструктажи!$B10,'Отсутствия сотрудников'!$B:$B,0),0),0))*(WEEKDAY((F7+180+ROW($1:$700)),2)&lt;5)*((F7+180+ROW($1:$700))&lt;$G7))),1),"")</f>
        <v>43747</v>
      </c>
      <c r="O7" s="4">
        <f>IFERROR(_xlfn.AGGREGATE(15,6,1/(1/((N7+180+ROW($1:$700))*ISNA(MATCH(N7+180+ROW($1:$700),праздники[Праздники:],))*ISNA(MATCH(N7+180+ROW($1:$700),INDEX('Отсутствия сотрудников'!$E:$AC,MATCH(Инструктажи!$B10,'Отсутствия сотрудников'!$B:$B,0),0),0))*(WEEKDAY((N7+180+ROW($1:$700)),2)&lt;5)*((N7+180+ROW($1:$700))&lt;$G7))),1),"")</f>
        <v>43928</v>
      </c>
      <c r="P7" s="4">
        <f>IFERROR(_xlfn.AGGREGATE(15,6,1/(1/((O7+180+ROW($1:$700))*ISNA(MATCH(O7+180+ROW($1:$700),праздники[Праздники:],))*ISNA(MATCH(O7+180+ROW($1:$700),INDEX('Отсутствия сотрудников'!$E:$AC,MATCH(Инструктажи!$B10,'Отсутствия сотрудников'!$B:$B,0),0),0))*(WEEKDAY((O7+180+ROW($1:$700)),2)&lt;5)*((O7+180+ROW($1:$700))&lt;$G7))),1),"")</f>
        <v>44109</v>
      </c>
      <c r="Q7" s="4">
        <f>IFERROR(_xlfn.AGGREGATE(15,6,1/(1/((P7+180+ROW($1:$700))*ISNA(MATCH(P7+180+ROW($1:$700),праздники[Праздники:],))*ISNA(MATCH(P7+180+ROW($1:$700),INDEX('Отсутствия сотрудников'!$E:$AC,MATCH(Инструктажи!$B10,'Отсутствия сотрудников'!$B:$B,0),0),0))*(WEEKDAY((P7+180+ROW($1:$700)),2)&lt;5)*((P7+180+ROW($1:$700))&lt;$G7))),1),"")</f>
        <v>44291</v>
      </c>
      <c r="R7" s="4">
        <f>IFERROR(_xlfn.AGGREGATE(15,6,1/(1/((Q7+180+ROW($1:$700))*ISNA(MATCH(Q7+180+ROW($1:$700),праздники[Праздники:],))*ISNA(MATCH(Q7+180+ROW($1:$700),INDEX('Отсутствия сотрудников'!$E:$AC,MATCH(Инструктажи!$B10,'Отсутствия сотрудников'!$B:$B,0),0),0))*(WEEKDAY((Q7+180+ROW($1:$700)),2)&lt;5)*((Q7+180+ROW($1:$700))&lt;$G7))),1),"")</f>
        <v>44473</v>
      </c>
      <c r="S7" s="4">
        <f>IFERROR(_xlfn.AGGREGATE(15,6,1/(1/((R7+180+ROW($1:$700))*ISNA(MATCH(R7+180+ROW($1:$700),праздники[Праздники:],))*ISNA(MATCH(R7+180+ROW($1:$700),INDEX('Отсутствия сотрудников'!$E:$AC,MATCH(Инструктажи!$B10,'Отсутствия сотрудников'!$B:$B,0),0),0))*(WEEKDAY((R7+180+ROW($1:$700)),2)&lt;5)*((R7+180+ROW($1:$700))&lt;$G7))),1),"")</f>
        <v>44655</v>
      </c>
      <c r="T7" s="4">
        <f>IFERROR(_xlfn.AGGREGATE(15,6,1/(1/((S7+180+ROW($1:$700))*ISNA(MATCH(S7+180+ROW($1:$700),праздники[Праздники:],))*ISNA(MATCH(S7+180+ROW($1:$700),INDEX('Отсутствия сотрудников'!$E:$AC,MATCH(Инструктажи!$B10,'Отсутствия сотрудников'!$B:$B,0),0),0))*(WEEKDAY((S7+180+ROW($1:$700)),2)&lt;5)*((S7+180+ROW($1:$700))&lt;$G7))),1),"")</f>
        <v>44837</v>
      </c>
      <c r="U7" s="4">
        <f>IFERROR(_xlfn.AGGREGATE(15,6,1/(1/((T7+180+ROW($1:$700))*ISNA(MATCH(T7+180+ROW($1:$700),праздники[Праздники:],))*ISNA(MATCH(T7+180+ROW($1:$700),INDEX('Отсутствия сотрудников'!$E:$AC,MATCH(Инструктажи!$B10,'Отсутствия сотрудников'!$B:$B,0),0),0))*(WEEKDAY((T7+180+ROW($1:$700)),2)&lt;5)*((T7+180+ROW($1:$700))&lt;$G7))),1),"")</f>
        <v>45019</v>
      </c>
      <c r="V7" s="4">
        <f>IFERROR(_xlfn.AGGREGATE(15,6,1/(1/((U7+180+ROW($1:$700))*ISNA(MATCH(U7+180+ROW($1:$700),праздники[Праздники:],))*ISNA(MATCH(U7+180+ROW($1:$700),INDEX('Отсутствия сотрудников'!$E:$AC,MATCH(Инструктажи!$B10,'Отсутствия сотрудников'!$B:$B,0),0),0))*(WEEKDAY((U7+180+ROW($1:$700)),2)&lt;5)*((U7+180+ROW($1:$700))&lt;$G7))),1),"")</f>
        <v>45201</v>
      </c>
      <c r="W7" s="19">
        <f>IFERROR(_xlfn.AGGREGATE(15,6,1/(1/((V7+180+ROW($1:$700))*ISNA(MATCH(V7+180+ROW($1:$700),праздники[Праздники:],))*ISNA(MATCH(V7+180+ROW($1:$700),INDEX('Отсутствия сотрудников'!$E:$AC,MATCH(Инструктажи!$B10,'Отсутствия сотрудников'!$B:$B,0),0),0))*(WEEKDAY((V7+180+ROW($1:$700)),2)&lt;5)*((V7+180+ROW($1:$700))&lt;$G7))),1),"")</f>
        <v>45383</v>
      </c>
      <c r="X7" s="26">
        <f>IFERROR(_xlfn.AGGREGATE(15,6,1/(1/((F7+364+ROW($1:$700))*ISNA(MATCH(F7+364+ROW($1:$700),праздники[Праздники:],))*ISNA(MATCH(F7+364+ROW($1:$700),INDEX('Отсутствия сотрудников'!$E:$AC,MATCH(Инструктажи!$B7,'Отсутствия сотрудников'!$B:$B,0),0),0))*(WEEKDAY((F7+364+ROW($1:$700)),2)&lt;5)*((F7+364+ROW($1:$700))&lt;$G7))),1),"")</f>
        <v>43934</v>
      </c>
      <c r="Y7" s="4">
        <f>IFERROR(_xlfn.AGGREGATE(15,6,1/(1/((X7+364+ROW(5:10))*ISNA(MATCH(X7+364+ROW(5:10),праздники[Праздники:],))*(WEEKDAY((X7+364+ROW(5:10)),2)&lt;5)*((X7+364+ROW(5:10))&lt;$G7))),1),"")</f>
        <v>44305</v>
      </c>
      <c r="Z7" s="4">
        <f>IFERROR(_xlfn.AGGREGATE(15,6,1/(1/((Y7+364+ROW(5:10))*ISNA(MATCH(Y7+364+ROW(5:10),праздники[Праздники:],))*(WEEKDAY((Y7+364+ROW(5:10)),2)&lt;5)*((Y7+364+ROW(5:10))&lt;$G7))),1),"")</f>
        <v>44676</v>
      </c>
      <c r="AA7" s="4">
        <f>IFERROR(_xlfn.AGGREGATE(15,6,1/(1/((Z7+364+ROW(5:10))*ISNA(MATCH(Z7+364+ROW(5:10),праздники[Праздники:],))*(WEEKDAY((Z7+364+ROW(5:10)),2)&lt;5)*((Z7+364+ROW(5:10))&lt;$G7))),1),"")</f>
        <v>45047</v>
      </c>
      <c r="AB7" s="19">
        <f>IFERROR(_xlfn.AGGREGATE(15,6,1/(1/((AA7+364+ROW(5:10))*ISNA(MATCH(AA7+364+ROW(5:10),праздники[Праздники:],))*(WEEKDAY((AA7+364+ROW(5:10)),2)&lt;5)*((AA7+364+ROW(5:10))&lt;$G7))),1),"")</f>
        <v>45418</v>
      </c>
    </row>
    <row r="8" spans="2:28" x14ac:dyDescent="0.2">
      <c r="B8" s="16" t="s">
        <v>23</v>
      </c>
      <c r="C8" s="16" t="s">
        <v>17</v>
      </c>
      <c r="D8" s="16"/>
      <c r="E8" s="16"/>
      <c r="F8" s="17">
        <v>43231</v>
      </c>
      <c r="G8" s="24">
        <v>117610</v>
      </c>
      <c r="H8" s="18">
        <f t="shared" si="0"/>
        <v>43231</v>
      </c>
      <c r="I8" s="15">
        <f t="shared" si="1"/>
        <v>43231</v>
      </c>
      <c r="J8" s="4">
        <f t="shared" si="2"/>
        <v>43231</v>
      </c>
      <c r="K8" s="4">
        <f t="shared" si="3"/>
        <v>43231</v>
      </c>
      <c r="L8" s="4">
        <f t="shared" si="4"/>
        <v>43231</v>
      </c>
      <c r="M8" s="29">
        <f>_xlfn.AGGREGATE(15,6,1/(1/((H8+1+ROW($1:$700))*ISNA(MATCH(H8+1+ROW($1:$700),праздники[Праздники:],))*(WEEKDAY((H8+1+ROW($1:$700)),2)&lt;5)*((H8+1+ROW($1:$700))&lt;$G8))),1)</f>
        <v>43234</v>
      </c>
      <c r="N8" s="18">
        <f>IFERROR(_xlfn.AGGREGATE(15,6,1/(1/((F8+180+ROW($1:$700))*ISNA(MATCH(F8+180+ROW($1:$700),праздники[Праздники:],))*ISNA(MATCH(F8+180+ROW($1:$700),INDEX('Отсутствия сотрудников'!$E:$AC,MATCH(Инструктажи!$B14,'Отсутствия сотрудников'!$B:$B,0),0),0))*(WEEKDAY((F8+180+ROW($1:$700)),2)&lt;5)*((F8+180+ROW($1:$700))&lt;$G8))),1),"")</f>
        <v>43412</v>
      </c>
      <c r="O8" s="4">
        <f>IFERROR(_xlfn.AGGREGATE(15,6,1/(1/((N8+180+ROW($1:$700))*ISNA(MATCH(N8+180+ROW($1:$700),праздники[Праздники:],))*ISNA(MATCH(N8+180+ROW($1:$700),INDEX('Отсутствия сотрудников'!$E:$AC,MATCH(Инструктажи!$B14,'Отсутствия сотрудников'!$B:$B,0),0),0))*(WEEKDAY((N8+180+ROW($1:$700)),2)&lt;5)*((N8+180+ROW($1:$700))&lt;$G8))),1),"")</f>
        <v>43593</v>
      </c>
      <c r="P8" s="4">
        <f>IFERROR(_xlfn.AGGREGATE(15,6,1/(1/((O8+180+ROW($1:$700))*ISNA(MATCH(O8+180+ROW($1:$700),праздники[Праздники:],))*ISNA(MATCH(O8+180+ROW($1:$700),INDEX('Отсутствия сотрудников'!$E:$AC,MATCH(Инструктажи!$B14,'Отсутствия сотрудников'!$B:$B,0),0),0))*(WEEKDAY((O8+180+ROW($1:$700)),2)&lt;5)*((O8+180+ROW($1:$700))&lt;$G8))),1),"")</f>
        <v>43774</v>
      </c>
      <c r="Q8" s="4">
        <f>IFERROR(_xlfn.AGGREGATE(15,6,1/(1/((P8+180+ROW($1:$700))*ISNA(MATCH(P8+180+ROW($1:$700),праздники[Праздники:],))*ISNA(MATCH(P8+180+ROW($1:$700),INDEX('Отсутствия сотрудников'!$E:$AC,MATCH(Инструктажи!$B14,'Отсутствия сотрудников'!$B:$B,0),0),0))*(WEEKDAY((P8+180+ROW($1:$700)),2)&lt;5)*((P8+180+ROW($1:$700))&lt;$G8))),1),"")</f>
        <v>43955</v>
      </c>
      <c r="R8" s="4">
        <f>IFERROR(_xlfn.AGGREGATE(15,6,1/(1/((Q8+180+ROW($1:$700))*ISNA(MATCH(Q8+180+ROW($1:$700),праздники[Праздники:],))*ISNA(MATCH(Q8+180+ROW($1:$700),INDEX('Отсутствия сотрудников'!$E:$AC,MATCH(Инструктажи!$B14,'Отсутствия сотрудников'!$B:$B,0),0),0))*(WEEKDAY((Q8+180+ROW($1:$700)),2)&lt;5)*((Q8+180+ROW($1:$700))&lt;$G8))),1),"")</f>
        <v>44137</v>
      </c>
      <c r="S8" s="4">
        <f>IFERROR(_xlfn.AGGREGATE(15,6,1/(1/((R8+180+ROW($1:$700))*ISNA(MATCH(R8+180+ROW($1:$700),праздники[Праздники:],))*ISNA(MATCH(R8+180+ROW($1:$700),INDEX('Отсутствия сотрудников'!$E:$AC,MATCH(Инструктажи!$B14,'Отсутствия сотрудников'!$B:$B,0),0),0))*(WEEKDAY((R8+180+ROW($1:$700)),2)&lt;5)*((R8+180+ROW($1:$700))&lt;$G8))),1),"")</f>
        <v>44319</v>
      </c>
      <c r="T8" s="4">
        <f>IFERROR(_xlfn.AGGREGATE(15,6,1/(1/((S8+180+ROW($1:$700))*ISNA(MATCH(S8+180+ROW($1:$700),праздники[Праздники:],))*ISNA(MATCH(S8+180+ROW($1:$700),INDEX('Отсутствия сотрудников'!$E:$AC,MATCH(Инструктажи!$B14,'Отсутствия сотрудников'!$B:$B,0),0),0))*(WEEKDAY((S8+180+ROW($1:$700)),2)&lt;5)*((S8+180+ROW($1:$700))&lt;$G8))),1),"")</f>
        <v>44501</v>
      </c>
      <c r="U8" s="4">
        <f>IFERROR(_xlfn.AGGREGATE(15,6,1/(1/((T8+180+ROW($1:$700))*ISNA(MATCH(T8+180+ROW($1:$700),праздники[Праздники:],))*ISNA(MATCH(T8+180+ROW($1:$700),INDEX('Отсутствия сотрудников'!$E:$AC,MATCH(Инструктажи!$B14,'Отсутствия сотрудников'!$B:$B,0),0),0))*(WEEKDAY((T8+180+ROW($1:$700)),2)&lt;5)*((T8+180+ROW($1:$700))&lt;$G8))),1),"")</f>
        <v>44683</v>
      </c>
      <c r="V8" s="4">
        <f>IFERROR(_xlfn.AGGREGATE(15,6,1/(1/((U8+180+ROW($1:$700))*ISNA(MATCH(U8+180+ROW($1:$700),праздники[Праздники:],))*ISNA(MATCH(U8+180+ROW($1:$700),INDEX('Отсутствия сотрудников'!$E:$AC,MATCH(Инструктажи!$B14,'Отсутствия сотрудников'!$B:$B,0),0),0))*(WEEKDAY((U8+180+ROW($1:$700)),2)&lt;5)*((U8+180+ROW($1:$700))&lt;$G8))),1),"")</f>
        <v>44865</v>
      </c>
      <c r="W8" s="19">
        <f>IFERROR(_xlfn.AGGREGATE(15,6,1/(1/((V8+180+ROW($1:$700))*ISNA(MATCH(V8+180+ROW($1:$700),праздники[Праздники:],))*ISNA(MATCH(V8+180+ROW($1:$700),INDEX('Отсутствия сотрудников'!$E:$AC,MATCH(Инструктажи!$B14,'Отсутствия сотрудников'!$B:$B,0),0),0))*(WEEKDAY((V8+180+ROW($1:$700)),2)&lt;5)*((V8+180+ROW($1:$700))&lt;$G8))),1),"")</f>
        <v>45047</v>
      </c>
      <c r="X8" s="26">
        <f>IFERROR(_xlfn.AGGREGATE(15,6,1/(1/((F8+364+ROW($1:$700))*ISNA(MATCH(F8+364+ROW($1:$700),праздники[Праздники:],))*ISNA(MATCH(F8+364+ROW($1:$700),INDEX('Отсутствия сотрудников'!$E:$AC,MATCH(Инструктажи!$B8,'Отсутствия сотрудников'!$B:$B,0),0),0))*(WEEKDAY((F8+364+ROW($1:$700)),2)&lt;5)*((F8+364+ROW($1:$700))&lt;$G8))),1),"")</f>
        <v>43598</v>
      </c>
      <c r="Y8" s="4">
        <f>IFERROR(_xlfn.AGGREGATE(15,6,1/(1/((X8+364+ROW(6:11))*ISNA(MATCH(X8+364+ROW(6:11),праздники[Праздники:],))*(WEEKDAY((X8+364+ROW(6:11)),2)&lt;5)*((X8+364+ROW(6:11))&lt;$G8))),1),"")</f>
        <v>43969</v>
      </c>
      <c r="Z8" s="4">
        <f>IFERROR(_xlfn.AGGREGATE(15,6,1/(1/((Y8+364+ROW(6:11))*ISNA(MATCH(Y8+364+ROW(6:11),праздники[Праздники:],))*(WEEKDAY((Y8+364+ROW(6:11)),2)&lt;5)*((Y8+364+ROW(6:11))&lt;$G8))),1),"")</f>
        <v>44340</v>
      </c>
      <c r="AA8" s="4">
        <f>IFERROR(_xlfn.AGGREGATE(15,6,1/(1/((Z8+364+ROW(6:11))*ISNA(MATCH(Z8+364+ROW(6:11),праздники[Праздники:],))*(WEEKDAY((Z8+364+ROW(6:11)),2)&lt;5)*((Z8+364+ROW(6:11))&lt;$G8))),1),"")</f>
        <v>44711</v>
      </c>
      <c r="AB8" s="19">
        <f>IFERROR(_xlfn.AGGREGATE(15,6,1/(1/((AA8+364+ROW(6:11))*ISNA(MATCH(AA8+364+ROW(6:11),праздники[Праздники:],))*(WEEKDAY((AA8+364+ROW(6:11)),2)&lt;5)*((AA8+364+ROW(6:11))&lt;$G8))),1),"")</f>
        <v>45082</v>
      </c>
    </row>
    <row r="9" spans="2:28" x14ac:dyDescent="0.2">
      <c r="B9" s="16" t="s">
        <v>23</v>
      </c>
      <c r="C9" s="16" t="s">
        <v>17</v>
      </c>
      <c r="D9" s="16"/>
      <c r="E9" s="16"/>
      <c r="F9" s="17">
        <v>43567</v>
      </c>
      <c r="G9" s="24">
        <v>117610</v>
      </c>
      <c r="H9" s="18">
        <f t="shared" si="0"/>
        <v>43567</v>
      </c>
      <c r="I9" s="15">
        <f t="shared" si="1"/>
        <v>43567</v>
      </c>
      <c r="J9" s="4">
        <f t="shared" si="2"/>
        <v>43567</v>
      </c>
      <c r="K9" s="4">
        <f t="shared" si="3"/>
        <v>43567</v>
      </c>
      <c r="L9" s="4">
        <f t="shared" si="4"/>
        <v>43567</v>
      </c>
      <c r="M9" s="29">
        <f>_xlfn.AGGREGATE(15,6,1/(1/((H9+1+ROW($1:$700))*ISNA(MATCH(H9+1+ROW($1:$700),праздники[Праздники:],))*(WEEKDAY((H9+1+ROW($1:$700)),2)&lt;5)*((H9+1+ROW($1:$700))&lt;$G9))),1)</f>
        <v>43570</v>
      </c>
      <c r="N9" s="18">
        <f>IFERROR(_xlfn.AGGREGATE(15,6,1/(1/((F9+180+ROW($1:$700))*ISNA(MATCH(F9+180+ROW($1:$700),праздники[Праздники:],))*ISNA(MATCH(F9+180+ROW($1:$700),INDEX('Отсутствия сотрудников'!$E:$AC,MATCH(Инструктажи!$B6,'Отсутствия сотрудников'!$B:$B,0),0),0))*(WEEKDAY((F9+180+ROW($1:$700)),2)&lt;5)*((F9+180+ROW($1:$700))&lt;$G9))),1),"")</f>
        <v>43748</v>
      </c>
      <c r="O9" s="4">
        <f>IFERROR(_xlfn.AGGREGATE(15,6,1/(1/((N9+180+ROW($1:$700))*ISNA(MATCH(N9+180+ROW($1:$700),праздники[Праздники:],))*ISNA(MATCH(N9+180+ROW($1:$700),INDEX('Отсутствия сотрудников'!$E:$AC,MATCH(Инструктажи!$B6,'Отсутствия сотрудников'!$B:$B,0),0),0))*(WEEKDAY((N9+180+ROW($1:$700)),2)&lt;5)*((N9+180+ROW($1:$700))&lt;$G9))),1),"")</f>
        <v>43929</v>
      </c>
      <c r="P9" s="4">
        <f>IFERROR(_xlfn.AGGREGATE(15,6,1/(1/((O9+180+ROW($1:$700))*ISNA(MATCH(O9+180+ROW($1:$700),праздники[Праздники:],))*ISNA(MATCH(O9+180+ROW($1:$700),INDEX('Отсутствия сотрудников'!$E:$AC,MATCH(Инструктажи!$B6,'Отсутствия сотрудников'!$B:$B,0),0),0))*(WEEKDAY((O9+180+ROW($1:$700)),2)&lt;5)*((O9+180+ROW($1:$700))&lt;$G9))),1),"")</f>
        <v>44110</v>
      </c>
      <c r="Q9" s="4">
        <f>IFERROR(_xlfn.AGGREGATE(15,6,1/(1/((P9+180+ROW($1:$700))*ISNA(MATCH(P9+180+ROW($1:$700),праздники[Праздники:],))*ISNA(MATCH(P9+180+ROW($1:$700),INDEX('Отсутствия сотрудников'!$E:$AC,MATCH(Инструктажи!$B6,'Отсутствия сотрудников'!$B:$B,0),0),0))*(WEEKDAY((P9+180+ROW($1:$700)),2)&lt;5)*((P9+180+ROW($1:$700))&lt;$G9))),1),"")</f>
        <v>44291</v>
      </c>
      <c r="R9" s="4">
        <f>IFERROR(_xlfn.AGGREGATE(15,6,1/(1/((Q9+180+ROW($1:$700))*ISNA(MATCH(Q9+180+ROW($1:$700),праздники[Праздники:],))*ISNA(MATCH(Q9+180+ROW($1:$700),INDEX('Отсутствия сотрудников'!$E:$AC,MATCH(Инструктажи!$B6,'Отсутствия сотрудников'!$B:$B,0),0),0))*(WEEKDAY((Q9+180+ROW($1:$700)),2)&lt;5)*((Q9+180+ROW($1:$700))&lt;$G9))),1),"")</f>
        <v>44473</v>
      </c>
      <c r="S9" s="4">
        <f>IFERROR(_xlfn.AGGREGATE(15,6,1/(1/((R9+180+ROW($1:$700))*ISNA(MATCH(R9+180+ROW($1:$700),праздники[Праздники:],))*ISNA(MATCH(R9+180+ROW($1:$700),INDEX('Отсутствия сотрудников'!$E:$AC,MATCH(Инструктажи!$B6,'Отсутствия сотрудников'!$B:$B,0),0),0))*(WEEKDAY((R9+180+ROW($1:$700)),2)&lt;5)*((R9+180+ROW($1:$700))&lt;$G9))),1),"")</f>
        <v>44655</v>
      </c>
      <c r="T9" s="4">
        <f>IFERROR(_xlfn.AGGREGATE(15,6,1/(1/((S9+180+ROW($1:$700))*ISNA(MATCH(S9+180+ROW($1:$700),праздники[Праздники:],))*ISNA(MATCH(S9+180+ROW($1:$700),INDEX('Отсутствия сотрудников'!$E:$AC,MATCH(Инструктажи!$B6,'Отсутствия сотрудников'!$B:$B,0),0),0))*(WEEKDAY((S9+180+ROW($1:$700)),2)&lt;5)*((S9+180+ROW($1:$700))&lt;$G9))),1),"")</f>
        <v>44837</v>
      </c>
      <c r="U9" s="4">
        <f>IFERROR(_xlfn.AGGREGATE(15,6,1/(1/((T9+180+ROW($1:$700))*ISNA(MATCH(T9+180+ROW($1:$700),праздники[Праздники:],))*ISNA(MATCH(T9+180+ROW($1:$700),INDEX('Отсутствия сотрудников'!$E:$AC,MATCH(Инструктажи!$B6,'Отсутствия сотрудников'!$B:$B,0),0),0))*(WEEKDAY((T9+180+ROW($1:$700)),2)&lt;5)*((T9+180+ROW($1:$700))&lt;$G9))),1),"")</f>
        <v>45019</v>
      </c>
      <c r="V9" s="4">
        <f>IFERROR(_xlfn.AGGREGATE(15,6,1/(1/((U9+180+ROW($1:$700))*ISNA(MATCH(U9+180+ROW($1:$700),праздники[Праздники:],))*ISNA(MATCH(U9+180+ROW($1:$700),INDEX('Отсутствия сотрудников'!$E:$AC,MATCH(Инструктажи!$B6,'Отсутствия сотрудников'!$B:$B,0),0),0))*(WEEKDAY((U9+180+ROW($1:$700)),2)&lt;5)*((U9+180+ROW($1:$700))&lt;$G9))),1),"")</f>
        <v>45201</v>
      </c>
      <c r="W9" s="19">
        <f>IFERROR(_xlfn.AGGREGATE(15,6,1/(1/((V9+180+ROW($1:$700))*ISNA(MATCH(V9+180+ROW($1:$700),праздники[Праздники:],))*ISNA(MATCH(V9+180+ROW($1:$700),INDEX('Отсутствия сотрудников'!$E:$AC,MATCH(Инструктажи!$B6,'Отсутствия сотрудников'!$B:$B,0),0),0))*(WEEKDAY((V9+180+ROW($1:$700)),2)&lt;5)*((V9+180+ROW($1:$700))&lt;$G9))),1),"")</f>
        <v>45383</v>
      </c>
      <c r="X9" s="26">
        <f>IFERROR(_xlfn.AGGREGATE(15,6,1/(1/((F9+364+ROW($1:$700))*ISNA(MATCH(F9+364+ROW($1:$700),праздники[Праздники:],))*ISNA(MATCH(F9+364+ROW($1:$700),INDEX('Отсутствия сотрудников'!$E:$AC,MATCH(Инструктажи!$B9,'Отсутствия сотрудников'!$B:$B,0),0),0))*(WEEKDAY((F9+364+ROW($1:$700)),2)&lt;5)*((F9+364+ROW($1:$700))&lt;$G9))),1),"")</f>
        <v>43934</v>
      </c>
      <c r="Y9" s="4">
        <f>IFERROR(_xlfn.AGGREGATE(15,6,1/(1/((X9+364+ROW(7:12))*ISNA(MATCH(X9+364+ROW(7:12),праздники[Праздники:],))*(WEEKDAY((X9+364+ROW(7:12)),2)&lt;5)*((X9+364+ROW(7:12))&lt;$G9))),1),"")</f>
        <v>44305</v>
      </c>
      <c r="Z9" s="4">
        <f>IFERROR(_xlfn.AGGREGATE(15,6,1/(1/((Y9+364+ROW(7:12))*ISNA(MATCH(Y9+364+ROW(7:12),праздники[Праздники:],))*(WEEKDAY((Y9+364+ROW(7:12)),2)&lt;5)*((Y9+364+ROW(7:12))&lt;$G9))),1),"")</f>
        <v>44676</v>
      </c>
      <c r="AA9" s="4">
        <f>IFERROR(_xlfn.AGGREGATE(15,6,1/(1/((Z9+364+ROW(7:12))*ISNA(MATCH(Z9+364+ROW(7:12),праздники[Праздники:],))*(WEEKDAY((Z9+364+ROW(7:12)),2)&lt;5)*((Z9+364+ROW(7:12))&lt;$G9))),1),"")</f>
        <v>45047</v>
      </c>
      <c r="AB9" s="19">
        <f>IFERROR(_xlfn.AGGREGATE(15,6,1/(1/((AA9+364+ROW(7:12))*ISNA(MATCH(AA9+364+ROW(7:12),праздники[Праздники:],))*(WEEKDAY((AA9+364+ROW(7:12)),2)&lt;5)*((AA9+364+ROW(7:12))&lt;$G9))),1),"")</f>
        <v>45418</v>
      </c>
    </row>
    <row r="10" spans="2:28" x14ac:dyDescent="0.2">
      <c r="B10" s="16" t="s">
        <v>23</v>
      </c>
      <c r="C10" s="16" t="s">
        <v>17</v>
      </c>
      <c r="D10" s="16"/>
      <c r="E10" s="16"/>
      <c r="F10" s="17">
        <v>43567</v>
      </c>
      <c r="G10" s="24">
        <v>117610</v>
      </c>
      <c r="H10" s="18">
        <f t="shared" si="0"/>
        <v>43567</v>
      </c>
      <c r="I10" s="15">
        <f t="shared" si="1"/>
        <v>43567</v>
      </c>
      <c r="J10" s="4">
        <f t="shared" si="2"/>
        <v>43567</v>
      </c>
      <c r="K10" s="4">
        <f t="shared" si="3"/>
        <v>43567</v>
      </c>
      <c r="L10" s="4">
        <f t="shared" si="4"/>
        <v>43567</v>
      </c>
      <c r="M10" s="29">
        <f>_xlfn.AGGREGATE(15,6,1/(1/((H10+1+ROW($1:$700))*ISNA(MATCH(H10+1+ROW($1:$700),праздники[Праздники:],))*(WEEKDAY((H10+1+ROW($1:$700)),2)&lt;5)*((H10+1+ROW($1:$700))&lt;$G10))),1)</f>
        <v>43570</v>
      </c>
      <c r="N10" s="18">
        <f>IFERROR(_xlfn.AGGREGATE(15,6,1/(1/((F10+180+ROW($1:$700))*ISNA(MATCH(F10+180+ROW($1:$700),праздники[Праздники:],))*ISNA(MATCH(F10+180+ROW($1:$700),INDEX('Отсутствия сотрудников'!$E:$AC,MATCH(Инструктажи!$B11,'Отсутствия сотрудников'!$B:$B,0),0),0))*(WEEKDAY((F10+180+ROW($1:$700)),2)&lt;5)*((F10+180+ROW($1:$700))&lt;$G10))),1),"")</f>
        <v>43748</v>
      </c>
      <c r="O10" s="4">
        <f>IFERROR(_xlfn.AGGREGATE(15,6,1/(1/((N10+180+ROW($1:$700))*ISNA(MATCH(N10+180+ROW($1:$700),праздники[Праздники:],))*ISNA(MATCH(N10+180+ROW($1:$700),INDEX('Отсутствия сотрудников'!$E:$AC,MATCH(Инструктажи!$B11,'Отсутствия сотрудников'!$B:$B,0),0),0))*(WEEKDAY((N10+180+ROW($1:$700)),2)&lt;5)*((N10+180+ROW($1:$700))&lt;$G10))),1),"")</f>
        <v>43929</v>
      </c>
      <c r="P10" s="4">
        <f>IFERROR(_xlfn.AGGREGATE(15,6,1/(1/((O10+180+ROW($1:$700))*ISNA(MATCH(O10+180+ROW($1:$700),праздники[Праздники:],))*ISNA(MATCH(O10+180+ROW($1:$700),INDEX('Отсутствия сотрудников'!$E:$AC,MATCH(Инструктажи!$B11,'Отсутствия сотрудников'!$B:$B,0),0),0))*(WEEKDAY((O10+180+ROW($1:$700)),2)&lt;5)*((O10+180+ROW($1:$700))&lt;$G10))),1),"")</f>
        <v>44110</v>
      </c>
      <c r="Q10" s="4">
        <f>IFERROR(_xlfn.AGGREGATE(15,6,1/(1/((P10+180+ROW($1:$700))*ISNA(MATCH(P10+180+ROW($1:$700),праздники[Праздники:],))*ISNA(MATCH(P10+180+ROW($1:$700),INDEX('Отсутствия сотрудников'!$E:$AC,MATCH(Инструктажи!$B11,'Отсутствия сотрудников'!$B:$B,0),0),0))*(WEEKDAY((P10+180+ROW($1:$700)),2)&lt;5)*((P10+180+ROW($1:$700))&lt;$G10))),1),"")</f>
        <v>44291</v>
      </c>
      <c r="R10" s="4">
        <f>IFERROR(_xlfn.AGGREGATE(15,6,1/(1/((Q10+180+ROW($1:$700))*ISNA(MATCH(Q10+180+ROW($1:$700),праздники[Праздники:],))*ISNA(MATCH(Q10+180+ROW($1:$700),INDEX('Отсутствия сотрудников'!$E:$AC,MATCH(Инструктажи!$B11,'Отсутствия сотрудников'!$B:$B,0),0),0))*(WEEKDAY((Q10+180+ROW($1:$700)),2)&lt;5)*((Q10+180+ROW($1:$700))&lt;$G10))),1),"")</f>
        <v>44473</v>
      </c>
      <c r="S10" s="4">
        <f>IFERROR(_xlfn.AGGREGATE(15,6,1/(1/((R10+180+ROW($1:$700))*ISNA(MATCH(R10+180+ROW($1:$700),праздники[Праздники:],))*ISNA(MATCH(R10+180+ROW($1:$700),INDEX('Отсутствия сотрудников'!$E:$AC,MATCH(Инструктажи!$B11,'Отсутствия сотрудников'!$B:$B,0),0),0))*(WEEKDAY((R10+180+ROW($1:$700)),2)&lt;5)*((R10+180+ROW($1:$700))&lt;$G10))),1),"")</f>
        <v>44655</v>
      </c>
      <c r="T10" s="4">
        <f>IFERROR(_xlfn.AGGREGATE(15,6,1/(1/((S10+180+ROW($1:$700))*ISNA(MATCH(S10+180+ROW($1:$700),праздники[Праздники:],))*ISNA(MATCH(S10+180+ROW($1:$700),INDEX('Отсутствия сотрудников'!$E:$AC,MATCH(Инструктажи!$B11,'Отсутствия сотрудников'!$B:$B,0),0),0))*(WEEKDAY((S10+180+ROW($1:$700)),2)&lt;5)*((S10+180+ROW($1:$700))&lt;$G10))),1),"")</f>
        <v>44837</v>
      </c>
      <c r="U10" s="4">
        <f>IFERROR(_xlfn.AGGREGATE(15,6,1/(1/((T10+180+ROW($1:$700))*ISNA(MATCH(T10+180+ROW($1:$700),праздники[Праздники:],))*ISNA(MATCH(T10+180+ROW($1:$700),INDEX('Отсутствия сотрудников'!$E:$AC,MATCH(Инструктажи!$B11,'Отсутствия сотрудников'!$B:$B,0),0),0))*(WEEKDAY((T10+180+ROW($1:$700)),2)&lt;5)*((T10+180+ROW($1:$700))&lt;$G10))),1),"")</f>
        <v>45019</v>
      </c>
      <c r="V10" s="4">
        <f>IFERROR(_xlfn.AGGREGATE(15,6,1/(1/((U10+180+ROW($1:$700))*ISNA(MATCH(U10+180+ROW($1:$700),праздники[Праздники:],))*ISNA(MATCH(U10+180+ROW($1:$700),INDEX('Отсутствия сотрудников'!$E:$AC,MATCH(Инструктажи!$B11,'Отсутствия сотрудников'!$B:$B,0),0),0))*(WEEKDAY((U10+180+ROW($1:$700)),2)&lt;5)*((U10+180+ROW($1:$700))&lt;$G10))),1),"")</f>
        <v>45201</v>
      </c>
      <c r="W10" s="19">
        <f>IFERROR(_xlfn.AGGREGATE(15,6,1/(1/((V10+180+ROW($1:$700))*ISNA(MATCH(V10+180+ROW($1:$700),праздники[Праздники:],))*ISNA(MATCH(V10+180+ROW($1:$700),INDEX('Отсутствия сотрудников'!$E:$AC,MATCH(Инструктажи!$B11,'Отсутствия сотрудников'!$B:$B,0),0),0))*(WEEKDAY((V10+180+ROW($1:$700)),2)&lt;5)*((V10+180+ROW($1:$700))&lt;$G10))),1),"")</f>
        <v>45383</v>
      </c>
      <c r="X10" s="26">
        <f>IFERROR(_xlfn.AGGREGATE(15,6,1/(1/((F10+364+ROW($1:$700))*ISNA(MATCH(F10+364+ROW($1:$700),праздники[Праздники:],))*ISNA(MATCH(F10+364+ROW($1:$700),INDEX('Отсутствия сотрудников'!$E:$AC,MATCH(Инструктажи!$B10,'Отсутствия сотрудников'!$B:$B,0),0),0))*(WEEKDAY((F10+364+ROW($1:$700)),2)&lt;5)*((F10+364+ROW($1:$700))&lt;$G10))),1),"")</f>
        <v>43934</v>
      </c>
      <c r="Y10" s="4">
        <f>IFERROR(_xlfn.AGGREGATE(15,6,1/(1/((X10+364+ROW(8:13))*ISNA(MATCH(X10+364+ROW(8:13),праздники[Праздники:],))*(WEEKDAY((X10+364+ROW(8:13)),2)&lt;5)*((X10+364+ROW(8:13))&lt;$G10))),1),"")</f>
        <v>44306</v>
      </c>
      <c r="Z10" s="4">
        <f>IFERROR(_xlfn.AGGREGATE(15,6,1/(1/((Y10+364+ROW(8:13))*ISNA(MATCH(Y10+364+ROW(8:13),праздники[Праздники:],))*(WEEKDAY((Y10+364+ROW(8:13)),2)&lt;5)*((Y10+364+ROW(8:13))&lt;$G10))),1),"")</f>
        <v>44678</v>
      </c>
      <c r="AA10" s="4">
        <f>IFERROR(_xlfn.AGGREGATE(15,6,1/(1/((Z10+364+ROW(8:13))*ISNA(MATCH(Z10+364+ROW(8:13),праздники[Праздники:],))*(WEEKDAY((Z10+364+ROW(8:13)),2)&lt;5)*((Z10+364+ROW(8:13))&lt;$G10))),1),"")</f>
        <v>45050</v>
      </c>
      <c r="AB10" s="19">
        <f>IFERROR(_xlfn.AGGREGATE(15,6,1/(1/((AA10+364+ROW(8:13))*ISNA(MATCH(AA10+364+ROW(8:13),праздники[Праздники:],))*(WEEKDAY((AA10+364+ROW(8:13)),2)&lt;5)*((AA10+364+ROW(8:13))&lt;$G10))),1),"")</f>
        <v>45425</v>
      </c>
    </row>
    <row r="11" spans="2:28" x14ac:dyDescent="0.2">
      <c r="B11" s="16" t="s">
        <v>19</v>
      </c>
      <c r="C11" s="16" t="s">
        <v>17</v>
      </c>
      <c r="D11" s="16"/>
      <c r="E11" s="16"/>
      <c r="F11" s="17">
        <v>43570</v>
      </c>
      <c r="G11" s="24">
        <v>117610</v>
      </c>
      <c r="H11" s="18">
        <f t="shared" si="0"/>
        <v>43570</v>
      </c>
      <c r="I11" s="15">
        <f t="shared" si="1"/>
        <v>43570</v>
      </c>
      <c r="J11" s="4">
        <f t="shared" si="2"/>
        <v>43570</v>
      </c>
      <c r="K11" s="4">
        <f t="shared" si="3"/>
        <v>43570</v>
      </c>
      <c r="L11" s="4">
        <f t="shared" si="4"/>
        <v>43570</v>
      </c>
      <c r="M11" s="29">
        <f>_xlfn.AGGREGATE(15,6,1/(1/((H11+1+ROW($1:$700))*ISNA(MATCH(H11+1+ROW($1:$700),праздники[Праздники:],))*(WEEKDAY((H11+1+ROW($1:$700)),2)&lt;5)*((H11+1+ROW($1:$700))&lt;$G11))),1)</f>
        <v>43572</v>
      </c>
      <c r="N11" s="18">
        <f>IFERROR(_xlfn.AGGREGATE(15,6,1/(1/((F11+180+ROW($1:$700))*ISNA(MATCH(F11+180+ROW($1:$700),праздники[Праздники:],))*ISNA(MATCH(F11+180+ROW($1:$700),INDEX('Отсутствия сотрудников'!$E:$AC,MATCH(Инструктажи!$B4,'Отсутствия сотрудников'!$B:$B,0),0),0))*(WEEKDAY((F11+180+ROW($1:$700)),2)&lt;5)*((F11+180+ROW($1:$700))&lt;$G11))),1),"")</f>
        <v>43752</v>
      </c>
      <c r="O11" s="4">
        <f>IFERROR(_xlfn.AGGREGATE(15,6,1/(1/((N11+180+ROW($1:$700))*ISNA(MATCH(N11+180+ROW($1:$700),праздники[Праздники:],))*ISNA(MATCH(N11+180+ROW($1:$700),INDEX('Отсутствия сотрудников'!$E:$AC,MATCH(Инструктажи!$B4,'Отсутствия сотрудников'!$B:$B,0),0),0))*(WEEKDAY((N11+180+ROW($1:$700)),2)&lt;5)*((N11+180+ROW($1:$700))&lt;$G11))),1),"")</f>
        <v>43934</v>
      </c>
      <c r="P11" s="4">
        <f>IFERROR(_xlfn.AGGREGATE(15,6,1/(1/((O11+180+ROW($1:$700))*ISNA(MATCH(O11+180+ROW($1:$700),праздники[Праздники:],))*ISNA(MATCH(O11+180+ROW($1:$700),INDEX('Отсутствия сотрудников'!$E:$AC,MATCH(Инструктажи!$B4,'Отсутствия сотрудников'!$B:$B,0),0),0))*(WEEKDAY((O11+180+ROW($1:$700)),2)&lt;5)*((O11+180+ROW($1:$700))&lt;$G11))),1),"")</f>
        <v>44116</v>
      </c>
      <c r="Q11" s="4">
        <f>IFERROR(_xlfn.AGGREGATE(15,6,1/(1/((P11+180+ROW($1:$700))*ISNA(MATCH(P11+180+ROW($1:$700),праздники[Праздники:],))*ISNA(MATCH(P11+180+ROW($1:$700),INDEX('Отсутствия сотрудников'!$E:$AC,MATCH(Инструктажи!$B4,'Отсутствия сотрудников'!$B:$B,0),0),0))*(WEEKDAY((P11+180+ROW($1:$700)),2)&lt;5)*((P11+180+ROW($1:$700))&lt;$G11))),1),"")</f>
        <v>44298</v>
      </c>
      <c r="R11" s="4">
        <f>IFERROR(_xlfn.AGGREGATE(15,6,1/(1/((Q11+180+ROW($1:$700))*ISNA(MATCH(Q11+180+ROW($1:$700),праздники[Праздники:],))*ISNA(MATCH(Q11+180+ROW($1:$700),INDEX('Отсутствия сотрудников'!$E:$AC,MATCH(Инструктажи!$B4,'Отсутствия сотрудников'!$B:$B,0),0),0))*(WEEKDAY((Q11+180+ROW($1:$700)),2)&lt;5)*((Q11+180+ROW($1:$700))&lt;$G11))),1),"")</f>
        <v>44480</v>
      </c>
      <c r="S11" s="4">
        <f>IFERROR(_xlfn.AGGREGATE(15,6,1/(1/((R11+180+ROW($1:$700))*ISNA(MATCH(R11+180+ROW($1:$700),праздники[Праздники:],))*ISNA(MATCH(R11+180+ROW($1:$700),INDEX('Отсутствия сотрудников'!$E:$AC,MATCH(Инструктажи!$B4,'Отсутствия сотрудников'!$B:$B,0),0),0))*(WEEKDAY((R11+180+ROW($1:$700)),2)&lt;5)*((R11+180+ROW($1:$700))&lt;$G11))),1),"")</f>
        <v>44662</v>
      </c>
      <c r="T11" s="4">
        <f>IFERROR(_xlfn.AGGREGATE(15,6,1/(1/((S11+180+ROW($1:$700))*ISNA(MATCH(S11+180+ROW($1:$700),праздники[Праздники:],))*ISNA(MATCH(S11+180+ROW($1:$700),INDEX('Отсутствия сотрудников'!$E:$AC,MATCH(Инструктажи!$B4,'Отсутствия сотрудников'!$B:$B,0),0),0))*(WEEKDAY((S11+180+ROW($1:$700)),2)&lt;5)*((S11+180+ROW($1:$700))&lt;$G11))),1),"")</f>
        <v>44844</v>
      </c>
      <c r="U11" s="4">
        <f>IFERROR(_xlfn.AGGREGATE(15,6,1/(1/((T11+180+ROW($1:$700))*ISNA(MATCH(T11+180+ROW($1:$700),праздники[Праздники:],))*ISNA(MATCH(T11+180+ROW($1:$700),INDEX('Отсутствия сотрудников'!$E:$AC,MATCH(Инструктажи!$B4,'Отсутствия сотрудников'!$B:$B,0),0),0))*(WEEKDAY((T11+180+ROW($1:$700)),2)&lt;5)*((T11+180+ROW($1:$700))&lt;$G11))),1),"")</f>
        <v>45026</v>
      </c>
      <c r="V11" s="4">
        <f>IFERROR(_xlfn.AGGREGATE(15,6,1/(1/((U11+180+ROW($1:$700))*ISNA(MATCH(U11+180+ROW($1:$700),праздники[Праздники:],))*ISNA(MATCH(U11+180+ROW($1:$700),INDEX('Отсутствия сотрудников'!$E:$AC,MATCH(Инструктажи!$B4,'Отсутствия сотрудников'!$B:$B,0),0),0))*(WEEKDAY((U11+180+ROW($1:$700)),2)&lt;5)*((U11+180+ROW($1:$700))&lt;$G11))),1),"")</f>
        <v>45208</v>
      </c>
      <c r="W11" s="19">
        <f>IFERROR(_xlfn.AGGREGATE(15,6,1/(1/((V11+180+ROW($1:$700))*ISNA(MATCH(V11+180+ROW($1:$700),праздники[Праздники:],))*ISNA(MATCH(V11+180+ROW($1:$700),INDEX('Отсутствия сотрудников'!$E:$AC,MATCH(Инструктажи!$B4,'Отсутствия сотрудников'!$B:$B,0),0),0))*(WEEKDAY((V11+180+ROW($1:$700)),2)&lt;5)*((V11+180+ROW($1:$700))&lt;$G11))),1),"")</f>
        <v>45390</v>
      </c>
      <c r="X11" s="26">
        <f>IFERROR(_xlfn.AGGREGATE(15,6,1/(1/((F11+364+ROW($1:$700))*ISNA(MATCH(F11+364+ROW($1:$700),праздники[Праздники:],))*ISNA(MATCH(F11+364+ROW($1:$700),INDEX('Отсутствия сотрудников'!$E:$AC,MATCH(Инструктажи!$B11,'Отсутствия сотрудников'!$B:$B,0),0),0))*(WEEKDAY((F11+364+ROW($1:$700)),2)&lt;5)*((F11+364+ROW($1:$700))&lt;$G11))),1),"")</f>
        <v>43935</v>
      </c>
      <c r="Y11" s="4">
        <f>IFERROR(_xlfn.AGGREGATE(15,6,1/(1/((X11+364+ROW(9:14))*ISNA(MATCH(X11+364+ROW(9:14),праздники[Праздники:],))*(WEEKDAY((X11+364+ROW(9:14)),2)&lt;5)*((X11+364+ROW(9:14))&lt;$G11))),1),"")</f>
        <v>44308</v>
      </c>
      <c r="Z11" s="4">
        <f>IFERROR(_xlfn.AGGREGATE(15,6,1/(1/((Y11+364+ROW(9:14))*ISNA(MATCH(Y11+364+ROW(9:14),праздники[Праздники:],))*(WEEKDAY((Y11+364+ROW(9:14)),2)&lt;5)*((Y11+364+ROW(9:14))&lt;$G11))),1),"")</f>
        <v>44683</v>
      </c>
      <c r="AA11" s="4">
        <f>IFERROR(_xlfn.AGGREGATE(15,6,1/(1/((Z11+364+ROW(9:14))*ISNA(MATCH(Z11+364+ROW(9:14),праздники[Праздники:],))*(WEEKDAY((Z11+364+ROW(9:14)),2)&lt;5)*((Z11+364+ROW(9:14))&lt;$G11))),1),"")</f>
        <v>45056</v>
      </c>
      <c r="AB11" s="19">
        <f>IFERROR(_xlfn.AGGREGATE(15,6,1/(1/((AA11+364+ROW(9:14))*ISNA(MATCH(AA11+364+ROW(9:14),праздники[Праздники:],))*(WEEKDAY((AA11+364+ROW(9:14)),2)&lt;5)*((AA11+364+ROW(9:14))&lt;$G11))),1),"")</f>
        <v>45432</v>
      </c>
    </row>
    <row r="12" spans="2:28" x14ac:dyDescent="0.2">
      <c r="B12" s="16" t="s">
        <v>23</v>
      </c>
      <c r="C12" s="16" t="s">
        <v>17</v>
      </c>
      <c r="D12" s="16"/>
      <c r="E12" s="16"/>
      <c r="F12" s="17">
        <v>43570</v>
      </c>
      <c r="G12" s="24">
        <v>117610</v>
      </c>
      <c r="H12" s="18">
        <f t="shared" si="0"/>
        <v>43570</v>
      </c>
      <c r="I12" s="15">
        <f t="shared" si="1"/>
        <v>43570</v>
      </c>
      <c r="J12" s="4">
        <f t="shared" si="2"/>
        <v>43570</v>
      </c>
      <c r="K12" s="4">
        <f t="shared" si="3"/>
        <v>43570</v>
      </c>
      <c r="L12" s="4">
        <f t="shared" si="4"/>
        <v>43570</v>
      </c>
      <c r="M12" s="29">
        <f>_xlfn.AGGREGATE(15,6,1/(1/((H12+1+ROW($1:$700))*ISNA(MATCH(H12+1+ROW($1:$700),праздники[Праздники:],))*(WEEKDAY((H12+1+ROW($1:$700)),2)&lt;5)*((H12+1+ROW($1:$700))&lt;$G12))),1)</f>
        <v>43572</v>
      </c>
      <c r="N12" s="18">
        <f>IFERROR(_xlfn.AGGREGATE(15,6,1/(1/((F12+180+ROW($1:$700))*ISNA(MATCH(F12+180+ROW($1:$700),праздники[Праздники:],))*ISNA(MATCH(F12+180+ROW($1:$700),INDEX('Отсутствия сотрудников'!$E:$AC,MATCH(Инструктажи!$B12,'Отсутствия сотрудников'!$B:$B,0),0),0))*(WEEKDAY((F12+180+ROW($1:$700)),2)&lt;5)*((F12+180+ROW($1:$700))&lt;$G12))),1),"")</f>
        <v>43752</v>
      </c>
      <c r="O12" s="4">
        <f>IFERROR(_xlfn.AGGREGATE(15,6,1/(1/((N12+180+ROW($1:$700))*ISNA(MATCH(N12+180+ROW($1:$700),праздники[Праздники:],))*ISNA(MATCH(N12+180+ROW($1:$700),INDEX('Отсутствия сотрудников'!$E:$AC,MATCH(Инструктажи!$B12,'Отсутствия сотрудников'!$B:$B,0),0),0))*(WEEKDAY((N12+180+ROW($1:$700)),2)&lt;5)*((N12+180+ROW($1:$700))&lt;$G12))),1),"")</f>
        <v>43934</v>
      </c>
      <c r="P12" s="4">
        <f>IFERROR(_xlfn.AGGREGATE(15,6,1/(1/((O12+180+ROW($1:$700))*ISNA(MATCH(O12+180+ROW($1:$700),праздники[Праздники:],))*ISNA(MATCH(O12+180+ROW($1:$700),INDEX('Отсутствия сотрудников'!$E:$AC,MATCH(Инструктажи!$B12,'Отсутствия сотрудников'!$B:$B,0),0),0))*(WEEKDAY((O12+180+ROW($1:$700)),2)&lt;5)*((O12+180+ROW($1:$700))&lt;$G12))),1),"")</f>
        <v>44116</v>
      </c>
      <c r="Q12" s="4">
        <f>IFERROR(_xlfn.AGGREGATE(15,6,1/(1/((P12+180+ROW($1:$700))*ISNA(MATCH(P12+180+ROW($1:$700),праздники[Праздники:],))*ISNA(MATCH(P12+180+ROW($1:$700),INDEX('Отсутствия сотрудников'!$E:$AC,MATCH(Инструктажи!$B12,'Отсутствия сотрудников'!$B:$B,0),0),0))*(WEEKDAY((P12+180+ROW($1:$700)),2)&lt;5)*((P12+180+ROW($1:$700))&lt;$G12))),1),"")</f>
        <v>44298</v>
      </c>
      <c r="R12" s="4">
        <f>IFERROR(_xlfn.AGGREGATE(15,6,1/(1/((Q12+180+ROW($1:$700))*ISNA(MATCH(Q12+180+ROW($1:$700),праздники[Праздники:],))*ISNA(MATCH(Q12+180+ROW($1:$700),INDEX('Отсутствия сотрудников'!$E:$AC,MATCH(Инструктажи!$B12,'Отсутствия сотрудников'!$B:$B,0),0),0))*(WEEKDAY((Q12+180+ROW($1:$700)),2)&lt;5)*((Q12+180+ROW($1:$700))&lt;$G12))),1),"")</f>
        <v>44480</v>
      </c>
      <c r="S12" s="4">
        <f>IFERROR(_xlfn.AGGREGATE(15,6,1/(1/((R12+180+ROW($1:$700))*ISNA(MATCH(R12+180+ROW($1:$700),праздники[Праздники:],))*ISNA(MATCH(R12+180+ROW($1:$700),INDEX('Отсутствия сотрудников'!$E:$AC,MATCH(Инструктажи!$B12,'Отсутствия сотрудников'!$B:$B,0),0),0))*(WEEKDAY((R12+180+ROW($1:$700)),2)&lt;5)*((R12+180+ROW($1:$700))&lt;$G12))),1),"")</f>
        <v>44662</v>
      </c>
      <c r="T12" s="4">
        <f>IFERROR(_xlfn.AGGREGATE(15,6,1/(1/((S12+180+ROW($1:$700))*ISNA(MATCH(S12+180+ROW($1:$700),праздники[Праздники:],))*ISNA(MATCH(S12+180+ROW($1:$700),INDEX('Отсутствия сотрудников'!$E:$AC,MATCH(Инструктажи!$B12,'Отсутствия сотрудников'!$B:$B,0),0),0))*(WEEKDAY((S12+180+ROW($1:$700)),2)&lt;5)*((S12+180+ROW($1:$700))&lt;$G12))),1),"")</f>
        <v>44844</v>
      </c>
      <c r="U12" s="4">
        <f>IFERROR(_xlfn.AGGREGATE(15,6,1/(1/((T12+180+ROW($1:$700))*ISNA(MATCH(T12+180+ROW($1:$700),праздники[Праздники:],))*ISNA(MATCH(T12+180+ROW($1:$700),INDEX('Отсутствия сотрудников'!$E:$AC,MATCH(Инструктажи!$B12,'Отсутствия сотрудников'!$B:$B,0),0),0))*(WEEKDAY((T12+180+ROW($1:$700)),2)&lt;5)*((T12+180+ROW($1:$700))&lt;$G12))),1),"")</f>
        <v>45026</v>
      </c>
      <c r="V12" s="4">
        <f>IFERROR(_xlfn.AGGREGATE(15,6,1/(1/((U12+180+ROW($1:$700))*ISNA(MATCH(U12+180+ROW($1:$700),праздники[Праздники:],))*ISNA(MATCH(U12+180+ROW($1:$700),INDEX('Отсутствия сотрудников'!$E:$AC,MATCH(Инструктажи!$B12,'Отсутствия сотрудников'!$B:$B,0),0),0))*(WEEKDAY((U12+180+ROW($1:$700)),2)&lt;5)*((U12+180+ROW($1:$700))&lt;$G12))),1),"")</f>
        <v>45208</v>
      </c>
      <c r="W12" s="19">
        <f>IFERROR(_xlfn.AGGREGATE(15,6,1/(1/((V12+180+ROW($1:$700))*ISNA(MATCH(V12+180+ROW($1:$700),праздники[Праздники:],))*ISNA(MATCH(V12+180+ROW($1:$700),INDEX('Отсутствия сотрудников'!$E:$AC,MATCH(Инструктажи!$B12,'Отсутствия сотрудников'!$B:$B,0),0),0))*(WEEKDAY((V12+180+ROW($1:$700)),2)&lt;5)*((V12+180+ROW($1:$700))&lt;$G12))),1),"")</f>
        <v>45390</v>
      </c>
      <c r="X12" s="26">
        <f>IFERROR(_xlfn.AGGREGATE(15,6,1/(1/((F12+364+ROW($1:$700))*ISNA(MATCH(F12+364+ROW($1:$700),праздники[Праздники:],))*ISNA(MATCH(F12+364+ROW($1:$700),INDEX('Отсутствия сотрудников'!$E:$AC,MATCH(Инструктажи!$B12,'Отсутствия сотрудников'!$B:$B,0),0),0))*(WEEKDAY((F12+364+ROW($1:$700)),2)&lt;5)*((F12+364+ROW($1:$700))&lt;$G12))),1),"")</f>
        <v>43935</v>
      </c>
      <c r="Y12" s="4">
        <f>IFERROR(_xlfn.AGGREGATE(15,6,1/(1/((X12+364+ROW(10:15))*ISNA(MATCH(X12+364+ROW(10:15),праздники[Праздники:],))*(WEEKDAY((X12+364+ROW(10:15)),2)&lt;5)*((X12+364+ROW(10:15))&lt;$G12))),1),"")</f>
        <v>44312</v>
      </c>
      <c r="Z12" s="4">
        <f>IFERROR(_xlfn.AGGREGATE(15,6,1/(1/((Y12+364+ROW(10:15))*ISNA(MATCH(Y12+364+ROW(10:15),праздники[Праздники:],))*(WEEKDAY((Y12+364+ROW(10:15)),2)&lt;5)*((Y12+364+ROW(10:15))&lt;$G12))),1),"")</f>
        <v>44686</v>
      </c>
      <c r="AA12" s="4">
        <f>IFERROR(_xlfn.AGGREGATE(15,6,1/(1/((Z12+364+ROW(10:15))*ISNA(MATCH(Z12+364+ROW(10:15),праздники[Праздники:],))*(WEEKDAY((Z12+364+ROW(10:15)),2)&lt;5)*((Z12+364+ROW(10:15))&lt;$G12))),1),"")</f>
        <v>45061</v>
      </c>
      <c r="AB12" s="19">
        <f>IFERROR(_xlfn.AGGREGATE(15,6,1/(1/((AA12+364+ROW(10:15))*ISNA(MATCH(AA12+364+ROW(10:15),праздники[Праздники:],))*(WEEKDAY((AA12+364+ROW(10:15)),2)&lt;5)*((AA12+364+ROW(10:15))&lt;$G12))),1),"")</f>
        <v>45435</v>
      </c>
    </row>
    <row r="13" spans="2:28" x14ac:dyDescent="0.2">
      <c r="B13" s="16" t="s">
        <v>23</v>
      </c>
      <c r="C13" s="16" t="s">
        <v>17</v>
      </c>
      <c r="D13" s="16"/>
      <c r="E13" s="16"/>
      <c r="F13" s="17">
        <v>43571</v>
      </c>
      <c r="G13" s="24">
        <v>117610</v>
      </c>
      <c r="H13" s="18">
        <f t="shared" si="0"/>
        <v>43571</v>
      </c>
      <c r="I13" s="15">
        <f t="shared" si="1"/>
        <v>43571</v>
      </c>
      <c r="J13" s="4">
        <f t="shared" si="2"/>
        <v>43571</v>
      </c>
      <c r="K13" s="4">
        <f t="shared" si="3"/>
        <v>43571</v>
      </c>
      <c r="L13" s="4">
        <f t="shared" si="4"/>
        <v>43571</v>
      </c>
      <c r="M13" s="29">
        <f>_xlfn.AGGREGATE(15,6,1/(1/((H13+1+ROW($1:$700))*ISNA(MATCH(H13+1+ROW($1:$700),праздники[Праздники:],))*(WEEKDAY((H13+1+ROW($1:$700)),2)&lt;5)*((H13+1+ROW($1:$700))&lt;$G13))),1)</f>
        <v>43573</v>
      </c>
      <c r="N13" s="18">
        <f>IFERROR(_xlfn.AGGREGATE(15,6,1/(1/((F13+180+ROW($1:$700))*ISNA(MATCH(F13+180+ROW($1:$700),праздники[Праздники:],))*ISNA(MATCH(F13+180+ROW($1:$700),INDEX('Отсутствия сотрудников'!$E:$AC,MATCH(Инструктажи!$B13,'Отсутствия сотрудников'!$B:$B,0),0),0))*(WEEKDAY((F13+180+ROW($1:$700)),2)&lt;5)*((F13+180+ROW($1:$700))&lt;$G13))),1),"")</f>
        <v>43752</v>
      </c>
      <c r="O13" s="4">
        <f>IFERROR(_xlfn.AGGREGATE(15,6,1/(1/((N13+180+ROW($1:$700))*ISNA(MATCH(N13+180+ROW($1:$700),праздники[Праздники:],))*ISNA(MATCH(N13+180+ROW($1:$700),INDEX('Отсутствия сотрудников'!$E:$AC,MATCH(Инструктажи!$B13,'Отсутствия сотрудников'!$B:$B,0),0),0))*(WEEKDAY((N13+180+ROW($1:$700)),2)&lt;5)*((N13+180+ROW($1:$700))&lt;$G13))),1),"")</f>
        <v>43934</v>
      </c>
      <c r="P13" s="4">
        <f>IFERROR(_xlfn.AGGREGATE(15,6,1/(1/((O13+180+ROW($1:$700))*ISNA(MATCH(O13+180+ROW($1:$700),праздники[Праздники:],))*ISNA(MATCH(O13+180+ROW($1:$700),INDEX('Отсутствия сотрудников'!$E:$AC,MATCH(Инструктажи!$B13,'Отсутствия сотрудников'!$B:$B,0),0),0))*(WEEKDAY((O13+180+ROW($1:$700)),2)&lt;5)*((O13+180+ROW($1:$700))&lt;$G13))),1),"")</f>
        <v>44116</v>
      </c>
      <c r="Q13" s="4">
        <f>IFERROR(_xlfn.AGGREGATE(15,6,1/(1/((P13+180+ROW($1:$700))*ISNA(MATCH(P13+180+ROW($1:$700),праздники[Праздники:],))*ISNA(MATCH(P13+180+ROW($1:$700),INDEX('Отсутствия сотрудников'!$E:$AC,MATCH(Инструктажи!$B13,'Отсутствия сотрудников'!$B:$B,0),0),0))*(WEEKDAY((P13+180+ROW($1:$700)),2)&lt;5)*((P13+180+ROW($1:$700))&lt;$G13))),1),"")</f>
        <v>44298</v>
      </c>
      <c r="R13" s="4">
        <f>IFERROR(_xlfn.AGGREGATE(15,6,1/(1/((Q13+180+ROW($1:$700))*ISNA(MATCH(Q13+180+ROW($1:$700),праздники[Праздники:],))*ISNA(MATCH(Q13+180+ROW($1:$700),INDEX('Отсутствия сотрудников'!$E:$AC,MATCH(Инструктажи!$B13,'Отсутствия сотрудников'!$B:$B,0),0),0))*(WEEKDAY((Q13+180+ROW($1:$700)),2)&lt;5)*((Q13+180+ROW($1:$700))&lt;$G13))),1),"")</f>
        <v>44480</v>
      </c>
      <c r="S13" s="4">
        <f>IFERROR(_xlfn.AGGREGATE(15,6,1/(1/((R13+180+ROW($1:$700))*ISNA(MATCH(R13+180+ROW($1:$700),праздники[Праздники:],))*ISNA(MATCH(R13+180+ROW($1:$700),INDEX('Отсутствия сотрудников'!$E:$AC,MATCH(Инструктажи!$B13,'Отсутствия сотрудников'!$B:$B,0),0),0))*(WEEKDAY((R13+180+ROW($1:$700)),2)&lt;5)*((R13+180+ROW($1:$700))&lt;$G13))),1),"")</f>
        <v>44662</v>
      </c>
      <c r="T13" s="4">
        <f>IFERROR(_xlfn.AGGREGATE(15,6,1/(1/((S13+180+ROW($1:$700))*ISNA(MATCH(S13+180+ROW($1:$700),праздники[Праздники:],))*ISNA(MATCH(S13+180+ROW($1:$700),INDEX('Отсутствия сотрудников'!$E:$AC,MATCH(Инструктажи!$B13,'Отсутствия сотрудников'!$B:$B,0),0),0))*(WEEKDAY((S13+180+ROW($1:$700)),2)&lt;5)*((S13+180+ROW($1:$700))&lt;$G13))),1),"")</f>
        <v>44844</v>
      </c>
      <c r="U13" s="4">
        <f>IFERROR(_xlfn.AGGREGATE(15,6,1/(1/((T13+180+ROW($1:$700))*ISNA(MATCH(T13+180+ROW($1:$700),праздники[Праздники:],))*ISNA(MATCH(T13+180+ROW($1:$700),INDEX('Отсутствия сотрудников'!$E:$AC,MATCH(Инструктажи!$B13,'Отсутствия сотрудников'!$B:$B,0),0),0))*(WEEKDAY((T13+180+ROW($1:$700)),2)&lt;5)*((T13+180+ROW($1:$700))&lt;$G13))),1),"")</f>
        <v>45026</v>
      </c>
      <c r="V13" s="4">
        <f>IFERROR(_xlfn.AGGREGATE(15,6,1/(1/((U13+180+ROW($1:$700))*ISNA(MATCH(U13+180+ROW($1:$700),праздники[Праздники:],))*ISNA(MATCH(U13+180+ROW($1:$700),INDEX('Отсутствия сотрудников'!$E:$AC,MATCH(Инструктажи!$B13,'Отсутствия сотрудников'!$B:$B,0),0),0))*(WEEKDAY((U13+180+ROW($1:$700)),2)&lt;5)*((U13+180+ROW($1:$700))&lt;$G13))),1),"")</f>
        <v>45208</v>
      </c>
      <c r="W13" s="19">
        <f>IFERROR(_xlfn.AGGREGATE(15,6,1/(1/((V13+180+ROW($1:$700))*ISNA(MATCH(V13+180+ROW($1:$700),праздники[Праздники:],))*ISNA(MATCH(V13+180+ROW($1:$700),INDEX('Отсутствия сотрудников'!$E:$AC,MATCH(Инструктажи!$B13,'Отсутствия сотрудников'!$B:$B,0),0),0))*(WEEKDAY((V13+180+ROW($1:$700)),2)&lt;5)*((V13+180+ROW($1:$700))&lt;$G13))),1),"")</f>
        <v>45390</v>
      </c>
      <c r="X13" s="26">
        <f>IFERROR(_xlfn.AGGREGATE(15,6,1/(1/((F13+364+ROW($1:$700))*ISNA(MATCH(F13+364+ROW($1:$700),праздники[Праздники:],))*ISNA(MATCH(F13+364+ROW($1:$700),INDEX('Отсутствия сотрудников'!$E:$AC,MATCH(Инструктажи!$B13,'Отсутствия сотрудников'!$B:$B,0),0),0))*(WEEKDAY((F13+364+ROW($1:$700)),2)&lt;5)*((F13+364+ROW($1:$700))&lt;$G13))),1),"")</f>
        <v>43936</v>
      </c>
      <c r="Y13" s="4">
        <f>IFERROR(_xlfn.AGGREGATE(15,6,1/(1/((X13+364+ROW(11:16))*ISNA(MATCH(X13+364+ROW(11:16),праздники[Праздники:],))*(WEEKDAY((X13+364+ROW(11:16)),2)&lt;5)*((X13+364+ROW(11:16))&lt;$G13))),1),"")</f>
        <v>44312</v>
      </c>
      <c r="Z13" s="4">
        <f>IFERROR(_xlfn.AGGREGATE(15,6,1/(1/((Y13+364+ROW(11:16))*ISNA(MATCH(Y13+364+ROW(11:16),праздники[Праздники:],))*(WEEKDAY((Y13+364+ROW(11:16)),2)&lt;5)*((Y13+364+ROW(11:16))&lt;$G13))),1),"")</f>
        <v>44690</v>
      </c>
      <c r="AA13" s="4">
        <f>IFERROR(_xlfn.AGGREGATE(15,6,1/(1/((Z13+364+ROW(11:16))*ISNA(MATCH(Z13+364+ROW(11:16),праздники[Праздники:],))*(WEEKDAY((Z13+364+ROW(11:16)),2)&lt;5)*((Z13+364+ROW(11:16))&lt;$G13))),1),"")</f>
        <v>45068</v>
      </c>
      <c r="AB13" s="19">
        <f>IFERROR(_xlfn.AGGREGATE(15,6,1/(1/((AA13+364+ROW(11:16))*ISNA(MATCH(AA13+364+ROW(11:16),праздники[Праздники:],))*(WEEKDAY((AA13+364+ROW(11:16)),2)&lt;5)*((AA13+364+ROW(11:16))&lt;$G13))),1),"")</f>
        <v>45446</v>
      </c>
    </row>
    <row r="14" spans="2:28" x14ac:dyDescent="0.2">
      <c r="B14" s="16" t="s">
        <v>16</v>
      </c>
      <c r="C14" s="16" t="s">
        <v>18</v>
      </c>
      <c r="D14" s="16"/>
      <c r="E14" s="16"/>
      <c r="F14" s="17">
        <v>43632</v>
      </c>
      <c r="G14" s="24">
        <v>117610</v>
      </c>
      <c r="H14" s="18">
        <f t="shared" si="0"/>
        <v>43632</v>
      </c>
      <c r="I14" s="15">
        <f t="shared" si="1"/>
        <v>43632</v>
      </c>
      <c r="J14" s="4">
        <f t="shared" si="2"/>
        <v>43632</v>
      </c>
      <c r="K14" s="4">
        <f t="shared" si="3"/>
        <v>43632</v>
      </c>
      <c r="L14" s="4">
        <f t="shared" si="4"/>
        <v>43632</v>
      </c>
      <c r="M14" s="29">
        <f>_xlfn.AGGREGATE(15,6,1/(1/((H14+1+ROW($1:$700))*ISNA(MATCH(H14+1+ROW($1:$700),праздники[Праздники:],))*(WEEKDAY((H14+1+ROW($1:$700)),2)&lt;5)*((H14+1+ROW($1:$700))&lt;$G14))),1)</f>
        <v>43634</v>
      </c>
      <c r="N14" s="18">
        <f>IFERROR(_xlfn.AGGREGATE(15,6,1/(1/((F14+180+ROW($1:$700))*ISNA(MATCH(F14+180+ROW($1:$700),праздники[Праздники:],))*ISNA(MATCH(F14+180+ROW($1:$700),INDEX('Отсутствия сотрудников'!$E:$AC,MATCH(Инструктажи!$B5,'Отсутствия сотрудников'!$B:$B,0),0),0))*(WEEKDAY((F14+180+ROW($1:$700)),2)&lt;5)*((F14+180+ROW($1:$700))&lt;$G14))),1),"")</f>
        <v>43815</v>
      </c>
      <c r="O14" s="4">
        <f>IFERROR(_xlfn.AGGREGATE(15,6,1/(1/((N14+180+ROW($1:$700))*ISNA(MATCH(N14+180+ROW($1:$700),праздники[Праздники:],))*ISNA(MATCH(N14+180+ROW($1:$700),INDEX('Отсутствия сотрудников'!$E:$AC,MATCH(Инструктажи!$B5,'Отсутствия сотрудников'!$B:$B,0),0),0))*(WEEKDAY((N14+180+ROW($1:$700)),2)&lt;5)*((N14+180+ROW($1:$700))&lt;$G14))),1),"")</f>
        <v>43997</v>
      </c>
      <c r="P14" s="4">
        <f>IFERROR(_xlfn.AGGREGATE(15,6,1/(1/((O14+180+ROW($1:$700))*ISNA(MATCH(O14+180+ROW($1:$700),праздники[Праздники:],))*ISNA(MATCH(O14+180+ROW($1:$700),INDEX('Отсутствия сотрудников'!$E:$AC,MATCH(Инструктажи!$B5,'Отсутствия сотрудников'!$B:$B,0),0),0))*(WEEKDAY((O14+180+ROW($1:$700)),2)&lt;5)*((O14+180+ROW($1:$700))&lt;$G14))),1),"")</f>
        <v>44179</v>
      </c>
      <c r="Q14" s="4">
        <f>IFERROR(_xlfn.AGGREGATE(15,6,1/(1/((P14+180+ROW($1:$700))*ISNA(MATCH(P14+180+ROW($1:$700),праздники[Праздники:],))*ISNA(MATCH(P14+180+ROW($1:$700),INDEX('Отсутствия сотрудников'!$E:$AC,MATCH(Инструктажи!$B5,'Отсутствия сотрудников'!$B:$B,0),0),0))*(WEEKDAY((P14+180+ROW($1:$700)),2)&lt;5)*((P14+180+ROW($1:$700))&lt;$G14))),1),"")</f>
        <v>44361</v>
      </c>
      <c r="R14" s="4">
        <f>IFERROR(_xlfn.AGGREGATE(15,6,1/(1/((Q14+180+ROW($1:$700))*ISNA(MATCH(Q14+180+ROW($1:$700),праздники[Праздники:],))*ISNA(MATCH(Q14+180+ROW($1:$700),INDEX('Отсутствия сотрудников'!$E:$AC,MATCH(Инструктажи!$B5,'Отсутствия сотрудников'!$B:$B,0),0),0))*(WEEKDAY((Q14+180+ROW($1:$700)),2)&lt;5)*((Q14+180+ROW($1:$700))&lt;$G14))),1),"")</f>
        <v>44543</v>
      </c>
      <c r="S14" s="4">
        <f>IFERROR(_xlfn.AGGREGATE(15,6,1/(1/((R14+180+ROW($1:$700))*ISNA(MATCH(R14+180+ROW($1:$700),праздники[Праздники:],))*ISNA(MATCH(R14+180+ROW($1:$700),INDEX('Отсутствия сотрудников'!$E:$AC,MATCH(Инструктажи!$B5,'Отсутствия сотрудников'!$B:$B,0),0),0))*(WEEKDAY((R14+180+ROW($1:$700)),2)&lt;5)*((R14+180+ROW($1:$700))&lt;$G14))),1),"")</f>
        <v>44725</v>
      </c>
      <c r="T14" s="4">
        <f>IFERROR(_xlfn.AGGREGATE(15,6,1/(1/((S14+180+ROW($1:$700))*ISNA(MATCH(S14+180+ROW($1:$700),праздники[Праздники:],))*ISNA(MATCH(S14+180+ROW($1:$700),INDEX('Отсутствия сотрудников'!$E:$AC,MATCH(Инструктажи!$B5,'Отсутствия сотрудников'!$B:$B,0),0),0))*(WEEKDAY((S14+180+ROW($1:$700)),2)&lt;5)*((S14+180+ROW($1:$700))&lt;$G14))),1),"")</f>
        <v>44907</v>
      </c>
      <c r="U14" s="4">
        <f>IFERROR(_xlfn.AGGREGATE(15,6,1/(1/((T14+180+ROW($1:$700))*ISNA(MATCH(T14+180+ROW($1:$700),праздники[Праздники:],))*ISNA(MATCH(T14+180+ROW($1:$700),INDEX('Отсутствия сотрудников'!$E:$AC,MATCH(Инструктажи!$B5,'Отсутствия сотрудников'!$B:$B,0),0),0))*(WEEKDAY((T14+180+ROW($1:$700)),2)&lt;5)*((T14+180+ROW($1:$700))&lt;$G14))),1),"")</f>
        <v>45089</v>
      </c>
      <c r="V14" s="4">
        <f>IFERROR(_xlfn.AGGREGATE(15,6,1/(1/((U14+180+ROW($1:$700))*ISNA(MATCH(U14+180+ROW($1:$700),праздники[Праздники:],))*ISNA(MATCH(U14+180+ROW($1:$700),INDEX('Отсутствия сотрудников'!$E:$AC,MATCH(Инструктажи!$B5,'Отсутствия сотрудников'!$B:$B,0),0),0))*(WEEKDAY((U14+180+ROW($1:$700)),2)&lt;5)*((U14+180+ROW($1:$700))&lt;$G14))),1),"")</f>
        <v>45271</v>
      </c>
      <c r="W14" s="19">
        <f>IFERROR(_xlfn.AGGREGATE(15,6,1/(1/((V14+180+ROW($1:$700))*ISNA(MATCH(V14+180+ROW($1:$700),праздники[Праздники:],))*ISNA(MATCH(V14+180+ROW($1:$700),INDEX('Отсутствия сотрудников'!$E:$AC,MATCH(Инструктажи!$B5,'Отсутствия сотрудников'!$B:$B,0),0),0))*(WEEKDAY((V14+180+ROW($1:$700)),2)&lt;5)*((V14+180+ROW($1:$700))&lt;$G14))),1),"")</f>
        <v>45453</v>
      </c>
      <c r="X14" s="26">
        <f>IFERROR(_xlfn.AGGREGATE(15,6,1/(1/((F14+364+ROW($1:$700))*ISNA(MATCH(F14+364+ROW($1:$700),праздники[Праздники:],))*ISNA(MATCH(F14+364+ROW($1:$700),INDEX('Отсутствия сотрудников'!$E:$AC,MATCH(Инструктажи!$B14,'Отсутствия сотрудников'!$B:$B,0),0),0))*(WEEKDAY((F14+364+ROW($1:$700)),2)&lt;5)*((F14+364+ROW($1:$700))&lt;$G14))),1),"")</f>
        <v>43997</v>
      </c>
      <c r="Y14" s="4">
        <f>IFERROR(_xlfn.AGGREGATE(15,6,1/(1/((X14+364+ROW(12:17))*ISNA(MATCH(X14+364+ROW(12:17),праздники[Праздники:],))*(WEEKDAY((X14+364+ROW(12:17)),2)&lt;5)*((X14+364+ROW(12:17))&lt;$G14))),1),"")</f>
        <v>44375</v>
      </c>
      <c r="Z14" s="4">
        <f>IFERROR(_xlfn.AGGREGATE(15,6,1/(1/((Y14+364+ROW(12:17))*ISNA(MATCH(Y14+364+ROW(12:17),праздники[Праздники:],))*(WEEKDAY((Y14+364+ROW(12:17)),2)&lt;5)*((Y14+364+ROW(12:17))&lt;$G14))),1),"")</f>
        <v>44753</v>
      </c>
      <c r="AA14" s="4">
        <f>IFERROR(_xlfn.AGGREGATE(15,6,1/(1/((Z14+364+ROW(12:17))*ISNA(MATCH(Z14+364+ROW(12:17),праздники[Праздники:],))*(WEEKDAY((Z14+364+ROW(12:17)),2)&lt;5)*((Z14+364+ROW(12:17))&lt;$G14))),1),"")</f>
        <v>45131</v>
      </c>
      <c r="AB14" s="19">
        <f>IFERROR(_xlfn.AGGREGATE(15,6,1/(1/((AA14+364+ROW(12:17))*ISNA(MATCH(AA14+364+ROW(12:17),праздники[Праздники:],))*(WEEKDAY((AA14+364+ROW(12:17)),2)&lt;5)*((AA14+364+ROW(12:17))&lt;$G14))),1),"")</f>
        <v>45509</v>
      </c>
    </row>
    <row r="15" spans="2:28" x14ac:dyDescent="0.2">
      <c r="B15" s="16"/>
      <c r="C15" s="16"/>
      <c r="D15" s="16"/>
      <c r="E15" s="16"/>
      <c r="F15" s="17"/>
      <c r="G15" s="24"/>
      <c r="H15" s="18">
        <f t="shared" si="0"/>
        <v>0</v>
      </c>
      <c r="I15" s="15">
        <f t="shared" si="1"/>
        <v>0</v>
      </c>
      <c r="J15" s="4">
        <f t="shared" si="2"/>
        <v>0</v>
      </c>
      <c r="K15" s="4">
        <f t="shared" si="3"/>
        <v>0</v>
      </c>
      <c r="L15" s="4">
        <f t="shared" si="4"/>
        <v>0</v>
      </c>
      <c r="M15" s="29" t="e">
        <f>_xlfn.AGGREGATE(15,6,1/(1/((H15+1+ROW($1:$700))*ISNA(MATCH(H15+1+ROW($1:$700),праздники[Праздники:],))*(WEEKDAY((H15+1+ROW($1:$700)),2)&lt;5)*((H15+1+ROW($1:$700))&lt;$G15))),1)</f>
        <v>#NUM!</v>
      </c>
      <c r="N15" s="18" t="str">
        <f>IFERROR(_xlfn.AGGREGATE(15,6,1/(1/((F15+180+ROW($1:$700))*ISNA(MATCH(F15+180+ROW($1:$700),праздники[Праздники:],))*ISNA(MATCH(F15+180+ROW($1:$700),INDEX('Отсутствия сотрудников'!$E:$AC,MATCH(Инструктажи!$B15,'Отсутствия сотрудников'!$B:$B,0),0),0))*(WEEKDAY((F15+180+ROW($1:$700)),2)&lt;5)*((F15+180+ROW($1:$700))&lt;$G15))),1),"")</f>
        <v/>
      </c>
      <c r="O15" s="4" t="str">
        <f>IFERROR(_xlfn.AGGREGATE(15,6,1/(1/((N15+180+ROW($1:$700))*ISNA(MATCH(N15+180+ROW($1:$700),праздники[Праздники:],))*ISNA(MATCH(N15+180+ROW($1:$700),INDEX('Отсутствия сотрудников'!$E:$AC,MATCH(Инструктажи!$B15,'Отсутствия сотрудников'!$B:$B,0),0),0))*(WEEKDAY((N15+180+ROW($1:$700)),2)&lt;5)*((N15+180+ROW($1:$700))&lt;$G15))),1),"")</f>
        <v/>
      </c>
      <c r="P15" s="4" t="str">
        <f>IFERROR(_xlfn.AGGREGATE(15,6,1/(1/((O15+180+ROW($1:$700))*ISNA(MATCH(O15+180+ROW($1:$700),праздники[Праздники:],))*ISNA(MATCH(O15+180+ROW($1:$700),INDEX('Отсутствия сотрудников'!$E:$AC,MATCH(Инструктажи!$B15,'Отсутствия сотрудников'!$B:$B,0),0),0))*(WEEKDAY((O15+180+ROW($1:$700)),2)&lt;5)*((O15+180+ROW($1:$700))&lt;$G15))),1),"")</f>
        <v/>
      </c>
      <c r="Q15" s="4" t="str">
        <f>IFERROR(_xlfn.AGGREGATE(15,6,1/(1/((P15+180+ROW($1:$700))*ISNA(MATCH(P15+180+ROW($1:$700),праздники[Праздники:],))*ISNA(MATCH(P15+180+ROW($1:$700),INDEX('Отсутствия сотрудников'!$E:$AC,MATCH(Инструктажи!$B15,'Отсутствия сотрудников'!$B:$B,0),0),0))*(WEEKDAY((P15+180+ROW($1:$700)),2)&lt;5)*((P15+180+ROW($1:$700))&lt;$G15))),1),"")</f>
        <v/>
      </c>
      <c r="R15" s="4" t="str">
        <f>IFERROR(_xlfn.AGGREGATE(15,6,1/(1/((Q15+180+ROW($1:$700))*ISNA(MATCH(Q15+180+ROW($1:$700),праздники[Праздники:],))*ISNA(MATCH(Q15+180+ROW($1:$700),INDEX('Отсутствия сотрудников'!$E:$AC,MATCH(Инструктажи!$B15,'Отсутствия сотрудников'!$B:$B,0),0),0))*(WEEKDAY((Q15+180+ROW($1:$700)),2)&lt;5)*((Q15+180+ROW($1:$700))&lt;$G15))),1),"")</f>
        <v/>
      </c>
      <c r="S15" s="4" t="str">
        <f>IFERROR(_xlfn.AGGREGATE(15,6,1/(1/((R15+180+ROW($1:$700))*ISNA(MATCH(R15+180+ROW($1:$700),праздники[Праздники:],))*ISNA(MATCH(R15+180+ROW($1:$700),INDEX('Отсутствия сотрудников'!$E:$AC,MATCH(Инструктажи!$B15,'Отсутствия сотрудников'!$B:$B,0),0),0))*(WEEKDAY((R15+180+ROW($1:$700)),2)&lt;5)*((R15+180+ROW($1:$700))&lt;$G15))),1),"")</f>
        <v/>
      </c>
      <c r="T15" s="4" t="str">
        <f>IFERROR(_xlfn.AGGREGATE(15,6,1/(1/((S15+180+ROW($1:$700))*ISNA(MATCH(S15+180+ROW($1:$700),праздники[Праздники:],))*ISNA(MATCH(S15+180+ROW($1:$700),INDEX('Отсутствия сотрудников'!$E:$AC,MATCH(Инструктажи!$B15,'Отсутствия сотрудников'!$B:$B,0),0),0))*(WEEKDAY((S15+180+ROW($1:$700)),2)&lt;5)*((S15+180+ROW($1:$700))&lt;$G15))),1),"")</f>
        <v/>
      </c>
      <c r="U15" s="4" t="str">
        <f>IFERROR(_xlfn.AGGREGATE(15,6,1/(1/((T15+180+ROW($1:$700))*ISNA(MATCH(T15+180+ROW($1:$700),праздники[Праздники:],))*ISNA(MATCH(T15+180+ROW($1:$700),INDEX('Отсутствия сотрудников'!$E:$AC,MATCH(Инструктажи!$B15,'Отсутствия сотрудников'!$B:$B,0),0),0))*(WEEKDAY((T15+180+ROW($1:$700)),2)&lt;5)*((T15+180+ROW($1:$700))&lt;$G15))),1),"")</f>
        <v/>
      </c>
      <c r="V15" s="4" t="str">
        <f>IFERROR(_xlfn.AGGREGATE(15,6,1/(1/((U15+180+ROW($1:$700))*ISNA(MATCH(U15+180+ROW($1:$700),праздники[Праздники:],))*ISNA(MATCH(U15+180+ROW($1:$700),INDEX('Отсутствия сотрудников'!$E:$AC,MATCH(Инструктажи!$B15,'Отсутствия сотрудников'!$B:$B,0),0),0))*(WEEKDAY((U15+180+ROW($1:$700)),2)&lt;5)*((U15+180+ROW($1:$700))&lt;$G15))),1),"")</f>
        <v/>
      </c>
      <c r="W15" s="19" t="str">
        <f>IFERROR(_xlfn.AGGREGATE(15,6,1/(1/((V15+180+ROW($1:$700))*ISNA(MATCH(V15+180+ROW($1:$700),праздники[Праздники:],))*ISNA(MATCH(V15+180+ROW($1:$700),INDEX('Отсутствия сотрудников'!$E:$AC,MATCH(Инструктажи!$B15,'Отсутствия сотрудников'!$B:$B,0),0),0))*(WEEKDAY((V15+180+ROW($1:$700)),2)&lt;5)*((V15+180+ROW($1:$700))&lt;$G15))),1),"")</f>
        <v/>
      </c>
      <c r="X15" s="26" t="str">
        <f>IFERROR(_xlfn.AGGREGATE(15,6,1/(1/((F15+364+ROW($1:$700))*ISNA(MATCH(F15+364+ROW($1:$700),праздники[Праздники:],))*ISNA(MATCH(F15+364+ROW($1:$700),INDEX('Отсутствия сотрудников'!$E:$AC,MATCH(Инструктажи!$B15,'Отсутствия сотрудников'!$B:$B,0),0),0))*(WEEKDAY((F15+364+ROW($1:$700)),2)&lt;5)*((F15+364+ROW($1:$700))&lt;$G15))),1),"")</f>
        <v/>
      </c>
      <c r="Y15" s="4" t="str">
        <f>IFERROR(_xlfn.AGGREGATE(15,6,1/(1/((X15+364+ROW(13:18))*ISNA(MATCH(X15+364+ROW(13:18),праздники[Праздники:],))*(WEEKDAY((X15+364+ROW(13:18)),2)&lt;5)*((X15+364+ROW(13:18))&lt;$G15))),1),"")</f>
        <v/>
      </c>
      <c r="Z15" s="4" t="str">
        <f>IFERROR(_xlfn.AGGREGATE(15,6,1/(1/((Y15+364+ROW(13:18))*ISNA(MATCH(Y15+364+ROW(13:18),праздники[Праздники:],))*(WEEKDAY((Y15+364+ROW(13:18)),2)&lt;5)*((Y15+364+ROW(13:18))&lt;$G15))),1),"")</f>
        <v/>
      </c>
      <c r="AA15" s="4" t="str">
        <f>IFERROR(_xlfn.AGGREGATE(15,6,1/(1/((Z15+364+ROW(13:18))*ISNA(MATCH(Z15+364+ROW(13:18),праздники[Праздники:],))*(WEEKDAY((Z15+364+ROW(13:18)),2)&lt;5)*((Z15+364+ROW(13:18))&lt;$G15))),1),"")</f>
        <v/>
      </c>
      <c r="AB15" s="19" t="str">
        <f>IFERROR(_xlfn.AGGREGATE(15,6,1/(1/((AA15+364+ROW(13:18))*ISNA(MATCH(AA15+364+ROW(13:18),праздники[Праздники:],))*(WEEKDAY((AA15+364+ROW(13:18)),2)&lt;5)*((AA15+364+ROW(13:18))&lt;$G15))),1),"")</f>
        <v/>
      </c>
    </row>
    <row r="16" spans="2:28" x14ac:dyDescent="0.2">
      <c r="B16" s="16"/>
      <c r="C16" s="16"/>
      <c r="D16" s="16"/>
      <c r="E16" s="16"/>
      <c r="F16" s="17"/>
      <c r="G16" s="24"/>
      <c r="H16" s="18">
        <f t="shared" si="0"/>
        <v>0</v>
      </c>
      <c r="I16" s="15">
        <f t="shared" si="1"/>
        <v>0</v>
      </c>
      <c r="J16" s="4">
        <f t="shared" si="2"/>
        <v>0</v>
      </c>
      <c r="K16" s="4">
        <f t="shared" si="3"/>
        <v>0</v>
      </c>
      <c r="L16" s="4">
        <f t="shared" si="4"/>
        <v>0</v>
      </c>
      <c r="M16" s="29" t="e">
        <f>_xlfn.AGGREGATE(15,6,1/(1/((H16+1+ROW($1:$700))*ISNA(MATCH(H16+1+ROW($1:$700),праздники[Праздники:],))*(WEEKDAY((H16+1+ROW($1:$700)),2)&lt;5)*((H16+1+ROW($1:$700))&lt;$G16))),1)</f>
        <v>#NUM!</v>
      </c>
      <c r="N16" s="18" t="str">
        <f>IFERROR(_xlfn.AGGREGATE(15,6,1/(1/((F16+180+ROW($1:$700))*ISNA(MATCH(F16+180+ROW($1:$700),праздники[Праздники:],))*ISNA(MATCH(F16+180+ROW($1:$700),INDEX('Отсутствия сотрудников'!$E:$AC,MATCH(Инструктажи!$B16,'Отсутствия сотрудников'!$B:$B,0),0),0))*(WEEKDAY((F16+180+ROW($1:$700)),2)&lt;5)*((F16+180+ROW($1:$700))&lt;$G16))),1),"")</f>
        <v/>
      </c>
      <c r="O16" s="4" t="str">
        <f>IFERROR(_xlfn.AGGREGATE(15,6,1/(1/((N16+180+ROW($1:$700))*ISNA(MATCH(N16+180+ROW($1:$700),праздники[Праздники:],))*ISNA(MATCH(N16+180+ROW($1:$700),INDEX('Отсутствия сотрудников'!$E:$AC,MATCH(Инструктажи!$B16,'Отсутствия сотрудников'!$B:$B,0),0),0))*(WEEKDAY((N16+180+ROW($1:$700)),2)&lt;5)*((N16+180+ROW($1:$700))&lt;$G16))),1),"")</f>
        <v/>
      </c>
      <c r="P16" s="4" t="str">
        <f>IFERROR(_xlfn.AGGREGATE(15,6,1/(1/((O16+180+ROW($1:$700))*ISNA(MATCH(O16+180+ROW($1:$700),праздники[Праздники:],))*ISNA(MATCH(O16+180+ROW($1:$700),INDEX('Отсутствия сотрудников'!$E:$AC,MATCH(Инструктажи!$B16,'Отсутствия сотрудников'!$B:$B,0),0),0))*(WEEKDAY((O16+180+ROW($1:$700)),2)&lt;5)*((O16+180+ROW($1:$700))&lt;$G16))),1),"")</f>
        <v/>
      </c>
      <c r="Q16" s="4" t="str">
        <f>IFERROR(_xlfn.AGGREGATE(15,6,1/(1/((P16+180+ROW($1:$700))*ISNA(MATCH(P16+180+ROW($1:$700),праздники[Праздники:],))*ISNA(MATCH(P16+180+ROW($1:$700),INDEX('Отсутствия сотрудников'!$E:$AC,MATCH(Инструктажи!$B16,'Отсутствия сотрудников'!$B:$B,0),0),0))*(WEEKDAY((P16+180+ROW($1:$700)),2)&lt;5)*((P16+180+ROW($1:$700))&lt;$G16))),1),"")</f>
        <v/>
      </c>
      <c r="R16" s="4" t="str">
        <f>IFERROR(_xlfn.AGGREGATE(15,6,1/(1/((Q16+180+ROW($1:$700))*ISNA(MATCH(Q16+180+ROW($1:$700),праздники[Праздники:],))*ISNA(MATCH(Q16+180+ROW($1:$700),INDEX('Отсутствия сотрудников'!$E:$AC,MATCH(Инструктажи!$B16,'Отсутствия сотрудников'!$B:$B,0),0),0))*(WEEKDAY((Q16+180+ROW($1:$700)),2)&lt;5)*((Q16+180+ROW($1:$700))&lt;$G16))),1),"")</f>
        <v/>
      </c>
      <c r="S16" s="4" t="str">
        <f>IFERROR(_xlfn.AGGREGATE(15,6,1/(1/((R16+180+ROW($1:$700))*ISNA(MATCH(R16+180+ROW($1:$700),праздники[Праздники:],))*ISNA(MATCH(R16+180+ROW($1:$700),INDEX('Отсутствия сотрудников'!$E:$AC,MATCH(Инструктажи!$B16,'Отсутствия сотрудников'!$B:$B,0),0),0))*(WEEKDAY((R16+180+ROW($1:$700)),2)&lt;5)*((R16+180+ROW($1:$700))&lt;$G16))),1),"")</f>
        <v/>
      </c>
      <c r="T16" s="4" t="str">
        <f>IFERROR(_xlfn.AGGREGATE(15,6,1/(1/((S16+180+ROW($1:$700))*ISNA(MATCH(S16+180+ROW($1:$700),праздники[Праздники:],))*ISNA(MATCH(S16+180+ROW($1:$700),INDEX('Отсутствия сотрудников'!$E:$AC,MATCH(Инструктажи!$B16,'Отсутствия сотрудников'!$B:$B,0),0),0))*(WEEKDAY((S16+180+ROW($1:$700)),2)&lt;5)*((S16+180+ROW($1:$700))&lt;$G16))),1),"")</f>
        <v/>
      </c>
      <c r="U16" s="4" t="str">
        <f>IFERROR(_xlfn.AGGREGATE(15,6,1/(1/((T16+180+ROW($1:$700))*ISNA(MATCH(T16+180+ROW($1:$700),праздники[Праздники:],))*ISNA(MATCH(T16+180+ROW($1:$700),INDEX('Отсутствия сотрудников'!$E:$AC,MATCH(Инструктажи!$B16,'Отсутствия сотрудников'!$B:$B,0),0),0))*(WEEKDAY((T16+180+ROW($1:$700)),2)&lt;5)*((T16+180+ROW($1:$700))&lt;$G16))),1),"")</f>
        <v/>
      </c>
      <c r="V16" s="4" t="str">
        <f>IFERROR(_xlfn.AGGREGATE(15,6,1/(1/((U16+180+ROW($1:$700))*ISNA(MATCH(U16+180+ROW($1:$700),праздники[Праздники:],))*ISNA(MATCH(U16+180+ROW($1:$700),INDEX('Отсутствия сотрудников'!$E:$AC,MATCH(Инструктажи!$B16,'Отсутствия сотрудников'!$B:$B,0),0),0))*(WEEKDAY((U16+180+ROW($1:$700)),2)&lt;5)*((U16+180+ROW($1:$700))&lt;$G16))),1),"")</f>
        <v/>
      </c>
      <c r="W16" s="19" t="str">
        <f>IFERROR(_xlfn.AGGREGATE(15,6,1/(1/((V16+180+ROW($1:$700))*ISNA(MATCH(V16+180+ROW($1:$700),праздники[Праздники:],))*ISNA(MATCH(V16+180+ROW($1:$700),INDEX('Отсутствия сотрудников'!$E:$AC,MATCH(Инструктажи!$B16,'Отсутствия сотрудников'!$B:$B,0),0),0))*(WEEKDAY((V16+180+ROW($1:$700)),2)&lt;5)*((V16+180+ROW($1:$700))&lt;$G16))),1),"")</f>
        <v/>
      </c>
      <c r="X16" s="26" t="str">
        <f>IFERROR(_xlfn.AGGREGATE(15,6,1/(1/((F16+364+ROW($1:$700))*ISNA(MATCH(F16+364+ROW($1:$700),праздники[Праздники:],))*ISNA(MATCH(F16+364+ROW($1:$700),INDEX('Отсутствия сотрудников'!$E:$AC,MATCH(Инструктажи!$B16,'Отсутствия сотрудников'!$B:$B,0),0),0))*(WEEKDAY((F16+364+ROW($1:$700)),2)&lt;5)*((F16+364+ROW($1:$700))&lt;$G16))),1),"")</f>
        <v/>
      </c>
      <c r="Y16" s="4" t="str">
        <f>IFERROR(_xlfn.AGGREGATE(15,6,1/(1/((X16+364+ROW(14:19))*ISNA(MATCH(X16+364+ROW(14:19),праздники[Праздники:],))*(WEEKDAY((X16+364+ROW(14:19)),2)&lt;5)*((X16+364+ROW(14:19))&lt;$G16))),1),"")</f>
        <v/>
      </c>
      <c r="Z16" s="4" t="str">
        <f>IFERROR(_xlfn.AGGREGATE(15,6,1/(1/((Y16+364+ROW(14:19))*ISNA(MATCH(Y16+364+ROW(14:19),праздники[Праздники:],))*(WEEKDAY((Y16+364+ROW(14:19)),2)&lt;5)*((Y16+364+ROW(14:19))&lt;$G16))),1),"")</f>
        <v/>
      </c>
      <c r="AA16" s="4" t="str">
        <f>IFERROR(_xlfn.AGGREGATE(15,6,1/(1/((Z16+364+ROW(14:19))*ISNA(MATCH(Z16+364+ROW(14:19),праздники[Праздники:],))*(WEEKDAY((Z16+364+ROW(14:19)),2)&lt;5)*((Z16+364+ROW(14:19))&lt;$G16))),1),"")</f>
        <v/>
      </c>
      <c r="AB16" s="19" t="str">
        <f>IFERROR(_xlfn.AGGREGATE(15,6,1/(1/((AA16+364+ROW(14:19))*ISNA(MATCH(AA16+364+ROW(14:19),праздники[Праздники:],))*(WEEKDAY((AA16+364+ROW(14:19)),2)&lt;5)*((AA16+364+ROW(14:19))&lt;$G16))),1),"")</f>
        <v/>
      </c>
    </row>
    <row r="17" spans="2:28" x14ac:dyDescent="0.2">
      <c r="B17" s="16"/>
      <c r="C17" s="16"/>
      <c r="D17" s="16"/>
      <c r="E17" s="16"/>
      <c r="F17" s="17"/>
      <c r="G17" s="24"/>
      <c r="H17" s="18">
        <f t="shared" si="0"/>
        <v>0</v>
      </c>
      <c r="I17" s="15">
        <f t="shared" si="1"/>
        <v>0</v>
      </c>
      <c r="J17" s="4">
        <f t="shared" si="2"/>
        <v>0</v>
      </c>
      <c r="K17" s="4">
        <f t="shared" si="3"/>
        <v>0</v>
      </c>
      <c r="L17" s="4">
        <f t="shared" si="4"/>
        <v>0</v>
      </c>
      <c r="M17" s="29" t="e">
        <f>_xlfn.AGGREGATE(15,6,1/(1/((H17+1+ROW($1:$700))*ISNA(MATCH(H17+1+ROW($1:$700),праздники[Праздники:],))*(WEEKDAY((H17+1+ROW($1:$700)),2)&lt;5)*((H17+1+ROW($1:$700))&lt;$G17))),1)</f>
        <v>#NUM!</v>
      </c>
      <c r="N17" s="18" t="str">
        <f>IFERROR(_xlfn.AGGREGATE(15,6,1/(1/((F17+180+ROW($1:$700))*ISNA(MATCH(F17+180+ROW($1:$700),праздники[Праздники:],))*ISNA(MATCH(F17+180+ROW($1:$700),INDEX('Отсутствия сотрудников'!$E:$AC,MATCH(Инструктажи!$B17,'Отсутствия сотрудников'!$B:$B,0),0),0))*(WEEKDAY((F17+180+ROW($1:$700)),2)&lt;5)*((F17+180+ROW($1:$700))&lt;$G17))),1),"")</f>
        <v/>
      </c>
      <c r="O17" s="4" t="str">
        <f>IFERROR(_xlfn.AGGREGATE(15,6,1/(1/((N17+180+ROW($1:$700))*ISNA(MATCH(N17+180+ROW($1:$700),праздники[Праздники:],))*ISNA(MATCH(N17+180+ROW($1:$700),INDEX('Отсутствия сотрудников'!$E:$AC,MATCH(Инструктажи!$B17,'Отсутствия сотрудников'!$B:$B,0),0),0))*(WEEKDAY((N17+180+ROW($1:$700)),2)&lt;5)*((N17+180+ROW($1:$700))&lt;$G17))),1),"")</f>
        <v/>
      </c>
      <c r="P17" s="4" t="str">
        <f>IFERROR(_xlfn.AGGREGATE(15,6,1/(1/((O17+180+ROW($1:$700))*ISNA(MATCH(O17+180+ROW($1:$700),праздники[Праздники:],))*ISNA(MATCH(O17+180+ROW($1:$700),INDEX('Отсутствия сотрудников'!$E:$AC,MATCH(Инструктажи!$B17,'Отсутствия сотрудников'!$B:$B,0),0),0))*(WEEKDAY((O17+180+ROW($1:$700)),2)&lt;5)*((O17+180+ROW($1:$700))&lt;$G17))),1),"")</f>
        <v/>
      </c>
      <c r="Q17" s="4" t="str">
        <f>IFERROR(_xlfn.AGGREGATE(15,6,1/(1/((P17+180+ROW($1:$700))*ISNA(MATCH(P17+180+ROW($1:$700),праздники[Праздники:],))*ISNA(MATCH(P17+180+ROW($1:$700),INDEX('Отсутствия сотрудников'!$E:$AC,MATCH(Инструктажи!$B17,'Отсутствия сотрудников'!$B:$B,0),0),0))*(WEEKDAY((P17+180+ROW($1:$700)),2)&lt;5)*((P17+180+ROW($1:$700))&lt;$G17))),1),"")</f>
        <v/>
      </c>
      <c r="R17" s="4" t="str">
        <f>IFERROR(_xlfn.AGGREGATE(15,6,1/(1/((Q17+180+ROW($1:$700))*ISNA(MATCH(Q17+180+ROW($1:$700),праздники[Праздники:],))*ISNA(MATCH(Q17+180+ROW($1:$700),INDEX('Отсутствия сотрудников'!$E:$AC,MATCH(Инструктажи!$B17,'Отсутствия сотрудников'!$B:$B,0),0),0))*(WEEKDAY((Q17+180+ROW($1:$700)),2)&lt;5)*((Q17+180+ROW($1:$700))&lt;$G17))),1),"")</f>
        <v/>
      </c>
      <c r="S17" s="4" t="str">
        <f>IFERROR(_xlfn.AGGREGATE(15,6,1/(1/((R17+180+ROW($1:$700))*ISNA(MATCH(R17+180+ROW($1:$700),праздники[Праздники:],))*ISNA(MATCH(R17+180+ROW($1:$700),INDEX('Отсутствия сотрудников'!$E:$AC,MATCH(Инструктажи!$B17,'Отсутствия сотрудников'!$B:$B,0),0),0))*(WEEKDAY((R17+180+ROW($1:$700)),2)&lt;5)*((R17+180+ROW($1:$700))&lt;$G17))),1),"")</f>
        <v/>
      </c>
      <c r="T17" s="4" t="str">
        <f>IFERROR(_xlfn.AGGREGATE(15,6,1/(1/((S17+180+ROW($1:$700))*ISNA(MATCH(S17+180+ROW($1:$700),праздники[Праздники:],))*ISNA(MATCH(S17+180+ROW($1:$700),INDEX('Отсутствия сотрудников'!$E:$AC,MATCH(Инструктажи!$B17,'Отсутствия сотрудников'!$B:$B,0),0),0))*(WEEKDAY((S17+180+ROW($1:$700)),2)&lt;5)*((S17+180+ROW($1:$700))&lt;$G17))),1),"")</f>
        <v/>
      </c>
      <c r="U17" s="4" t="str">
        <f>IFERROR(_xlfn.AGGREGATE(15,6,1/(1/((T17+180+ROW($1:$700))*ISNA(MATCH(T17+180+ROW($1:$700),праздники[Праздники:],))*ISNA(MATCH(T17+180+ROW($1:$700),INDEX('Отсутствия сотрудников'!$E:$AC,MATCH(Инструктажи!$B17,'Отсутствия сотрудников'!$B:$B,0),0),0))*(WEEKDAY((T17+180+ROW($1:$700)),2)&lt;5)*((T17+180+ROW($1:$700))&lt;$G17))),1),"")</f>
        <v/>
      </c>
      <c r="V17" s="4" t="str">
        <f>IFERROR(_xlfn.AGGREGATE(15,6,1/(1/((U17+180+ROW($1:$700))*ISNA(MATCH(U17+180+ROW($1:$700),праздники[Праздники:],))*ISNA(MATCH(U17+180+ROW($1:$700),INDEX('Отсутствия сотрудников'!$E:$AC,MATCH(Инструктажи!$B17,'Отсутствия сотрудников'!$B:$B,0),0),0))*(WEEKDAY((U17+180+ROW($1:$700)),2)&lt;5)*((U17+180+ROW($1:$700))&lt;$G17))),1),"")</f>
        <v/>
      </c>
      <c r="W17" s="19" t="str">
        <f>IFERROR(_xlfn.AGGREGATE(15,6,1/(1/((V17+180+ROW($1:$700))*ISNA(MATCH(V17+180+ROW($1:$700),праздники[Праздники:],))*ISNA(MATCH(V17+180+ROW($1:$700),INDEX('Отсутствия сотрудников'!$E:$AC,MATCH(Инструктажи!$B17,'Отсутствия сотрудников'!$B:$B,0),0),0))*(WEEKDAY((V17+180+ROW($1:$700)),2)&lt;5)*((V17+180+ROW($1:$700))&lt;$G17))),1),"")</f>
        <v/>
      </c>
      <c r="X17" s="26" t="str">
        <f>IFERROR(_xlfn.AGGREGATE(15,6,1/(1/((F17+364+ROW($1:$700))*ISNA(MATCH(F17+364+ROW($1:$700),праздники[Праздники:],))*ISNA(MATCH(F17+364+ROW($1:$700),INDEX('Отсутствия сотрудников'!$E:$AC,MATCH(Инструктажи!$B17,'Отсутствия сотрудников'!$B:$B,0),0),0))*(WEEKDAY((F17+364+ROW($1:$700)),2)&lt;5)*((F17+364+ROW($1:$700))&lt;$G17))),1),"")</f>
        <v/>
      </c>
      <c r="Y17" s="4" t="str">
        <f>IFERROR(_xlfn.AGGREGATE(15,6,1/(1/((X17+364+ROW(15:20))*ISNA(MATCH(X17+364+ROW(15:20),праздники[Праздники:],))*(WEEKDAY((X17+364+ROW(15:20)),2)&lt;5)*((X17+364+ROW(15:20))&lt;$G17))),1),"")</f>
        <v/>
      </c>
      <c r="Z17" s="4" t="str">
        <f>IFERROR(_xlfn.AGGREGATE(15,6,1/(1/((Y17+364+ROW(15:20))*ISNA(MATCH(Y17+364+ROW(15:20),праздники[Праздники:],))*(WEEKDAY((Y17+364+ROW(15:20)),2)&lt;5)*((Y17+364+ROW(15:20))&lt;$G17))),1),"")</f>
        <v/>
      </c>
      <c r="AA17" s="4" t="str">
        <f>IFERROR(_xlfn.AGGREGATE(15,6,1/(1/((Z17+364+ROW(15:20))*ISNA(MATCH(Z17+364+ROW(15:20),праздники[Праздники:],))*(WEEKDAY((Z17+364+ROW(15:20)),2)&lt;5)*((Z17+364+ROW(15:20))&lt;$G17))),1),"")</f>
        <v/>
      </c>
      <c r="AB17" s="19" t="str">
        <f>IFERROR(_xlfn.AGGREGATE(15,6,1/(1/((AA17+364+ROW(15:20))*ISNA(MATCH(AA17+364+ROW(15:20),праздники[Праздники:],))*(WEEKDAY((AA17+364+ROW(15:20)),2)&lt;5)*((AA17+364+ROW(15:20))&lt;$G17))),1),"")</f>
        <v/>
      </c>
    </row>
    <row r="18" spans="2:28" x14ac:dyDescent="0.2">
      <c r="B18" s="16"/>
      <c r="C18" s="16"/>
      <c r="D18" s="16"/>
      <c r="E18" s="16"/>
      <c r="F18" s="17"/>
      <c r="G18" s="24"/>
      <c r="H18" s="18">
        <f t="shared" si="0"/>
        <v>0</v>
      </c>
      <c r="I18" s="15">
        <f t="shared" si="1"/>
        <v>0</v>
      </c>
      <c r="J18" s="4">
        <f t="shared" si="2"/>
        <v>0</v>
      </c>
      <c r="K18" s="4">
        <f t="shared" si="3"/>
        <v>0</v>
      </c>
      <c r="L18" s="4">
        <f t="shared" si="4"/>
        <v>0</v>
      </c>
      <c r="M18" s="29" t="e">
        <f>_xlfn.AGGREGATE(15,6,1/(1/((H18+1+ROW($1:$700))*ISNA(MATCH(H18+1+ROW($1:$700),праздники[Праздники:],))*(WEEKDAY((H18+1+ROW($1:$700)),2)&lt;5)*((H18+1+ROW($1:$700))&lt;$G18))),1)</f>
        <v>#NUM!</v>
      </c>
      <c r="N18" s="18" t="str">
        <f>IFERROR(_xlfn.AGGREGATE(15,6,1/(1/((F18+180+ROW($1:$700))*ISNA(MATCH(F18+180+ROW($1:$700),праздники[Праздники:],))*ISNA(MATCH(F18+180+ROW($1:$700),INDEX('Отсутствия сотрудников'!$E:$AC,MATCH(Инструктажи!$B18,'Отсутствия сотрудников'!$B:$B,0),0),0))*(WEEKDAY((F18+180+ROW($1:$700)),2)&lt;5)*((F18+180+ROW($1:$700))&lt;$G18))),1),"")</f>
        <v/>
      </c>
      <c r="O18" s="4" t="str">
        <f>IFERROR(_xlfn.AGGREGATE(15,6,1/(1/((N18+180+ROW($1:$700))*ISNA(MATCH(N18+180+ROW($1:$700),праздники[Праздники:],))*ISNA(MATCH(N18+180+ROW($1:$700),INDEX('Отсутствия сотрудников'!$E:$AC,MATCH(Инструктажи!$B18,'Отсутствия сотрудников'!$B:$B,0),0),0))*(WEEKDAY((N18+180+ROW($1:$700)),2)&lt;5)*((N18+180+ROW($1:$700))&lt;$G18))),1),"")</f>
        <v/>
      </c>
      <c r="P18" s="4" t="str">
        <f>IFERROR(_xlfn.AGGREGATE(15,6,1/(1/((O18+180+ROW($1:$700))*ISNA(MATCH(O18+180+ROW($1:$700),праздники[Праздники:],))*ISNA(MATCH(O18+180+ROW($1:$700),INDEX('Отсутствия сотрудников'!$E:$AC,MATCH(Инструктажи!$B18,'Отсутствия сотрудников'!$B:$B,0),0),0))*(WEEKDAY((O18+180+ROW($1:$700)),2)&lt;5)*((O18+180+ROW($1:$700))&lt;$G18))),1),"")</f>
        <v/>
      </c>
      <c r="Q18" s="4" t="str">
        <f>IFERROR(_xlfn.AGGREGATE(15,6,1/(1/((P18+180+ROW($1:$700))*ISNA(MATCH(P18+180+ROW($1:$700),праздники[Праздники:],))*ISNA(MATCH(P18+180+ROW($1:$700),INDEX('Отсутствия сотрудников'!$E:$AC,MATCH(Инструктажи!$B18,'Отсутствия сотрудников'!$B:$B,0),0),0))*(WEEKDAY((P18+180+ROW($1:$700)),2)&lt;5)*((P18+180+ROW($1:$700))&lt;$G18))),1),"")</f>
        <v/>
      </c>
      <c r="R18" s="4" t="str">
        <f>IFERROR(_xlfn.AGGREGATE(15,6,1/(1/((Q18+180+ROW($1:$700))*ISNA(MATCH(Q18+180+ROW($1:$700),праздники[Праздники:],))*ISNA(MATCH(Q18+180+ROW($1:$700),INDEX('Отсутствия сотрудников'!$E:$AC,MATCH(Инструктажи!$B18,'Отсутствия сотрудников'!$B:$B,0),0),0))*(WEEKDAY((Q18+180+ROW($1:$700)),2)&lt;5)*((Q18+180+ROW($1:$700))&lt;$G18))),1),"")</f>
        <v/>
      </c>
      <c r="S18" s="4" t="str">
        <f>IFERROR(_xlfn.AGGREGATE(15,6,1/(1/((R18+180+ROW($1:$700))*ISNA(MATCH(R18+180+ROW($1:$700),праздники[Праздники:],))*ISNA(MATCH(R18+180+ROW($1:$700),INDEX('Отсутствия сотрудников'!$E:$AC,MATCH(Инструктажи!$B18,'Отсутствия сотрудников'!$B:$B,0),0),0))*(WEEKDAY((R18+180+ROW($1:$700)),2)&lt;5)*((R18+180+ROW($1:$700))&lt;$G18))),1),"")</f>
        <v/>
      </c>
      <c r="T18" s="4" t="str">
        <f>IFERROR(_xlfn.AGGREGATE(15,6,1/(1/((S18+180+ROW($1:$700))*ISNA(MATCH(S18+180+ROW($1:$700),праздники[Праздники:],))*ISNA(MATCH(S18+180+ROW($1:$700),INDEX('Отсутствия сотрудников'!$E:$AC,MATCH(Инструктажи!$B18,'Отсутствия сотрудников'!$B:$B,0),0),0))*(WEEKDAY((S18+180+ROW($1:$700)),2)&lt;5)*((S18+180+ROW($1:$700))&lt;$G18))),1),"")</f>
        <v/>
      </c>
      <c r="U18" s="4" t="str">
        <f>IFERROR(_xlfn.AGGREGATE(15,6,1/(1/((T18+180+ROW($1:$700))*ISNA(MATCH(T18+180+ROW($1:$700),праздники[Праздники:],))*ISNA(MATCH(T18+180+ROW($1:$700),INDEX('Отсутствия сотрудников'!$E:$AC,MATCH(Инструктажи!$B18,'Отсутствия сотрудников'!$B:$B,0),0),0))*(WEEKDAY((T18+180+ROW($1:$700)),2)&lt;5)*((T18+180+ROW($1:$700))&lt;$G18))),1),"")</f>
        <v/>
      </c>
      <c r="V18" s="4" t="str">
        <f>IFERROR(_xlfn.AGGREGATE(15,6,1/(1/((U18+180+ROW($1:$700))*ISNA(MATCH(U18+180+ROW($1:$700),праздники[Праздники:],))*ISNA(MATCH(U18+180+ROW($1:$700),INDEX('Отсутствия сотрудников'!$E:$AC,MATCH(Инструктажи!$B18,'Отсутствия сотрудников'!$B:$B,0),0),0))*(WEEKDAY((U18+180+ROW($1:$700)),2)&lt;5)*((U18+180+ROW($1:$700))&lt;$G18))),1),"")</f>
        <v/>
      </c>
      <c r="W18" s="19" t="str">
        <f>IFERROR(_xlfn.AGGREGATE(15,6,1/(1/((V18+180+ROW($1:$700))*ISNA(MATCH(V18+180+ROW($1:$700),праздники[Праздники:],))*ISNA(MATCH(V18+180+ROW($1:$700),INDEX('Отсутствия сотрудников'!$E:$AC,MATCH(Инструктажи!$B18,'Отсутствия сотрудников'!$B:$B,0),0),0))*(WEEKDAY((V18+180+ROW($1:$700)),2)&lt;5)*((V18+180+ROW($1:$700))&lt;$G18))),1),"")</f>
        <v/>
      </c>
      <c r="X18" s="26" t="str">
        <f>IFERROR(_xlfn.AGGREGATE(15,6,1/(1/((F18+364+ROW($1:$700))*ISNA(MATCH(F18+364+ROW($1:$700),праздники[Праздники:],))*ISNA(MATCH(F18+364+ROW($1:$700),INDEX('Отсутствия сотрудников'!$E:$AC,MATCH(Инструктажи!$B18,'Отсутствия сотрудников'!$B:$B,0),0),0))*(WEEKDAY((F18+364+ROW($1:$700)),2)&lt;5)*((F18+364+ROW($1:$700))&lt;$G18))),1),"")</f>
        <v/>
      </c>
      <c r="Y18" s="4" t="str">
        <f>IFERROR(_xlfn.AGGREGATE(15,6,1/(1/((X18+364+ROW(16:21))*ISNA(MATCH(X18+364+ROW(16:21),праздники[Праздники:],))*(WEEKDAY((X18+364+ROW(16:21)),2)&lt;5)*((X18+364+ROW(16:21))&lt;$G18))),1),"")</f>
        <v/>
      </c>
      <c r="Z18" s="4" t="str">
        <f>IFERROR(_xlfn.AGGREGATE(15,6,1/(1/((Y18+364+ROW(16:21))*ISNA(MATCH(Y18+364+ROW(16:21),праздники[Праздники:],))*(WEEKDAY((Y18+364+ROW(16:21)),2)&lt;5)*((Y18+364+ROW(16:21))&lt;$G18))),1),"")</f>
        <v/>
      </c>
      <c r="AA18" s="4" t="str">
        <f>IFERROR(_xlfn.AGGREGATE(15,6,1/(1/((Z18+364+ROW(16:21))*ISNA(MATCH(Z18+364+ROW(16:21),праздники[Праздники:],))*(WEEKDAY((Z18+364+ROW(16:21)),2)&lt;5)*((Z18+364+ROW(16:21))&lt;$G18))),1),"")</f>
        <v/>
      </c>
      <c r="AB18" s="19" t="str">
        <f>IFERROR(_xlfn.AGGREGATE(15,6,1/(1/((AA18+364+ROW(16:21))*ISNA(MATCH(AA18+364+ROW(16:21),праздники[Праздники:],))*(WEEKDAY((AA18+364+ROW(16:21)),2)&lt;5)*((AA18+364+ROW(16:21))&lt;$G18))),1),"")</f>
        <v/>
      </c>
    </row>
    <row r="19" spans="2:28" x14ac:dyDescent="0.2">
      <c r="B19" s="16"/>
      <c r="C19" s="16"/>
      <c r="D19" s="16"/>
      <c r="E19" s="16"/>
      <c r="F19" s="17"/>
      <c r="G19" s="24"/>
      <c r="H19" s="18">
        <f t="shared" si="0"/>
        <v>0</v>
      </c>
      <c r="I19" s="15">
        <f t="shared" si="1"/>
        <v>0</v>
      </c>
      <c r="J19" s="4">
        <f t="shared" si="2"/>
        <v>0</v>
      </c>
      <c r="K19" s="4">
        <f t="shared" si="3"/>
        <v>0</v>
      </c>
      <c r="L19" s="4">
        <f t="shared" si="4"/>
        <v>0</v>
      </c>
      <c r="M19" s="29" t="e">
        <f>_xlfn.AGGREGATE(15,6,1/(1/((H19+1+ROW($1:$700))*ISNA(MATCH(H19+1+ROW($1:$700),праздники[Праздники:],))*(WEEKDAY((H19+1+ROW($1:$700)),2)&lt;5)*((H19+1+ROW($1:$700))&lt;$G19))),1)</f>
        <v>#NUM!</v>
      </c>
      <c r="N19" s="18" t="str">
        <f>IFERROR(_xlfn.AGGREGATE(15,6,1/(1/((F19+180+ROW($1:$700))*ISNA(MATCH(F19+180+ROW($1:$700),праздники[Праздники:],))*ISNA(MATCH(F19+180+ROW($1:$700),INDEX('Отсутствия сотрудников'!$E:$AC,MATCH(Инструктажи!$B19,'Отсутствия сотрудников'!$B:$B,0),0),0))*(WEEKDAY((F19+180+ROW($1:$700)),2)&lt;5)*((F19+180+ROW($1:$700))&lt;$G19))),1),"")</f>
        <v/>
      </c>
      <c r="O19" s="4" t="str">
        <f>IFERROR(_xlfn.AGGREGATE(15,6,1/(1/((N19+180+ROW($1:$700))*ISNA(MATCH(N19+180+ROW($1:$700),праздники[Праздники:],))*ISNA(MATCH(N19+180+ROW($1:$700),INDEX('Отсутствия сотрудников'!$E:$AC,MATCH(Инструктажи!$B19,'Отсутствия сотрудников'!$B:$B,0),0),0))*(WEEKDAY((N19+180+ROW($1:$700)),2)&lt;5)*((N19+180+ROW($1:$700))&lt;$G19))),1),"")</f>
        <v/>
      </c>
      <c r="P19" s="4" t="str">
        <f>IFERROR(_xlfn.AGGREGATE(15,6,1/(1/((O19+180+ROW($1:$700))*ISNA(MATCH(O19+180+ROW($1:$700),праздники[Праздники:],))*ISNA(MATCH(O19+180+ROW($1:$700),INDEX('Отсутствия сотрудников'!$E:$AC,MATCH(Инструктажи!$B19,'Отсутствия сотрудников'!$B:$B,0),0),0))*(WEEKDAY((O19+180+ROW($1:$700)),2)&lt;5)*((O19+180+ROW($1:$700))&lt;$G19))),1),"")</f>
        <v/>
      </c>
      <c r="Q19" s="4" t="str">
        <f>IFERROR(_xlfn.AGGREGATE(15,6,1/(1/((P19+180+ROW($1:$700))*ISNA(MATCH(P19+180+ROW($1:$700),праздники[Праздники:],))*ISNA(MATCH(P19+180+ROW($1:$700),INDEX('Отсутствия сотрудников'!$E:$AC,MATCH(Инструктажи!$B19,'Отсутствия сотрудников'!$B:$B,0),0),0))*(WEEKDAY((P19+180+ROW($1:$700)),2)&lt;5)*((P19+180+ROW($1:$700))&lt;$G19))),1),"")</f>
        <v/>
      </c>
      <c r="R19" s="4" t="str">
        <f>IFERROR(_xlfn.AGGREGATE(15,6,1/(1/((Q19+180+ROW($1:$700))*ISNA(MATCH(Q19+180+ROW($1:$700),праздники[Праздники:],))*ISNA(MATCH(Q19+180+ROW($1:$700),INDEX('Отсутствия сотрудников'!$E:$AC,MATCH(Инструктажи!$B19,'Отсутствия сотрудников'!$B:$B,0),0),0))*(WEEKDAY((Q19+180+ROW($1:$700)),2)&lt;5)*((Q19+180+ROW($1:$700))&lt;$G19))),1),"")</f>
        <v/>
      </c>
      <c r="S19" s="4" t="str">
        <f>IFERROR(_xlfn.AGGREGATE(15,6,1/(1/((R19+180+ROW($1:$700))*ISNA(MATCH(R19+180+ROW($1:$700),праздники[Праздники:],))*ISNA(MATCH(R19+180+ROW($1:$700),INDEX('Отсутствия сотрудников'!$E:$AC,MATCH(Инструктажи!$B19,'Отсутствия сотрудников'!$B:$B,0),0),0))*(WEEKDAY((R19+180+ROW($1:$700)),2)&lt;5)*((R19+180+ROW($1:$700))&lt;$G19))),1),"")</f>
        <v/>
      </c>
      <c r="T19" s="4" t="str">
        <f>IFERROR(_xlfn.AGGREGATE(15,6,1/(1/((S19+180+ROW($1:$700))*ISNA(MATCH(S19+180+ROW($1:$700),праздники[Праздники:],))*ISNA(MATCH(S19+180+ROW($1:$700),INDEX('Отсутствия сотрудников'!$E:$AC,MATCH(Инструктажи!$B19,'Отсутствия сотрудников'!$B:$B,0),0),0))*(WEEKDAY((S19+180+ROW($1:$700)),2)&lt;5)*((S19+180+ROW($1:$700))&lt;$G19))),1),"")</f>
        <v/>
      </c>
      <c r="U19" s="4" t="str">
        <f>IFERROR(_xlfn.AGGREGATE(15,6,1/(1/((T19+180+ROW($1:$700))*ISNA(MATCH(T19+180+ROW($1:$700),праздники[Праздники:],))*ISNA(MATCH(T19+180+ROW($1:$700),INDEX('Отсутствия сотрудников'!$E:$AC,MATCH(Инструктажи!$B19,'Отсутствия сотрудников'!$B:$B,0),0),0))*(WEEKDAY((T19+180+ROW($1:$700)),2)&lt;5)*((T19+180+ROW($1:$700))&lt;$G19))),1),"")</f>
        <v/>
      </c>
      <c r="V19" s="4" t="str">
        <f>IFERROR(_xlfn.AGGREGATE(15,6,1/(1/((U19+180+ROW($1:$700))*ISNA(MATCH(U19+180+ROW($1:$700),праздники[Праздники:],))*ISNA(MATCH(U19+180+ROW($1:$700),INDEX('Отсутствия сотрудников'!$E:$AC,MATCH(Инструктажи!$B19,'Отсутствия сотрудников'!$B:$B,0),0),0))*(WEEKDAY((U19+180+ROW($1:$700)),2)&lt;5)*((U19+180+ROW($1:$700))&lt;$G19))),1),"")</f>
        <v/>
      </c>
      <c r="W19" s="19" t="str">
        <f>IFERROR(_xlfn.AGGREGATE(15,6,1/(1/((V19+180+ROW($1:$700))*ISNA(MATCH(V19+180+ROW($1:$700),праздники[Праздники:],))*ISNA(MATCH(V19+180+ROW($1:$700),INDEX('Отсутствия сотрудников'!$E:$AC,MATCH(Инструктажи!$B19,'Отсутствия сотрудников'!$B:$B,0),0),0))*(WEEKDAY((V19+180+ROW($1:$700)),2)&lt;5)*((V19+180+ROW($1:$700))&lt;$G19))),1),"")</f>
        <v/>
      </c>
      <c r="X19" s="26" t="str">
        <f>IFERROR(_xlfn.AGGREGATE(15,6,1/(1/((F19+364+ROW($1:$700))*ISNA(MATCH(F19+364+ROW($1:$700),праздники[Праздники:],))*ISNA(MATCH(F19+364+ROW($1:$700),INDEX('Отсутствия сотрудников'!$E:$AC,MATCH(Инструктажи!$B19,'Отсутствия сотрудников'!$B:$B,0),0),0))*(WEEKDAY((F19+364+ROW($1:$700)),2)&lt;5)*((F19+364+ROW($1:$700))&lt;$G19))),1),"")</f>
        <v/>
      </c>
      <c r="Y19" s="4" t="str">
        <f>IFERROR(_xlfn.AGGREGATE(15,6,1/(1/((X19+364+ROW(17:22))*ISNA(MATCH(X19+364+ROW(17:22),праздники[Праздники:],))*(WEEKDAY((X19+364+ROW(17:22)),2)&lt;5)*((X19+364+ROW(17:22))&lt;$G19))),1),"")</f>
        <v/>
      </c>
      <c r="Z19" s="4" t="str">
        <f>IFERROR(_xlfn.AGGREGATE(15,6,1/(1/((Y19+364+ROW(17:22))*ISNA(MATCH(Y19+364+ROW(17:22),праздники[Праздники:],))*(WEEKDAY((Y19+364+ROW(17:22)),2)&lt;5)*((Y19+364+ROW(17:22))&lt;$G19))),1),"")</f>
        <v/>
      </c>
      <c r="AA19" s="4" t="str">
        <f>IFERROR(_xlfn.AGGREGATE(15,6,1/(1/((Z19+364+ROW(17:22))*ISNA(MATCH(Z19+364+ROW(17:22),праздники[Праздники:],))*(WEEKDAY((Z19+364+ROW(17:22)),2)&lt;5)*((Z19+364+ROW(17:22))&lt;$G19))),1),"")</f>
        <v/>
      </c>
      <c r="AB19" s="19" t="str">
        <f>IFERROR(_xlfn.AGGREGATE(15,6,1/(1/((AA19+364+ROW(17:22))*ISNA(MATCH(AA19+364+ROW(17:22),праздники[Праздники:],))*(WEEKDAY((AA19+364+ROW(17:22)),2)&lt;5)*((AA19+364+ROW(17:22))&lt;$G19))),1),"")</f>
        <v/>
      </c>
    </row>
    <row r="20" spans="2:28" x14ac:dyDescent="0.2">
      <c r="B20" s="16"/>
      <c r="C20" s="16"/>
      <c r="D20" s="16"/>
      <c r="E20" s="16"/>
      <c r="F20" s="17"/>
      <c r="G20" s="24"/>
      <c r="H20" s="18">
        <f t="shared" si="0"/>
        <v>0</v>
      </c>
      <c r="I20" s="15">
        <f t="shared" si="1"/>
        <v>0</v>
      </c>
      <c r="J20" s="4">
        <f t="shared" si="2"/>
        <v>0</v>
      </c>
      <c r="K20" s="4">
        <f t="shared" si="3"/>
        <v>0</v>
      </c>
      <c r="L20" s="4">
        <f t="shared" si="4"/>
        <v>0</v>
      </c>
      <c r="M20" s="29" t="e">
        <f>_xlfn.AGGREGATE(15,6,1/(1/((H20+1+ROW($1:$700))*ISNA(MATCH(H20+1+ROW($1:$700),праздники[Праздники:],))*(WEEKDAY((H20+1+ROW($1:$700)),2)&lt;5)*((H20+1+ROW($1:$700))&lt;$G20))),1)</f>
        <v>#NUM!</v>
      </c>
      <c r="N20" s="18" t="str">
        <f>IFERROR(_xlfn.AGGREGATE(15,6,1/(1/((F20+180+ROW($1:$700))*ISNA(MATCH(F20+180+ROW($1:$700),праздники[Праздники:],))*ISNA(MATCH(F20+180+ROW($1:$700),INDEX('Отсутствия сотрудников'!$E:$AC,MATCH(Инструктажи!$B20,'Отсутствия сотрудников'!$B:$B,0),0),0))*(WEEKDAY((F20+180+ROW($1:$700)),2)&lt;5)*((F20+180+ROW($1:$700))&lt;$G20))),1),"")</f>
        <v/>
      </c>
      <c r="O20" s="4" t="str">
        <f>IFERROR(_xlfn.AGGREGATE(15,6,1/(1/((N20+180+ROW($1:$700))*ISNA(MATCH(N20+180+ROW($1:$700),праздники[Праздники:],))*ISNA(MATCH(N20+180+ROW($1:$700),INDEX('Отсутствия сотрудников'!$E:$AC,MATCH(Инструктажи!$B20,'Отсутствия сотрудников'!$B:$B,0),0),0))*(WEEKDAY((N20+180+ROW($1:$700)),2)&lt;5)*((N20+180+ROW($1:$700))&lt;$G20))),1),"")</f>
        <v/>
      </c>
      <c r="P20" s="4" t="str">
        <f>IFERROR(_xlfn.AGGREGATE(15,6,1/(1/((O20+180+ROW($1:$700))*ISNA(MATCH(O20+180+ROW($1:$700),праздники[Праздники:],))*ISNA(MATCH(O20+180+ROW($1:$700),INDEX('Отсутствия сотрудников'!$E:$AC,MATCH(Инструктажи!$B20,'Отсутствия сотрудников'!$B:$B,0),0),0))*(WEEKDAY((O20+180+ROW($1:$700)),2)&lt;5)*((O20+180+ROW($1:$700))&lt;$G20))),1),"")</f>
        <v/>
      </c>
      <c r="Q20" s="4" t="str">
        <f>IFERROR(_xlfn.AGGREGATE(15,6,1/(1/((P20+180+ROW($1:$700))*ISNA(MATCH(P20+180+ROW($1:$700),праздники[Праздники:],))*ISNA(MATCH(P20+180+ROW($1:$700),INDEX('Отсутствия сотрудников'!$E:$AC,MATCH(Инструктажи!$B20,'Отсутствия сотрудников'!$B:$B,0),0),0))*(WEEKDAY((P20+180+ROW($1:$700)),2)&lt;5)*((P20+180+ROW($1:$700))&lt;$G20))),1),"")</f>
        <v/>
      </c>
      <c r="R20" s="4" t="str">
        <f>IFERROR(_xlfn.AGGREGATE(15,6,1/(1/((Q20+180+ROW($1:$700))*ISNA(MATCH(Q20+180+ROW($1:$700),праздники[Праздники:],))*ISNA(MATCH(Q20+180+ROW($1:$700),INDEX('Отсутствия сотрудников'!$E:$AC,MATCH(Инструктажи!$B20,'Отсутствия сотрудников'!$B:$B,0),0),0))*(WEEKDAY((Q20+180+ROW($1:$700)),2)&lt;5)*((Q20+180+ROW($1:$700))&lt;$G20))),1),"")</f>
        <v/>
      </c>
      <c r="S20" s="4" t="str">
        <f>IFERROR(_xlfn.AGGREGATE(15,6,1/(1/((R20+180+ROW($1:$700))*ISNA(MATCH(R20+180+ROW($1:$700),праздники[Праздники:],))*ISNA(MATCH(R20+180+ROW($1:$700),INDEX('Отсутствия сотрудников'!$E:$AC,MATCH(Инструктажи!$B20,'Отсутствия сотрудников'!$B:$B,0),0),0))*(WEEKDAY((R20+180+ROW($1:$700)),2)&lt;5)*((R20+180+ROW($1:$700))&lt;$G20))),1),"")</f>
        <v/>
      </c>
      <c r="T20" s="4" t="str">
        <f>IFERROR(_xlfn.AGGREGATE(15,6,1/(1/((S20+180+ROW($1:$700))*ISNA(MATCH(S20+180+ROW($1:$700),праздники[Праздники:],))*ISNA(MATCH(S20+180+ROW($1:$700),INDEX('Отсутствия сотрудников'!$E:$AC,MATCH(Инструктажи!$B20,'Отсутствия сотрудников'!$B:$B,0),0),0))*(WEEKDAY((S20+180+ROW($1:$700)),2)&lt;5)*((S20+180+ROW($1:$700))&lt;$G20))),1),"")</f>
        <v/>
      </c>
      <c r="U20" s="4" t="str">
        <f>IFERROR(_xlfn.AGGREGATE(15,6,1/(1/((T20+180+ROW($1:$700))*ISNA(MATCH(T20+180+ROW($1:$700),праздники[Праздники:],))*ISNA(MATCH(T20+180+ROW($1:$700),INDEX('Отсутствия сотрудников'!$E:$AC,MATCH(Инструктажи!$B20,'Отсутствия сотрудников'!$B:$B,0),0),0))*(WEEKDAY((T20+180+ROW($1:$700)),2)&lt;5)*((T20+180+ROW($1:$700))&lt;$G20))),1),"")</f>
        <v/>
      </c>
      <c r="V20" s="4" t="str">
        <f>IFERROR(_xlfn.AGGREGATE(15,6,1/(1/((U20+180+ROW($1:$700))*ISNA(MATCH(U20+180+ROW($1:$700),праздники[Праздники:],))*ISNA(MATCH(U20+180+ROW($1:$700),INDEX('Отсутствия сотрудников'!$E:$AC,MATCH(Инструктажи!$B20,'Отсутствия сотрудников'!$B:$B,0),0),0))*(WEEKDAY((U20+180+ROW($1:$700)),2)&lt;5)*((U20+180+ROW($1:$700))&lt;$G20))),1),"")</f>
        <v/>
      </c>
      <c r="W20" s="19" t="str">
        <f>IFERROR(_xlfn.AGGREGATE(15,6,1/(1/((V20+180+ROW($1:$700))*ISNA(MATCH(V20+180+ROW($1:$700),праздники[Праздники:],))*ISNA(MATCH(V20+180+ROW($1:$700),INDEX('Отсутствия сотрудников'!$E:$AC,MATCH(Инструктажи!$B20,'Отсутствия сотрудников'!$B:$B,0),0),0))*(WEEKDAY((V20+180+ROW($1:$700)),2)&lt;5)*((V20+180+ROW($1:$700))&lt;$G20))),1),"")</f>
        <v/>
      </c>
      <c r="X20" s="26" t="str">
        <f>IFERROR(_xlfn.AGGREGATE(15,6,1/(1/((F20+364+ROW($1:$700))*ISNA(MATCH(F20+364+ROW($1:$700),праздники[Праздники:],))*ISNA(MATCH(F20+364+ROW($1:$700),INDEX('Отсутствия сотрудников'!$E:$AC,MATCH(Инструктажи!$B20,'Отсутствия сотрудников'!$B:$B,0),0),0))*(WEEKDAY((F20+364+ROW($1:$700)),2)&lt;5)*((F20+364+ROW($1:$700))&lt;$G20))),1),"")</f>
        <v/>
      </c>
      <c r="Y20" s="4" t="str">
        <f>IFERROR(_xlfn.AGGREGATE(15,6,1/(1/((X20+364+ROW(18:23))*ISNA(MATCH(X20+364+ROW(18:23),праздники[Праздники:],))*(WEEKDAY((X20+364+ROW(18:23)),2)&lt;5)*((X20+364+ROW(18:23))&lt;$G20))),1),"")</f>
        <v/>
      </c>
      <c r="Z20" s="4" t="str">
        <f>IFERROR(_xlfn.AGGREGATE(15,6,1/(1/((Y20+364+ROW(18:23))*ISNA(MATCH(Y20+364+ROW(18:23),праздники[Праздники:],))*(WEEKDAY((Y20+364+ROW(18:23)),2)&lt;5)*((Y20+364+ROW(18:23))&lt;$G20))),1),"")</f>
        <v/>
      </c>
      <c r="AA20" s="4" t="str">
        <f>IFERROR(_xlfn.AGGREGATE(15,6,1/(1/((Z20+364+ROW(18:23))*ISNA(MATCH(Z20+364+ROW(18:23),праздники[Праздники:],))*(WEEKDAY((Z20+364+ROW(18:23)),2)&lt;5)*((Z20+364+ROW(18:23))&lt;$G20))),1),"")</f>
        <v/>
      </c>
      <c r="AB20" s="19" t="str">
        <f>IFERROR(_xlfn.AGGREGATE(15,6,1/(1/((AA20+364+ROW(18:23))*ISNA(MATCH(AA20+364+ROW(18:23),праздники[Праздники:],))*(WEEKDAY((AA20+364+ROW(18:23)),2)&lt;5)*((AA20+364+ROW(18:23))&lt;$G20))),1),"")</f>
        <v/>
      </c>
    </row>
    <row r="21" spans="2:28" x14ac:dyDescent="0.2">
      <c r="B21" s="16"/>
      <c r="C21" s="16"/>
      <c r="D21" s="16"/>
      <c r="E21" s="16"/>
      <c r="F21" s="17"/>
      <c r="G21" s="24"/>
      <c r="H21" s="18">
        <f t="shared" si="0"/>
        <v>0</v>
      </c>
      <c r="I21" s="15">
        <f t="shared" si="1"/>
        <v>0</v>
      </c>
      <c r="J21" s="4">
        <f t="shared" si="2"/>
        <v>0</v>
      </c>
      <c r="K21" s="4">
        <f t="shared" si="3"/>
        <v>0</v>
      </c>
      <c r="L21" s="4">
        <f t="shared" si="4"/>
        <v>0</v>
      </c>
      <c r="M21" s="29" t="e">
        <f>_xlfn.AGGREGATE(15,6,1/(1/((H21+1+ROW($1:$700))*ISNA(MATCH(H21+1+ROW($1:$700),праздники[Праздники:],))*(WEEKDAY((H21+1+ROW($1:$700)),2)&lt;5)*((H21+1+ROW($1:$700))&lt;$G21))),1)</f>
        <v>#NUM!</v>
      </c>
      <c r="N21" s="18" t="str">
        <f>IFERROR(_xlfn.AGGREGATE(15,6,1/(1/((F21+180+ROW($1:$700))*ISNA(MATCH(F21+180+ROW($1:$700),праздники[Праздники:],))*ISNA(MATCH(F21+180+ROW($1:$700),INDEX('Отсутствия сотрудников'!$E:$AC,MATCH(Инструктажи!$B21,'Отсутствия сотрудников'!$B:$B,0),0),0))*(WEEKDAY((F21+180+ROW($1:$700)),2)&lt;5)*((F21+180+ROW($1:$700))&lt;$G21))),1),"")</f>
        <v/>
      </c>
      <c r="O21" s="4" t="str">
        <f>IFERROR(_xlfn.AGGREGATE(15,6,1/(1/((N21+180+ROW($1:$700))*ISNA(MATCH(N21+180+ROW($1:$700),праздники[Праздники:],))*ISNA(MATCH(N21+180+ROW($1:$700),INDEX('Отсутствия сотрудников'!$E:$AC,MATCH(Инструктажи!$B21,'Отсутствия сотрудников'!$B:$B,0),0),0))*(WEEKDAY((N21+180+ROW($1:$700)),2)&lt;5)*((N21+180+ROW($1:$700))&lt;$G21))),1),"")</f>
        <v/>
      </c>
      <c r="P21" s="4" t="str">
        <f>IFERROR(_xlfn.AGGREGATE(15,6,1/(1/((O21+180+ROW($1:$700))*ISNA(MATCH(O21+180+ROW($1:$700),праздники[Праздники:],))*ISNA(MATCH(O21+180+ROW($1:$700),INDEX('Отсутствия сотрудников'!$E:$AC,MATCH(Инструктажи!$B21,'Отсутствия сотрудников'!$B:$B,0),0),0))*(WEEKDAY((O21+180+ROW($1:$700)),2)&lt;5)*((O21+180+ROW($1:$700))&lt;$G21))),1),"")</f>
        <v/>
      </c>
      <c r="Q21" s="4" t="str">
        <f>IFERROR(_xlfn.AGGREGATE(15,6,1/(1/((P21+180+ROW($1:$700))*ISNA(MATCH(P21+180+ROW($1:$700),праздники[Праздники:],))*ISNA(MATCH(P21+180+ROW($1:$700),INDEX('Отсутствия сотрудников'!$E:$AC,MATCH(Инструктажи!$B21,'Отсутствия сотрудников'!$B:$B,0),0),0))*(WEEKDAY((P21+180+ROW($1:$700)),2)&lt;5)*((P21+180+ROW($1:$700))&lt;$G21))),1),"")</f>
        <v/>
      </c>
      <c r="R21" s="4" t="str">
        <f>IFERROR(_xlfn.AGGREGATE(15,6,1/(1/((Q21+180+ROW($1:$700))*ISNA(MATCH(Q21+180+ROW($1:$700),праздники[Праздники:],))*ISNA(MATCH(Q21+180+ROW($1:$700),INDEX('Отсутствия сотрудников'!$E:$AC,MATCH(Инструктажи!$B21,'Отсутствия сотрудников'!$B:$B,0),0),0))*(WEEKDAY((Q21+180+ROW($1:$700)),2)&lt;5)*((Q21+180+ROW($1:$700))&lt;$G21))),1),"")</f>
        <v/>
      </c>
      <c r="S21" s="4" t="str">
        <f>IFERROR(_xlfn.AGGREGATE(15,6,1/(1/((R21+180+ROW($1:$700))*ISNA(MATCH(R21+180+ROW($1:$700),праздники[Праздники:],))*ISNA(MATCH(R21+180+ROW($1:$700),INDEX('Отсутствия сотрудников'!$E:$AC,MATCH(Инструктажи!$B21,'Отсутствия сотрудников'!$B:$B,0),0),0))*(WEEKDAY((R21+180+ROW($1:$700)),2)&lt;5)*((R21+180+ROW($1:$700))&lt;$G21))),1),"")</f>
        <v/>
      </c>
      <c r="T21" s="4" t="str">
        <f>IFERROR(_xlfn.AGGREGATE(15,6,1/(1/((S21+180+ROW($1:$700))*ISNA(MATCH(S21+180+ROW($1:$700),праздники[Праздники:],))*ISNA(MATCH(S21+180+ROW($1:$700),INDEX('Отсутствия сотрудников'!$E:$AC,MATCH(Инструктажи!$B21,'Отсутствия сотрудников'!$B:$B,0),0),0))*(WEEKDAY((S21+180+ROW($1:$700)),2)&lt;5)*((S21+180+ROW($1:$700))&lt;$G21))),1),"")</f>
        <v/>
      </c>
      <c r="U21" s="4" t="str">
        <f>IFERROR(_xlfn.AGGREGATE(15,6,1/(1/((T21+180+ROW($1:$700))*ISNA(MATCH(T21+180+ROW($1:$700),праздники[Праздники:],))*ISNA(MATCH(T21+180+ROW($1:$700),INDEX('Отсутствия сотрудников'!$E:$AC,MATCH(Инструктажи!$B21,'Отсутствия сотрудников'!$B:$B,0),0),0))*(WEEKDAY((T21+180+ROW($1:$700)),2)&lt;5)*((T21+180+ROW($1:$700))&lt;$G21))),1),"")</f>
        <v/>
      </c>
      <c r="V21" s="4" t="str">
        <f>IFERROR(_xlfn.AGGREGATE(15,6,1/(1/((U21+180+ROW($1:$700))*ISNA(MATCH(U21+180+ROW($1:$700),праздники[Праздники:],))*ISNA(MATCH(U21+180+ROW($1:$700),INDEX('Отсутствия сотрудников'!$E:$AC,MATCH(Инструктажи!$B21,'Отсутствия сотрудников'!$B:$B,0),0),0))*(WEEKDAY((U21+180+ROW($1:$700)),2)&lt;5)*((U21+180+ROW($1:$700))&lt;$G21))),1),"")</f>
        <v/>
      </c>
      <c r="W21" s="19" t="str">
        <f>IFERROR(_xlfn.AGGREGATE(15,6,1/(1/((V21+180+ROW($1:$700))*ISNA(MATCH(V21+180+ROW($1:$700),праздники[Праздники:],))*ISNA(MATCH(V21+180+ROW($1:$700),INDEX('Отсутствия сотрудников'!$E:$AC,MATCH(Инструктажи!$B21,'Отсутствия сотрудников'!$B:$B,0),0),0))*(WEEKDAY((V21+180+ROW($1:$700)),2)&lt;5)*((V21+180+ROW($1:$700))&lt;$G21))),1),"")</f>
        <v/>
      </c>
      <c r="X21" s="26" t="str">
        <f>IFERROR(_xlfn.AGGREGATE(15,6,1/(1/((F21+364+ROW($1:$700))*ISNA(MATCH(F21+364+ROW($1:$700),праздники[Праздники:],))*ISNA(MATCH(F21+364+ROW($1:$700),INDEX('Отсутствия сотрудников'!$E:$AC,MATCH(Инструктажи!$B21,'Отсутствия сотрудников'!$B:$B,0),0),0))*(WEEKDAY((F21+364+ROW($1:$700)),2)&lt;5)*((F21+364+ROW($1:$700))&lt;$G21))),1),"")</f>
        <v/>
      </c>
      <c r="Y21" s="4" t="str">
        <f>IFERROR(_xlfn.AGGREGATE(15,6,1/(1/((X21+364+ROW(19:24))*ISNA(MATCH(X21+364+ROW(19:24),праздники[Праздники:],))*(WEEKDAY((X21+364+ROW(19:24)),2)&lt;5)*((X21+364+ROW(19:24))&lt;$G21))),1),"")</f>
        <v/>
      </c>
      <c r="Z21" s="4" t="str">
        <f>IFERROR(_xlfn.AGGREGATE(15,6,1/(1/((Y21+364+ROW(19:24))*ISNA(MATCH(Y21+364+ROW(19:24),праздники[Праздники:],))*(WEEKDAY((Y21+364+ROW(19:24)),2)&lt;5)*((Y21+364+ROW(19:24))&lt;$G21))),1),"")</f>
        <v/>
      </c>
      <c r="AA21" s="4" t="str">
        <f>IFERROR(_xlfn.AGGREGATE(15,6,1/(1/((Z21+364+ROW(19:24))*ISNA(MATCH(Z21+364+ROW(19:24),праздники[Праздники:],))*(WEEKDAY((Z21+364+ROW(19:24)),2)&lt;5)*((Z21+364+ROW(19:24))&lt;$G21))),1),"")</f>
        <v/>
      </c>
      <c r="AB21" s="19" t="str">
        <f>IFERROR(_xlfn.AGGREGATE(15,6,1/(1/((AA21+364+ROW(19:24))*ISNA(MATCH(AA21+364+ROW(19:24),праздники[Праздники:],))*(WEEKDAY((AA21+364+ROW(19:24)),2)&lt;5)*((AA21+364+ROW(19:24))&lt;$G21))),1),"")</f>
        <v/>
      </c>
    </row>
    <row r="22" spans="2:28" x14ac:dyDescent="0.2">
      <c r="B22" s="16"/>
      <c r="C22" s="16"/>
      <c r="D22" s="16"/>
      <c r="E22" s="16"/>
      <c r="F22" s="17"/>
      <c r="G22" s="24"/>
      <c r="H22" s="18">
        <f t="shared" si="0"/>
        <v>0</v>
      </c>
      <c r="I22" s="15">
        <f t="shared" si="1"/>
        <v>0</v>
      </c>
      <c r="J22" s="4">
        <f t="shared" si="2"/>
        <v>0</v>
      </c>
      <c r="K22" s="4">
        <f t="shared" si="3"/>
        <v>0</v>
      </c>
      <c r="L22" s="4">
        <f t="shared" si="4"/>
        <v>0</v>
      </c>
      <c r="M22" s="29" t="e">
        <f>_xlfn.AGGREGATE(15,6,1/(1/((H22+1+ROW($1:$700))*ISNA(MATCH(H22+1+ROW($1:$700),праздники[Праздники:],))*(WEEKDAY((H22+1+ROW($1:$700)),2)&lt;5)*((H22+1+ROW($1:$700))&lt;$G22))),1)</f>
        <v>#NUM!</v>
      </c>
      <c r="N22" s="18" t="str">
        <f>IFERROR(_xlfn.AGGREGATE(15,6,1/(1/((F22+180+ROW($1:$700))*ISNA(MATCH(F22+180+ROW($1:$700),праздники[Праздники:],))*ISNA(MATCH(F22+180+ROW($1:$700),INDEX('Отсутствия сотрудников'!$E:$AC,MATCH(Инструктажи!$B22,'Отсутствия сотрудников'!$B:$B,0),0),0))*(WEEKDAY((F22+180+ROW($1:$700)),2)&lt;5)*((F22+180+ROW($1:$700))&lt;$G22))),1),"")</f>
        <v/>
      </c>
      <c r="O22" s="4" t="str">
        <f>IFERROR(_xlfn.AGGREGATE(15,6,1/(1/((N22+180+ROW($1:$700))*ISNA(MATCH(N22+180+ROW($1:$700),праздники[Праздники:],))*ISNA(MATCH(N22+180+ROW($1:$700),INDEX('Отсутствия сотрудников'!$E:$AC,MATCH(Инструктажи!$B22,'Отсутствия сотрудников'!$B:$B,0),0),0))*(WEEKDAY((N22+180+ROW($1:$700)),2)&lt;5)*((N22+180+ROW($1:$700))&lt;$G22))),1),"")</f>
        <v/>
      </c>
      <c r="P22" s="4" t="str">
        <f>IFERROR(_xlfn.AGGREGATE(15,6,1/(1/((O22+180+ROW($1:$700))*ISNA(MATCH(O22+180+ROW($1:$700),праздники[Праздники:],))*ISNA(MATCH(O22+180+ROW($1:$700),INDEX('Отсутствия сотрудников'!$E:$AC,MATCH(Инструктажи!$B22,'Отсутствия сотрудников'!$B:$B,0),0),0))*(WEEKDAY((O22+180+ROW($1:$700)),2)&lt;5)*((O22+180+ROW($1:$700))&lt;$G22))),1),"")</f>
        <v/>
      </c>
      <c r="Q22" s="4" t="str">
        <f>IFERROR(_xlfn.AGGREGATE(15,6,1/(1/((P22+180+ROW($1:$700))*ISNA(MATCH(P22+180+ROW($1:$700),праздники[Праздники:],))*ISNA(MATCH(P22+180+ROW($1:$700),INDEX('Отсутствия сотрудников'!$E:$AC,MATCH(Инструктажи!$B22,'Отсутствия сотрудников'!$B:$B,0),0),0))*(WEEKDAY((P22+180+ROW($1:$700)),2)&lt;5)*((P22+180+ROW($1:$700))&lt;$G22))),1),"")</f>
        <v/>
      </c>
      <c r="R22" s="4" t="str">
        <f>IFERROR(_xlfn.AGGREGATE(15,6,1/(1/((Q22+180+ROW($1:$700))*ISNA(MATCH(Q22+180+ROW($1:$700),праздники[Праздники:],))*ISNA(MATCH(Q22+180+ROW($1:$700),INDEX('Отсутствия сотрудников'!$E:$AC,MATCH(Инструктажи!$B22,'Отсутствия сотрудников'!$B:$B,0),0),0))*(WEEKDAY((Q22+180+ROW($1:$700)),2)&lt;5)*((Q22+180+ROW($1:$700))&lt;$G22))),1),"")</f>
        <v/>
      </c>
      <c r="S22" s="4" t="str">
        <f>IFERROR(_xlfn.AGGREGATE(15,6,1/(1/((R22+180+ROW($1:$700))*ISNA(MATCH(R22+180+ROW($1:$700),праздники[Праздники:],))*ISNA(MATCH(R22+180+ROW($1:$700),INDEX('Отсутствия сотрудников'!$E:$AC,MATCH(Инструктажи!$B22,'Отсутствия сотрудников'!$B:$B,0),0),0))*(WEEKDAY((R22+180+ROW($1:$700)),2)&lt;5)*((R22+180+ROW($1:$700))&lt;$G22))),1),"")</f>
        <v/>
      </c>
      <c r="T22" s="4" t="str">
        <f>IFERROR(_xlfn.AGGREGATE(15,6,1/(1/((S22+180+ROW($1:$700))*ISNA(MATCH(S22+180+ROW($1:$700),праздники[Праздники:],))*ISNA(MATCH(S22+180+ROW($1:$700),INDEX('Отсутствия сотрудников'!$E:$AC,MATCH(Инструктажи!$B22,'Отсутствия сотрудников'!$B:$B,0),0),0))*(WEEKDAY((S22+180+ROW($1:$700)),2)&lt;5)*((S22+180+ROW($1:$700))&lt;$G22))),1),"")</f>
        <v/>
      </c>
      <c r="U22" s="4" t="str">
        <f>IFERROR(_xlfn.AGGREGATE(15,6,1/(1/((T22+180+ROW($1:$700))*ISNA(MATCH(T22+180+ROW($1:$700),праздники[Праздники:],))*ISNA(MATCH(T22+180+ROW($1:$700),INDEX('Отсутствия сотрудников'!$E:$AC,MATCH(Инструктажи!$B22,'Отсутствия сотрудников'!$B:$B,0),0),0))*(WEEKDAY((T22+180+ROW($1:$700)),2)&lt;5)*((T22+180+ROW($1:$700))&lt;$G22))),1),"")</f>
        <v/>
      </c>
      <c r="V22" s="4" t="str">
        <f>IFERROR(_xlfn.AGGREGATE(15,6,1/(1/((U22+180+ROW($1:$700))*ISNA(MATCH(U22+180+ROW($1:$700),праздники[Праздники:],))*ISNA(MATCH(U22+180+ROW($1:$700),INDEX('Отсутствия сотрудников'!$E:$AC,MATCH(Инструктажи!$B22,'Отсутствия сотрудников'!$B:$B,0),0),0))*(WEEKDAY((U22+180+ROW($1:$700)),2)&lt;5)*((U22+180+ROW($1:$700))&lt;$G22))),1),"")</f>
        <v/>
      </c>
      <c r="W22" s="19" t="str">
        <f>IFERROR(_xlfn.AGGREGATE(15,6,1/(1/((V22+180+ROW($1:$700))*ISNA(MATCH(V22+180+ROW($1:$700),праздники[Праздники:],))*ISNA(MATCH(V22+180+ROW($1:$700),INDEX('Отсутствия сотрудников'!$E:$AC,MATCH(Инструктажи!$B22,'Отсутствия сотрудников'!$B:$B,0),0),0))*(WEEKDAY((V22+180+ROW($1:$700)),2)&lt;5)*((V22+180+ROW($1:$700))&lt;$G22))),1),"")</f>
        <v/>
      </c>
      <c r="X22" s="26" t="str">
        <f>IFERROR(_xlfn.AGGREGATE(15,6,1/(1/((F22+364+ROW($1:$700))*ISNA(MATCH(F22+364+ROW($1:$700),праздники[Праздники:],))*ISNA(MATCH(F22+364+ROW($1:$700),INDEX('Отсутствия сотрудников'!$E:$AC,MATCH(Инструктажи!$B22,'Отсутствия сотрудников'!$B:$B,0),0),0))*(WEEKDAY((F22+364+ROW($1:$700)),2)&lt;5)*((F22+364+ROW($1:$700))&lt;$G22))),1),"")</f>
        <v/>
      </c>
      <c r="Y22" s="4" t="str">
        <f>IFERROR(_xlfn.AGGREGATE(15,6,1/(1/((X22+364+ROW(20:25))*ISNA(MATCH(X22+364+ROW(20:25),праздники[Праздники:],))*(WEEKDAY((X22+364+ROW(20:25)),2)&lt;5)*((X22+364+ROW(20:25))&lt;$G22))),1),"")</f>
        <v/>
      </c>
      <c r="Z22" s="4" t="str">
        <f>IFERROR(_xlfn.AGGREGATE(15,6,1/(1/((Y22+364+ROW(20:25))*ISNA(MATCH(Y22+364+ROW(20:25),праздники[Праздники:],))*(WEEKDAY((Y22+364+ROW(20:25)),2)&lt;5)*((Y22+364+ROW(20:25))&lt;$G22))),1),"")</f>
        <v/>
      </c>
      <c r="AA22" s="4" t="str">
        <f>IFERROR(_xlfn.AGGREGATE(15,6,1/(1/((Z22+364+ROW(20:25))*ISNA(MATCH(Z22+364+ROW(20:25),праздники[Праздники:],))*(WEEKDAY((Z22+364+ROW(20:25)),2)&lt;5)*((Z22+364+ROW(20:25))&lt;$G22))),1),"")</f>
        <v/>
      </c>
      <c r="AB22" s="19" t="str">
        <f>IFERROR(_xlfn.AGGREGATE(15,6,1/(1/((AA22+364+ROW(20:25))*ISNA(MATCH(AA22+364+ROW(20:25),праздники[Праздники:],))*(WEEKDAY((AA22+364+ROW(20:25)),2)&lt;5)*((AA22+364+ROW(20:25))&lt;$G22))),1),"")</f>
        <v/>
      </c>
    </row>
    <row r="23" spans="2:28" x14ac:dyDescent="0.2">
      <c r="B23" s="16"/>
      <c r="C23" s="16"/>
      <c r="D23" s="16"/>
      <c r="E23" s="16"/>
      <c r="F23" s="17"/>
      <c r="G23" s="24"/>
      <c r="H23" s="18">
        <f t="shared" si="0"/>
        <v>0</v>
      </c>
      <c r="I23" s="15">
        <f t="shared" si="1"/>
        <v>0</v>
      </c>
      <c r="J23" s="4">
        <f t="shared" si="2"/>
        <v>0</v>
      </c>
      <c r="K23" s="4">
        <f t="shared" si="3"/>
        <v>0</v>
      </c>
      <c r="L23" s="4">
        <f t="shared" si="4"/>
        <v>0</v>
      </c>
      <c r="M23" s="29" t="e">
        <f>_xlfn.AGGREGATE(15,6,1/(1/((H23+1+ROW($1:$700))*ISNA(MATCH(H23+1+ROW($1:$700),праздники[Праздники:],))*(WEEKDAY((H23+1+ROW($1:$700)),2)&lt;5)*((H23+1+ROW($1:$700))&lt;$G23))),1)</f>
        <v>#NUM!</v>
      </c>
      <c r="N23" s="18" t="str">
        <f>IFERROR(_xlfn.AGGREGATE(15,6,1/(1/((F23+180+ROW($1:$700))*ISNA(MATCH(F23+180+ROW($1:$700),праздники[Праздники:],))*ISNA(MATCH(F23+180+ROW($1:$700),INDEX('Отсутствия сотрудников'!$E:$AC,MATCH(Инструктажи!$B23,'Отсутствия сотрудников'!$B:$B,0),0),0))*(WEEKDAY((F23+180+ROW($1:$700)),2)&lt;5)*((F23+180+ROW($1:$700))&lt;$G23))),1),"")</f>
        <v/>
      </c>
      <c r="O23" s="4" t="str">
        <f>IFERROR(_xlfn.AGGREGATE(15,6,1/(1/((N23+180+ROW($1:$700))*ISNA(MATCH(N23+180+ROW($1:$700),праздники[Праздники:],))*ISNA(MATCH(N23+180+ROW($1:$700),INDEX('Отсутствия сотрудников'!$E:$AC,MATCH(Инструктажи!$B23,'Отсутствия сотрудников'!$B:$B,0),0),0))*(WEEKDAY((N23+180+ROW($1:$700)),2)&lt;5)*((N23+180+ROW($1:$700))&lt;$G23))),1),"")</f>
        <v/>
      </c>
      <c r="P23" s="4" t="str">
        <f>IFERROR(_xlfn.AGGREGATE(15,6,1/(1/((O23+180+ROW($1:$700))*ISNA(MATCH(O23+180+ROW($1:$700),праздники[Праздники:],))*ISNA(MATCH(O23+180+ROW($1:$700),INDEX('Отсутствия сотрудников'!$E:$AC,MATCH(Инструктажи!$B23,'Отсутствия сотрудников'!$B:$B,0),0),0))*(WEEKDAY((O23+180+ROW($1:$700)),2)&lt;5)*((O23+180+ROW($1:$700))&lt;$G23))),1),"")</f>
        <v/>
      </c>
      <c r="Q23" s="4" t="str">
        <f>IFERROR(_xlfn.AGGREGATE(15,6,1/(1/((P23+180+ROW($1:$700))*ISNA(MATCH(P23+180+ROW($1:$700),праздники[Праздники:],))*ISNA(MATCH(P23+180+ROW($1:$700),INDEX('Отсутствия сотрудников'!$E:$AC,MATCH(Инструктажи!$B23,'Отсутствия сотрудников'!$B:$B,0),0),0))*(WEEKDAY((P23+180+ROW($1:$700)),2)&lt;5)*((P23+180+ROW($1:$700))&lt;$G23))),1),"")</f>
        <v/>
      </c>
      <c r="R23" s="4" t="str">
        <f>IFERROR(_xlfn.AGGREGATE(15,6,1/(1/((Q23+180+ROW($1:$700))*ISNA(MATCH(Q23+180+ROW($1:$700),праздники[Праздники:],))*ISNA(MATCH(Q23+180+ROW($1:$700),INDEX('Отсутствия сотрудников'!$E:$AC,MATCH(Инструктажи!$B23,'Отсутствия сотрудников'!$B:$B,0),0),0))*(WEEKDAY((Q23+180+ROW($1:$700)),2)&lt;5)*((Q23+180+ROW($1:$700))&lt;$G23))),1),"")</f>
        <v/>
      </c>
      <c r="S23" s="4" t="str">
        <f>IFERROR(_xlfn.AGGREGATE(15,6,1/(1/((R23+180+ROW($1:$700))*ISNA(MATCH(R23+180+ROW($1:$700),праздники[Праздники:],))*ISNA(MATCH(R23+180+ROW($1:$700),INDEX('Отсутствия сотрудников'!$E:$AC,MATCH(Инструктажи!$B23,'Отсутствия сотрудников'!$B:$B,0),0),0))*(WEEKDAY((R23+180+ROW($1:$700)),2)&lt;5)*((R23+180+ROW($1:$700))&lt;$G23))),1),"")</f>
        <v/>
      </c>
      <c r="T23" s="4" t="str">
        <f>IFERROR(_xlfn.AGGREGATE(15,6,1/(1/((S23+180+ROW($1:$700))*ISNA(MATCH(S23+180+ROW($1:$700),праздники[Праздники:],))*ISNA(MATCH(S23+180+ROW($1:$700),INDEX('Отсутствия сотрудников'!$E:$AC,MATCH(Инструктажи!$B23,'Отсутствия сотрудников'!$B:$B,0),0),0))*(WEEKDAY((S23+180+ROW($1:$700)),2)&lt;5)*((S23+180+ROW($1:$700))&lt;$G23))),1),"")</f>
        <v/>
      </c>
      <c r="U23" s="4" t="str">
        <f>IFERROR(_xlfn.AGGREGATE(15,6,1/(1/((T23+180+ROW($1:$700))*ISNA(MATCH(T23+180+ROW($1:$700),праздники[Праздники:],))*ISNA(MATCH(T23+180+ROW($1:$700),INDEX('Отсутствия сотрудников'!$E:$AC,MATCH(Инструктажи!$B23,'Отсутствия сотрудников'!$B:$B,0),0),0))*(WEEKDAY((T23+180+ROW($1:$700)),2)&lt;5)*((T23+180+ROW($1:$700))&lt;$G23))),1),"")</f>
        <v/>
      </c>
      <c r="V23" s="4" t="str">
        <f>IFERROR(_xlfn.AGGREGATE(15,6,1/(1/((U23+180+ROW($1:$700))*ISNA(MATCH(U23+180+ROW($1:$700),праздники[Праздники:],))*ISNA(MATCH(U23+180+ROW($1:$700),INDEX('Отсутствия сотрудников'!$E:$AC,MATCH(Инструктажи!$B23,'Отсутствия сотрудников'!$B:$B,0),0),0))*(WEEKDAY((U23+180+ROW($1:$700)),2)&lt;5)*((U23+180+ROW($1:$700))&lt;$G23))),1),"")</f>
        <v/>
      </c>
      <c r="W23" s="19" t="str">
        <f>IFERROR(_xlfn.AGGREGATE(15,6,1/(1/((V23+180+ROW($1:$700))*ISNA(MATCH(V23+180+ROW($1:$700),праздники[Праздники:],))*ISNA(MATCH(V23+180+ROW($1:$700),INDEX('Отсутствия сотрудников'!$E:$AC,MATCH(Инструктажи!$B23,'Отсутствия сотрудников'!$B:$B,0),0),0))*(WEEKDAY((V23+180+ROW($1:$700)),2)&lt;5)*((V23+180+ROW($1:$700))&lt;$G23))),1),"")</f>
        <v/>
      </c>
      <c r="X23" s="26" t="str">
        <f>IFERROR(_xlfn.AGGREGATE(15,6,1/(1/((F23+364+ROW($1:$700))*ISNA(MATCH(F23+364+ROW($1:$700),праздники[Праздники:],))*ISNA(MATCH(F23+364+ROW($1:$700),INDEX('Отсутствия сотрудников'!$E:$AC,MATCH(Инструктажи!$B23,'Отсутствия сотрудников'!$B:$B,0),0),0))*(WEEKDAY((F23+364+ROW($1:$700)),2)&lt;5)*((F23+364+ROW($1:$700))&lt;$G23))),1),"")</f>
        <v/>
      </c>
      <c r="Y23" s="4" t="str">
        <f>IFERROR(_xlfn.AGGREGATE(15,6,1/(1/((X23+364+ROW(21:26))*ISNA(MATCH(X23+364+ROW(21:26),праздники[Праздники:],))*(WEEKDAY((X23+364+ROW(21:26)),2)&lt;5)*((X23+364+ROW(21:26))&lt;$G23))),1),"")</f>
        <v/>
      </c>
      <c r="Z23" s="4" t="str">
        <f>IFERROR(_xlfn.AGGREGATE(15,6,1/(1/((Y23+364+ROW(21:26))*ISNA(MATCH(Y23+364+ROW(21:26),праздники[Праздники:],))*(WEEKDAY((Y23+364+ROW(21:26)),2)&lt;5)*((Y23+364+ROW(21:26))&lt;$G23))),1),"")</f>
        <v/>
      </c>
      <c r="AA23" s="4" t="str">
        <f>IFERROR(_xlfn.AGGREGATE(15,6,1/(1/((Z23+364+ROW(21:26))*ISNA(MATCH(Z23+364+ROW(21:26),праздники[Праздники:],))*(WEEKDAY((Z23+364+ROW(21:26)),2)&lt;5)*((Z23+364+ROW(21:26))&lt;$G23))),1),"")</f>
        <v/>
      </c>
      <c r="AB23" s="19" t="str">
        <f>IFERROR(_xlfn.AGGREGATE(15,6,1/(1/((AA23+364+ROW(21:26))*ISNA(MATCH(AA23+364+ROW(21:26),праздники[Праздники:],))*(WEEKDAY((AA23+364+ROW(21:26)),2)&lt;5)*((AA23+364+ROW(21:26))&lt;$G23))),1),"")</f>
        <v/>
      </c>
    </row>
    <row r="24" spans="2:28" ht="12.75" thickBot="1" x14ac:dyDescent="0.25">
      <c r="B24" s="16"/>
      <c r="C24" s="16"/>
      <c r="D24" s="16"/>
      <c r="E24" s="16"/>
      <c r="F24" s="17"/>
      <c r="G24" s="24"/>
      <c r="H24" s="20">
        <f t="shared" si="0"/>
        <v>0</v>
      </c>
      <c r="I24" s="25">
        <f t="shared" si="1"/>
        <v>0</v>
      </c>
      <c r="J24" s="21">
        <f t="shared" si="2"/>
        <v>0</v>
      </c>
      <c r="K24" s="21">
        <f t="shared" si="3"/>
        <v>0</v>
      </c>
      <c r="L24" s="21">
        <f t="shared" si="4"/>
        <v>0</v>
      </c>
      <c r="M24" s="29" t="e">
        <f>_xlfn.AGGREGATE(15,6,1/(1/((H24+1+ROW($1:$700))*ISNA(MATCH(H24+1+ROW($1:$700),праздники[Праздники:],))*(WEEKDAY((H24+1+ROW($1:$700)),2)&lt;5)*((H24+1+ROW($1:$700))&lt;$G24))),1)</f>
        <v>#NUM!</v>
      </c>
      <c r="N24" s="20" t="str">
        <f>IFERROR(_xlfn.AGGREGATE(15,6,1/(1/((F24+180+ROW($1:$700))*ISNA(MATCH(F24+180+ROW($1:$700),праздники[Праздники:],))*ISNA(MATCH(F24+180+ROW($1:$700),INDEX('Отсутствия сотрудников'!$E:$AC,MATCH(Инструктажи!$B24,'Отсутствия сотрудников'!$B:$B,0),0),0))*(WEEKDAY((F24+180+ROW($1:$700)),2)&lt;5)*((F24+180+ROW($1:$700))&lt;$G24))),1),"")</f>
        <v/>
      </c>
      <c r="O24" s="21" t="str">
        <f>IFERROR(_xlfn.AGGREGATE(15,6,1/(1/((N24+180+ROW($1:$700))*ISNA(MATCH(N24+180+ROW($1:$700),праздники[Праздники:],))*ISNA(MATCH(N24+180+ROW($1:$700),INDEX('Отсутствия сотрудников'!$E:$AC,MATCH(Инструктажи!$B24,'Отсутствия сотрудников'!$B:$B,0),0),0))*(WEEKDAY((N24+180+ROW($1:$700)),2)&lt;5)*((N24+180+ROW($1:$700))&lt;$G24))),1),"")</f>
        <v/>
      </c>
      <c r="P24" s="21" t="str">
        <f>IFERROR(_xlfn.AGGREGATE(15,6,1/(1/((O24+180+ROW($1:$700))*ISNA(MATCH(O24+180+ROW($1:$700),праздники[Праздники:],))*ISNA(MATCH(O24+180+ROW($1:$700),INDEX('Отсутствия сотрудников'!$E:$AC,MATCH(Инструктажи!$B24,'Отсутствия сотрудников'!$B:$B,0),0),0))*(WEEKDAY((O24+180+ROW($1:$700)),2)&lt;5)*((O24+180+ROW($1:$700))&lt;$G24))),1),"")</f>
        <v/>
      </c>
      <c r="Q24" s="21" t="str">
        <f>IFERROR(_xlfn.AGGREGATE(15,6,1/(1/((P24+180+ROW($1:$700))*ISNA(MATCH(P24+180+ROW($1:$700),праздники[Праздники:],))*ISNA(MATCH(P24+180+ROW($1:$700),INDEX('Отсутствия сотрудников'!$E:$AC,MATCH(Инструктажи!$B24,'Отсутствия сотрудников'!$B:$B,0),0),0))*(WEEKDAY((P24+180+ROW($1:$700)),2)&lt;5)*((P24+180+ROW($1:$700))&lt;$G24))),1),"")</f>
        <v/>
      </c>
      <c r="R24" s="21" t="str">
        <f>IFERROR(_xlfn.AGGREGATE(15,6,1/(1/((Q24+180+ROW($1:$700))*ISNA(MATCH(Q24+180+ROW($1:$700),праздники[Праздники:],))*ISNA(MATCH(Q24+180+ROW($1:$700),INDEX('Отсутствия сотрудников'!$E:$AC,MATCH(Инструктажи!$B24,'Отсутствия сотрудников'!$B:$B,0),0),0))*(WEEKDAY((Q24+180+ROW($1:$700)),2)&lt;5)*((Q24+180+ROW($1:$700))&lt;$G24))),1),"")</f>
        <v/>
      </c>
      <c r="S24" s="21" t="str">
        <f>IFERROR(_xlfn.AGGREGATE(15,6,1/(1/((R24+180+ROW($1:$700))*ISNA(MATCH(R24+180+ROW($1:$700),праздники[Праздники:],))*ISNA(MATCH(R24+180+ROW($1:$700),INDEX('Отсутствия сотрудников'!$E:$AC,MATCH(Инструктажи!$B24,'Отсутствия сотрудников'!$B:$B,0),0),0))*(WEEKDAY((R24+180+ROW($1:$700)),2)&lt;5)*((R24+180+ROW($1:$700))&lt;$G24))),1),"")</f>
        <v/>
      </c>
      <c r="T24" s="21" t="str">
        <f>IFERROR(_xlfn.AGGREGATE(15,6,1/(1/((S24+180+ROW($1:$700))*ISNA(MATCH(S24+180+ROW($1:$700),праздники[Праздники:],))*ISNA(MATCH(S24+180+ROW($1:$700),INDEX('Отсутствия сотрудников'!$E:$AC,MATCH(Инструктажи!$B24,'Отсутствия сотрудников'!$B:$B,0),0),0))*(WEEKDAY((S24+180+ROW($1:$700)),2)&lt;5)*((S24+180+ROW($1:$700))&lt;$G24))),1),"")</f>
        <v/>
      </c>
      <c r="U24" s="21" t="str">
        <f>IFERROR(_xlfn.AGGREGATE(15,6,1/(1/((T24+180+ROW($1:$700))*ISNA(MATCH(T24+180+ROW($1:$700),праздники[Праздники:],))*ISNA(MATCH(T24+180+ROW($1:$700),INDEX('Отсутствия сотрудников'!$E:$AC,MATCH(Инструктажи!$B24,'Отсутствия сотрудников'!$B:$B,0),0),0))*(WEEKDAY((T24+180+ROW($1:$700)),2)&lt;5)*((T24+180+ROW($1:$700))&lt;$G24))),1),"")</f>
        <v/>
      </c>
      <c r="V24" s="21" t="str">
        <f>IFERROR(_xlfn.AGGREGATE(15,6,1/(1/((U24+180+ROW($1:$700))*ISNA(MATCH(U24+180+ROW($1:$700),праздники[Праздники:],))*ISNA(MATCH(U24+180+ROW($1:$700),INDEX('Отсутствия сотрудников'!$E:$AC,MATCH(Инструктажи!$B24,'Отсутствия сотрудников'!$B:$B,0),0),0))*(WEEKDAY((U24+180+ROW($1:$700)),2)&lt;5)*((U24+180+ROW($1:$700))&lt;$G24))),1),"")</f>
        <v/>
      </c>
      <c r="W24" s="22" t="str">
        <f>IFERROR(_xlfn.AGGREGATE(15,6,1/(1/((V24+180+ROW($1:$700))*ISNA(MATCH(V24+180+ROW($1:$700),праздники[Праздники:],))*ISNA(MATCH(V24+180+ROW($1:$700),INDEX('Отсутствия сотрудников'!$E:$AC,MATCH(Инструктажи!$B24,'Отсутствия сотрудников'!$B:$B,0),0),0))*(WEEKDAY((V24+180+ROW($1:$700)),2)&lt;5)*((V24+180+ROW($1:$700))&lt;$G24))),1),"")</f>
        <v/>
      </c>
      <c r="X24" s="42" t="str">
        <f>IFERROR(_xlfn.AGGREGATE(15,6,1/(1/((F24+364+ROW($1:$700))*ISNA(MATCH(F24+364+ROW($1:$700),праздники[Праздники:],))*ISNA(MATCH(F24+364+ROW($1:$700),INDEX('Отсутствия сотрудников'!$E:$AC,MATCH(Инструктажи!$B24,'Отсутствия сотрудников'!$B:$B,0),0),0))*(WEEKDAY((F24+364+ROW($1:$700)),2)&lt;5)*((F24+364+ROW($1:$700))&lt;$G24))),1),"")</f>
        <v/>
      </c>
      <c r="Y24" s="21" t="str">
        <f>IFERROR(_xlfn.AGGREGATE(15,6,1/(1/((X24+364+ROW(22:27))*ISNA(MATCH(X24+364+ROW(22:27),праздники[Праздники:],))*(WEEKDAY((X24+364+ROW(22:27)),2)&lt;5)*((X24+364+ROW(22:27))&lt;$G24))),1),"")</f>
        <v/>
      </c>
      <c r="Z24" s="21" t="str">
        <f>IFERROR(_xlfn.AGGREGATE(15,6,1/(1/((Y24+364+ROW(22:27))*ISNA(MATCH(Y24+364+ROW(22:27),праздники[Праздники:],))*(WEEKDAY((Y24+364+ROW(22:27)),2)&lt;5)*((Y24+364+ROW(22:27))&lt;$G24))),1),"")</f>
        <v/>
      </c>
      <c r="AA24" s="21" t="str">
        <f>IFERROR(_xlfn.AGGREGATE(15,6,1/(1/((Z24+364+ROW(22:27))*ISNA(MATCH(Z24+364+ROW(22:27),праздники[Праздники:],))*(WEEKDAY((Z24+364+ROW(22:27)),2)&lt;5)*((Z24+364+ROW(22:27))&lt;$G24))),1),"")</f>
        <v/>
      </c>
      <c r="AB24" s="22" t="str">
        <f>IFERROR(_xlfn.AGGREGATE(15,6,1/(1/((AA24+364+ROW(22:27))*ISNA(MATCH(AA24+364+ROW(22:27),праздники[Праздники:],))*(WEEKDAY((AA24+364+ROW(22:27)),2)&lt;5)*((AA24+364+ROW(22:27))&lt;$G24))),1),"")</f>
        <v/>
      </c>
    </row>
    <row r="28" spans="2:28" x14ac:dyDescent="0.2">
      <c r="H28" s="2" t="str">
        <f>TEXT(H3,"ддд")</f>
        <v>Пн</v>
      </c>
      <c r="I28" s="2" t="str">
        <f t="shared" ref="I28:AB28" si="5">TEXT(I3,"ддд")</f>
        <v>Пн</v>
      </c>
      <c r="J28" s="2" t="str">
        <f t="shared" si="5"/>
        <v>Пн</v>
      </c>
      <c r="K28" s="2" t="str">
        <f t="shared" si="5"/>
        <v>Пн</v>
      </c>
      <c r="L28" s="2" t="str">
        <f t="shared" si="5"/>
        <v>Пн</v>
      </c>
      <c r="M28" s="2" t="str">
        <f t="shared" si="5"/>
        <v>Ср</v>
      </c>
      <c r="N28" s="2" t="str">
        <f t="shared" si="5"/>
        <v>Вт</v>
      </c>
      <c r="O28" s="2" t="str">
        <f t="shared" si="5"/>
        <v>Пн</v>
      </c>
      <c r="P28" s="2" t="str">
        <f t="shared" si="5"/>
        <v>Вт</v>
      </c>
      <c r="Q28" s="2" t="str">
        <f t="shared" si="5"/>
        <v>Пн</v>
      </c>
      <c r="R28" s="2" t="str">
        <f t="shared" si="5"/>
        <v>Чт</v>
      </c>
      <c r="S28" s="2" t="str">
        <f t="shared" si="5"/>
        <v>Ср</v>
      </c>
      <c r="T28" s="2" t="str">
        <f t="shared" si="5"/>
        <v/>
      </c>
      <c r="U28" s="2" t="str">
        <f t="shared" si="5"/>
        <v/>
      </c>
      <c r="V28" s="2" t="str">
        <f t="shared" si="5"/>
        <v/>
      </c>
      <c r="W28" s="2" t="str">
        <f t="shared" si="5"/>
        <v/>
      </c>
      <c r="X28" s="2" t="str">
        <f t="shared" si="5"/>
        <v>Вт</v>
      </c>
      <c r="Y28" s="2" t="str">
        <f t="shared" si="5"/>
        <v>Вт</v>
      </c>
      <c r="Z28" s="2" t="str">
        <f t="shared" si="5"/>
        <v>Ср</v>
      </c>
      <c r="AA28" s="2" t="str">
        <f t="shared" si="5"/>
        <v/>
      </c>
      <c r="AB28" s="2" t="str">
        <f t="shared" si="5"/>
        <v/>
      </c>
    </row>
    <row r="29" spans="2:28" x14ac:dyDescent="0.2">
      <c r="H29" s="2" t="str">
        <f t="shared" ref="H29:AB29" si="6">TEXT(H4,"ддд")</f>
        <v>Пн</v>
      </c>
      <c r="I29" s="2" t="str">
        <f t="shared" si="6"/>
        <v>Пн</v>
      </c>
      <c r="J29" s="2" t="str">
        <f t="shared" si="6"/>
        <v>Пн</v>
      </c>
      <c r="K29" s="2" t="str">
        <f t="shared" si="6"/>
        <v>Пн</v>
      </c>
      <c r="L29" s="2" t="str">
        <f t="shared" si="6"/>
        <v>Пн</v>
      </c>
      <c r="M29" s="2" t="str">
        <f t="shared" si="6"/>
        <v>Ср</v>
      </c>
      <c r="N29" s="2" t="str">
        <f t="shared" si="6"/>
        <v>Пн</v>
      </c>
      <c r="O29" s="2" t="str">
        <f t="shared" si="6"/>
        <v>Пн</v>
      </c>
      <c r="P29" s="2" t="str">
        <f t="shared" si="6"/>
        <v>Пн</v>
      </c>
      <c r="Q29" s="2" t="str">
        <f t="shared" si="6"/>
        <v>Пн</v>
      </c>
      <c r="R29" s="2" t="str">
        <f t="shared" si="6"/>
        <v>Пн</v>
      </c>
      <c r="S29" s="2" t="str">
        <f t="shared" si="6"/>
        <v>Пн</v>
      </c>
      <c r="T29" s="2" t="str">
        <f t="shared" si="6"/>
        <v>Пн</v>
      </c>
      <c r="U29" s="2" t="str">
        <f t="shared" si="6"/>
        <v>Пн</v>
      </c>
      <c r="V29" s="2" t="str">
        <f t="shared" si="6"/>
        <v>Пн</v>
      </c>
      <c r="W29" s="2" t="str">
        <f t="shared" si="6"/>
        <v>Пн</v>
      </c>
      <c r="X29" s="2" t="str">
        <f t="shared" si="6"/>
        <v>Вт</v>
      </c>
      <c r="Y29" s="2" t="str">
        <f t="shared" si="6"/>
        <v>Чт</v>
      </c>
      <c r="Z29" s="2" t="str">
        <f t="shared" si="6"/>
        <v>Пн</v>
      </c>
      <c r="AA29" s="2" t="str">
        <f t="shared" si="6"/>
        <v>Ср</v>
      </c>
      <c r="AB29" s="2" t="str">
        <f t="shared" si="6"/>
        <v>Пн</v>
      </c>
    </row>
    <row r="30" spans="2:28" x14ac:dyDescent="0.2">
      <c r="H30" s="2" t="str">
        <f t="shared" ref="H30:AB30" si="7">TEXT(H5,"ддд")</f>
        <v>Вт</v>
      </c>
      <c r="I30" s="2" t="str">
        <f t="shared" si="7"/>
        <v>Вт</v>
      </c>
      <c r="J30" s="2" t="str">
        <f t="shared" si="7"/>
        <v>Вт</v>
      </c>
      <c r="K30" s="2" t="str">
        <f t="shared" si="7"/>
        <v>Вт</v>
      </c>
      <c r="L30" s="2" t="str">
        <f t="shared" si="7"/>
        <v>Вт</v>
      </c>
      <c r="M30" s="2" t="str">
        <f t="shared" si="7"/>
        <v>Чт</v>
      </c>
      <c r="N30" s="2" t="str">
        <f t="shared" si="7"/>
        <v>Пн</v>
      </c>
      <c r="O30" s="2" t="str">
        <f t="shared" si="7"/>
        <v>Пн</v>
      </c>
      <c r="P30" s="2" t="str">
        <f t="shared" si="7"/>
        <v>Пн</v>
      </c>
      <c r="Q30" s="2" t="str">
        <f t="shared" si="7"/>
        <v>Пн</v>
      </c>
      <c r="R30" s="2" t="str">
        <f t="shared" si="7"/>
        <v>Пн</v>
      </c>
      <c r="S30" s="2" t="str">
        <f t="shared" si="7"/>
        <v>Пн</v>
      </c>
      <c r="T30" s="2" t="str">
        <f t="shared" si="7"/>
        <v>Пн</v>
      </c>
      <c r="U30" s="2" t="str">
        <f t="shared" si="7"/>
        <v>Пн</v>
      </c>
      <c r="V30" s="2" t="str">
        <f t="shared" si="7"/>
        <v>Пн</v>
      </c>
      <c r="W30" s="2" t="str">
        <f t="shared" si="7"/>
        <v>Пн</v>
      </c>
      <c r="X30" s="2" t="str">
        <f t="shared" si="7"/>
        <v>Ср</v>
      </c>
      <c r="Y30" s="2" t="str">
        <f t="shared" si="7"/>
        <v>Пн</v>
      </c>
      <c r="Z30" s="2" t="str">
        <f t="shared" si="7"/>
        <v>Чт</v>
      </c>
      <c r="AA30" s="2" t="str">
        <f t="shared" si="7"/>
        <v>Пн</v>
      </c>
      <c r="AB30" s="2" t="str">
        <f t="shared" si="7"/>
        <v>Чт</v>
      </c>
    </row>
    <row r="31" spans="2:28" x14ac:dyDescent="0.2">
      <c r="H31" s="2" t="str">
        <f t="shared" ref="H31:AB31" si="8">TEXT(H6,"ддд")</f>
        <v>Ср</v>
      </c>
      <c r="I31" s="2" t="str">
        <f t="shared" si="8"/>
        <v>Ср</v>
      </c>
      <c r="J31" s="2" t="str">
        <f t="shared" si="8"/>
        <v>Ср</v>
      </c>
      <c r="K31" s="2" t="str">
        <f t="shared" si="8"/>
        <v>Ср</v>
      </c>
      <c r="L31" s="2" t="str">
        <f t="shared" si="8"/>
        <v>Ср</v>
      </c>
      <c r="M31" s="2" t="str">
        <f t="shared" si="8"/>
        <v>Пн</v>
      </c>
      <c r="N31" s="2" t="str">
        <f t="shared" si="8"/>
        <v>Вт</v>
      </c>
      <c r="O31" s="2" t="str">
        <f t="shared" si="8"/>
        <v>Пн</v>
      </c>
      <c r="P31" s="2" t="str">
        <f t="shared" si="8"/>
        <v>Пн</v>
      </c>
      <c r="Q31" s="2" t="str">
        <f t="shared" si="8"/>
        <v>Пн</v>
      </c>
      <c r="R31" s="2" t="str">
        <f t="shared" si="8"/>
        <v>Пн</v>
      </c>
      <c r="S31" s="2" t="str">
        <f t="shared" si="8"/>
        <v>Пн</v>
      </c>
      <c r="T31" s="2" t="str">
        <f t="shared" si="8"/>
        <v>Пн</v>
      </c>
      <c r="U31" s="2" t="str">
        <f t="shared" si="8"/>
        <v>Пн</v>
      </c>
      <c r="V31" s="2" t="str">
        <f t="shared" si="8"/>
        <v>Пн</v>
      </c>
      <c r="W31" s="2" t="str">
        <f t="shared" si="8"/>
        <v>Пн</v>
      </c>
      <c r="X31" s="2" t="str">
        <f t="shared" si="8"/>
        <v>Чт</v>
      </c>
      <c r="Y31" s="2" t="str">
        <f t="shared" si="8"/>
        <v>Пн</v>
      </c>
      <c r="Z31" s="2" t="str">
        <f t="shared" si="8"/>
        <v>Пн</v>
      </c>
      <c r="AA31" s="2" t="str">
        <f t="shared" si="8"/>
        <v>Пн</v>
      </c>
      <c r="AB31" s="2" t="str">
        <f t="shared" si="8"/>
        <v>Пн</v>
      </c>
    </row>
    <row r="32" spans="2:28" x14ac:dyDescent="0.2">
      <c r="H32" s="2" t="str">
        <f t="shared" ref="H32:AB32" si="9">TEXT(H7,"ддд")</f>
        <v>Чт</v>
      </c>
      <c r="I32" s="2" t="str">
        <f t="shared" si="9"/>
        <v>Чт</v>
      </c>
      <c r="J32" s="2" t="str">
        <f t="shared" si="9"/>
        <v>Чт</v>
      </c>
      <c r="K32" s="2" t="str">
        <f t="shared" si="9"/>
        <v>Чт</v>
      </c>
      <c r="L32" s="2" t="str">
        <f t="shared" si="9"/>
        <v>Чт</v>
      </c>
      <c r="M32" s="2" t="str">
        <f t="shared" si="9"/>
        <v>Пн</v>
      </c>
      <c r="N32" s="2" t="str">
        <f t="shared" si="9"/>
        <v>Ср</v>
      </c>
      <c r="O32" s="2" t="str">
        <f t="shared" si="9"/>
        <v>Вт</v>
      </c>
      <c r="P32" s="2" t="str">
        <f t="shared" si="9"/>
        <v>Пн</v>
      </c>
      <c r="Q32" s="2" t="str">
        <f t="shared" si="9"/>
        <v>Пн</v>
      </c>
      <c r="R32" s="2" t="str">
        <f t="shared" si="9"/>
        <v>Пн</v>
      </c>
      <c r="S32" s="2" t="str">
        <f t="shared" si="9"/>
        <v>Пн</v>
      </c>
      <c r="T32" s="2" t="str">
        <f t="shared" si="9"/>
        <v>Пн</v>
      </c>
      <c r="U32" s="2" t="str">
        <f t="shared" si="9"/>
        <v>Пн</v>
      </c>
      <c r="V32" s="2" t="str">
        <f t="shared" si="9"/>
        <v>Пн</v>
      </c>
      <c r="W32" s="2" t="str">
        <f t="shared" si="9"/>
        <v>Пн</v>
      </c>
      <c r="X32" s="2" t="str">
        <f t="shared" si="9"/>
        <v>Пн</v>
      </c>
      <c r="Y32" s="2" t="str">
        <f t="shared" si="9"/>
        <v>Пн</v>
      </c>
      <c r="Z32" s="2" t="str">
        <f t="shared" si="9"/>
        <v>Пн</v>
      </c>
      <c r="AA32" s="2" t="str">
        <f t="shared" si="9"/>
        <v>Пн</v>
      </c>
      <c r="AB32" s="2" t="str">
        <f t="shared" si="9"/>
        <v>Пн</v>
      </c>
    </row>
    <row r="33" spans="8:28" x14ac:dyDescent="0.2">
      <c r="H33" s="2" t="str">
        <f t="shared" ref="H33:AB33" si="10">TEXT(H8,"ддд")</f>
        <v>Пт</v>
      </c>
      <c r="I33" s="2" t="str">
        <f t="shared" si="10"/>
        <v>Пт</v>
      </c>
      <c r="J33" s="2" t="str">
        <f t="shared" si="10"/>
        <v>Пт</v>
      </c>
      <c r="K33" s="2" t="str">
        <f t="shared" si="10"/>
        <v>Пт</v>
      </c>
      <c r="L33" s="2" t="str">
        <f t="shared" si="10"/>
        <v>Пт</v>
      </c>
      <c r="M33" s="2" t="str">
        <f t="shared" si="10"/>
        <v>Пн</v>
      </c>
      <c r="N33" s="2" t="str">
        <f t="shared" si="10"/>
        <v>Чт</v>
      </c>
      <c r="O33" s="2" t="str">
        <f t="shared" si="10"/>
        <v>Ср</v>
      </c>
      <c r="P33" s="2" t="str">
        <f t="shared" si="10"/>
        <v>Вт</v>
      </c>
      <c r="Q33" s="2" t="str">
        <f t="shared" si="10"/>
        <v>Пн</v>
      </c>
      <c r="R33" s="2" t="str">
        <f t="shared" si="10"/>
        <v>Пн</v>
      </c>
      <c r="S33" s="2" t="str">
        <f t="shared" si="10"/>
        <v>Пн</v>
      </c>
      <c r="T33" s="2" t="str">
        <f t="shared" si="10"/>
        <v>Пн</v>
      </c>
      <c r="U33" s="2" t="str">
        <f t="shared" si="10"/>
        <v>Пн</v>
      </c>
      <c r="V33" s="2" t="str">
        <f t="shared" si="10"/>
        <v>Пн</v>
      </c>
      <c r="W33" s="2" t="str">
        <f t="shared" si="10"/>
        <v>Пн</v>
      </c>
      <c r="X33" s="2" t="str">
        <f t="shared" si="10"/>
        <v>Пн</v>
      </c>
      <c r="Y33" s="2" t="str">
        <f t="shared" si="10"/>
        <v>Пн</v>
      </c>
      <c r="Z33" s="2" t="str">
        <f t="shared" si="10"/>
        <v>Пн</v>
      </c>
      <c r="AA33" s="2" t="str">
        <f t="shared" si="10"/>
        <v>Пн</v>
      </c>
      <c r="AB33" s="2" t="str">
        <f t="shared" si="10"/>
        <v>Пн</v>
      </c>
    </row>
    <row r="34" spans="8:28" x14ac:dyDescent="0.2">
      <c r="H34" s="2" t="str">
        <f t="shared" ref="H34:AB34" si="11">TEXT(H9,"ддд")</f>
        <v>Пт</v>
      </c>
      <c r="I34" s="2" t="str">
        <f t="shared" si="11"/>
        <v>Пт</v>
      </c>
      <c r="J34" s="2" t="str">
        <f t="shared" si="11"/>
        <v>Пт</v>
      </c>
      <c r="K34" s="2" t="str">
        <f t="shared" si="11"/>
        <v>Пт</v>
      </c>
      <c r="L34" s="2" t="str">
        <f t="shared" si="11"/>
        <v>Пт</v>
      </c>
      <c r="M34" s="2" t="str">
        <f t="shared" si="11"/>
        <v>Пн</v>
      </c>
      <c r="N34" s="2" t="str">
        <f t="shared" si="11"/>
        <v>Чт</v>
      </c>
      <c r="O34" s="2" t="str">
        <f t="shared" si="11"/>
        <v>Ср</v>
      </c>
      <c r="P34" s="2" t="str">
        <f t="shared" si="11"/>
        <v>Вт</v>
      </c>
      <c r="Q34" s="2" t="str">
        <f t="shared" si="11"/>
        <v>Пн</v>
      </c>
      <c r="R34" s="2" t="str">
        <f t="shared" si="11"/>
        <v>Пн</v>
      </c>
      <c r="S34" s="2" t="str">
        <f t="shared" si="11"/>
        <v>Пн</v>
      </c>
      <c r="T34" s="2" t="str">
        <f t="shared" si="11"/>
        <v>Пн</v>
      </c>
      <c r="U34" s="2" t="str">
        <f t="shared" si="11"/>
        <v>Пн</v>
      </c>
      <c r="V34" s="2" t="str">
        <f t="shared" si="11"/>
        <v>Пн</v>
      </c>
      <c r="W34" s="2" t="str">
        <f t="shared" si="11"/>
        <v>Пн</v>
      </c>
      <c r="X34" s="2" t="str">
        <f t="shared" si="11"/>
        <v>Пн</v>
      </c>
      <c r="Y34" s="2" t="str">
        <f t="shared" si="11"/>
        <v>Пн</v>
      </c>
      <c r="Z34" s="2" t="str">
        <f t="shared" si="11"/>
        <v>Пн</v>
      </c>
      <c r="AA34" s="2" t="str">
        <f t="shared" si="11"/>
        <v>Пн</v>
      </c>
      <c r="AB34" s="2" t="str">
        <f t="shared" si="11"/>
        <v>Пн</v>
      </c>
    </row>
    <row r="35" spans="8:28" x14ac:dyDescent="0.2">
      <c r="H35" s="2" t="str">
        <f t="shared" ref="H35:AB35" si="12">TEXT(H10,"ддд")</f>
        <v>Пт</v>
      </c>
      <c r="I35" s="2" t="str">
        <f t="shared" si="12"/>
        <v>Пт</v>
      </c>
      <c r="J35" s="2" t="str">
        <f t="shared" si="12"/>
        <v>Пт</v>
      </c>
      <c r="K35" s="2" t="str">
        <f t="shared" si="12"/>
        <v>Пт</v>
      </c>
      <c r="L35" s="2" t="str">
        <f t="shared" si="12"/>
        <v>Пт</v>
      </c>
      <c r="M35" s="2" t="str">
        <f t="shared" si="12"/>
        <v>Пн</v>
      </c>
      <c r="N35" s="2" t="str">
        <f t="shared" si="12"/>
        <v>Чт</v>
      </c>
      <c r="O35" s="2" t="str">
        <f t="shared" si="12"/>
        <v>Ср</v>
      </c>
      <c r="P35" s="2" t="str">
        <f t="shared" si="12"/>
        <v>Вт</v>
      </c>
      <c r="Q35" s="2" t="str">
        <f t="shared" si="12"/>
        <v>Пн</v>
      </c>
      <c r="R35" s="2" t="str">
        <f t="shared" si="12"/>
        <v>Пн</v>
      </c>
      <c r="S35" s="2" t="str">
        <f t="shared" si="12"/>
        <v>Пн</v>
      </c>
      <c r="T35" s="2" t="str">
        <f t="shared" si="12"/>
        <v>Пн</v>
      </c>
      <c r="U35" s="2" t="str">
        <f t="shared" si="12"/>
        <v>Пн</v>
      </c>
      <c r="V35" s="2" t="str">
        <f t="shared" si="12"/>
        <v>Пн</v>
      </c>
      <c r="W35" s="2" t="str">
        <f t="shared" si="12"/>
        <v>Пн</v>
      </c>
      <c r="X35" s="2" t="str">
        <f t="shared" si="12"/>
        <v>Пн</v>
      </c>
      <c r="Y35" s="2" t="str">
        <f t="shared" si="12"/>
        <v>Вт</v>
      </c>
      <c r="Z35" s="2" t="str">
        <f t="shared" si="12"/>
        <v>Ср</v>
      </c>
      <c r="AA35" s="2" t="str">
        <f t="shared" si="12"/>
        <v>Чт</v>
      </c>
      <c r="AB35" s="2" t="str">
        <f t="shared" si="12"/>
        <v>Пн</v>
      </c>
    </row>
    <row r="36" spans="8:28" x14ac:dyDescent="0.2">
      <c r="H36" s="2" t="str">
        <f t="shared" ref="H36:AB36" si="13">TEXT(H11,"ддд")</f>
        <v>Пн</v>
      </c>
      <c r="I36" s="2" t="str">
        <f t="shared" si="13"/>
        <v>Пн</v>
      </c>
      <c r="J36" s="2" t="str">
        <f t="shared" si="13"/>
        <v>Пн</v>
      </c>
      <c r="K36" s="2" t="str">
        <f t="shared" si="13"/>
        <v>Пн</v>
      </c>
      <c r="L36" s="2" t="str">
        <f t="shared" si="13"/>
        <v>Пн</v>
      </c>
      <c r="M36" s="2" t="str">
        <f t="shared" si="13"/>
        <v>Ср</v>
      </c>
      <c r="N36" s="2" t="str">
        <f t="shared" si="13"/>
        <v>Пн</v>
      </c>
      <c r="O36" s="2" t="str">
        <f t="shared" si="13"/>
        <v>Пн</v>
      </c>
      <c r="P36" s="2" t="str">
        <f t="shared" si="13"/>
        <v>Пн</v>
      </c>
      <c r="Q36" s="2" t="str">
        <f t="shared" si="13"/>
        <v>Пн</v>
      </c>
      <c r="R36" s="2" t="str">
        <f t="shared" si="13"/>
        <v>Пн</v>
      </c>
      <c r="S36" s="2" t="str">
        <f t="shared" si="13"/>
        <v>Пн</v>
      </c>
      <c r="T36" s="2" t="str">
        <f t="shared" si="13"/>
        <v>Пн</v>
      </c>
      <c r="U36" s="2" t="str">
        <f t="shared" si="13"/>
        <v>Пн</v>
      </c>
      <c r="V36" s="2" t="str">
        <f t="shared" si="13"/>
        <v>Пн</v>
      </c>
      <c r="W36" s="2" t="str">
        <f t="shared" si="13"/>
        <v>Пн</v>
      </c>
      <c r="X36" s="2" t="str">
        <f t="shared" si="13"/>
        <v>Вт</v>
      </c>
      <c r="Y36" s="2" t="str">
        <f t="shared" si="13"/>
        <v>Чт</v>
      </c>
      <c r="Z36" s="2" t="str">
        <f t="shared" si="13"/>
        <v>Пн</v>
      </c>
      <c r="AA36" s="2" t="str">
        <f t="shared" si="13"/>
        <v>Ср</v>
      </c>
      <c r="AB36" s="2" t="str">
        <f t="shared" si="13"/>
        <v>Пн</v>
      </c>
    </row>
    <row r="37" spans="8:28" x14ac:dyDescent="0.2">
      <c r="H37" s="2" t="str">
        <f t="shared" ref="H37:AB37" si="14">TEXT(H12,"ддд")</f>
        <v>Пн</v>
      </c>
      <c r="I37" s="2" t="str">
        <f t="shared" si="14"/>
        <v>Пн</v>
      </c>
      <c r="J37" s="2" t="str">
        <f t="shared" si="14"/>
        <v>Пн</v>
      </c>
      <c r="K37" s="2" t="str">
        <f t="shared" si="14"/>
        <v>Пн</v>
      </c>
      <c r="L37" s="2" t="str">
        <f t="shared" si="14"/>
        <v>Пн</v>
      </c>
      <c r="M37" s="2" t="str">
        <f t="shared" si="14"/>
        <v>Ср</v>
      </c>
      <c r="N37" s="2" t="str">
        <f t="shared" si="14"/>
        <v>Пн</v>
      </c>
      <c r="O37" s="2" t="str">
        <f t="shared" si="14"/>
        <v>Пн</v>
      </c>
      <c r="P37" s="2" t="str">
        <f t="shared" si="14"/>
        <v>Пн</v>
      </c>
      <c r="Q37" s="2" t="str">
        <f t="shared" si="14"/>
        <v>Пн</v>
      </c>
      <c r="R37" s="2" t="str">
        <f t="shared" si="14"/>
        <v>Пн</v>
      </c>
      <c r="S37" s="2" t="str">
        <f t="shared" si="14"/>
        <v>Пн</v>
      </c>
      <c r="T37" s="2" t="str">
        <f t="shared" si="14"/>
        <v>Пн</v>
      </c>
      <c r="U37" s="2" t="str">
        <f t="shared" si="14"/>
        <v>Пн</v>
      </c>
      <c r="V37" s="2" t="str">
        <f t="shared" si="14"/>
        <v>Пн</v>
      </c>
      <c r="W37" s="2" t="str">
        <f t="shared" si="14"/>
        <v>Пн</v>
      </c>
      <c r="X37" s="2" t="str">
        <f t="shared" si="14"/>
        <v>Вт</v>
      </c>
      <c r="Y37" s="2" t="str">
        <f t="shared" si="14"/>
        <v>Пн</v>
      </c>
      <c r="Z37" s="2" t="str">
        <f t="shared" si="14"/>
        <v>Чт</v>
      </c>
      <c r="AA37" s="2" t="str">
        <f t="shared" si="14"/>
        <v>Пн</v>
      </c>
      <c r="AB37" s="2" t="str">
        <f t="shared" si="14"/>
        <v>Чт</v>
      </c>
    </row>
    <row r="38" spans="8:28" x14ac:dyDescent="0.2">
      <c r="H38" s="2" t="str">
        <f t="shared" ref="H38:AB38" si="15">TEXT(H13,"ддд")</f>
        <v>Вт</v>
      </c>
      <c r="I38" s="2" t="str">
        <f t="shared" si="15"/>
        <v>Вт</v>
      </c>
      <c r="J38" s="2" t="str">
        <f t="shared" si="15"/>
        <v>Вт</v>
      </c>
      <c r="K38" s="2" t="str">
        <f t="shared" si="15"/>
        <v>Вт</v>
      </c>
      <c r="L38" s="2" t="str">
        <f t="shared" si="15"/>
        <v>Вт</v>
      </c>
      <c r="M38" s="2" t="str">
        <f t="shared" si="15"/>
        <v>Чт</v>
      </c>
      <c r="N38" s="2" t="str">
        <f t="shared" si="15"/>
        <v>Пн</v>
      </c>
      <c r="O38" s="2" t="str">
        <f t="shared" si="15"/>
        <v>Пн</v>
      </c>
      <c r="P38" s="2" t="str">
        <f t="shared" si="15"/>
        <v>Пн</v>
      </c>
      <c r="Q38" s="2" t="str">
        <f t="shared" si="15"/>
        <v>Пн</v>
      </c>
      <c r="R38" s="2" t="str">
        <f t="shared" si="15"/>
        <v>Пн</v>
      </c>
      <c r="S38" s="2" t="str">
        <f t="shared" si="15"/>
        <v>Пн</v>
      </c>
      <c r="T38" s="2" t="str">
        <f t="shared" si="15"/>
        <v>Пн</v>
      </c>
      <c r="U38" s="2" t="str">
        <f t="shared" si="15"/>
        <v>Пн</v>
      </c>
      <c r="V38" s="2" t="str">
        <f t="shared" si="15"/>
        <v>Пн</v>
      </c>
      <c r="W38" s="2" t="str">
        <f t="shared" si="15"/>
        <v>Пн</v>
      </c>
      <c r="X38" s="2" t="str">
        <f t="shared" si="15"/>
        <v>Ср</v>
      </c>
      <c r="Y38" s="2" t="str">
        <f t="shared" si="15"/>
        <v>Пн</v>
      </c>
      <c r="Z38" s="2" t="str">
        <f t="shared" si="15"/>
        <v>Пн</v>
      </c>
      <c r="AA38" s="2" t="str">
        <f t="shared" si="15"/>
        <v>Пн</v>
      </c>
      <c r="AB38" s="2" t="str">
        <f t="shared" si="15"/>
        <v>Пн</v>
      </c>
    </row>
    <row r="39" spans="8:28" x14ac:dyDescent="0.2">
      <c r="H39" s="2" t="str">
        <f t="shared" ref="H39:AB39" si="16">TEXT(H14,"ддд")</f>
        <v>Вс</v>
      </c>
      <c r="I39" s="2" t="str">
        <f t="shared" si="16"/>
        <v>Вс</v>
      </c>
      <c r="J39" s="2" t="str">
        <f t="shared" si="16"/>
        <v>Вс</v>
      </c>
      <c r="K39" s="2" t="str">
        <f t="shared" si="16"/>
        <v>Вс</v>
      </c>
      <c r="L39" s="2" t="str">
        <f t="shared" si="16"/>
        <v>Вс</v>
      </c>
      <c r="M39" s="2" t="str">
        <f t="shared" si="16"/>
        <v>Вт</v>
      </c>
      <c r="N39" s="2" t="str">
        <f t="shared" si="16"/>
        <v>Пн</v>
      </c>
      <c r="O39" s="2" t="str">
        <f t="shared" si="16"/>
        <v>Пн</v>
      </c>
      <c r="P39" s="2" t="str">
        <f t="shared" si="16"/>
        <v>Пн</v>
      </c>
      <c r="Q39" s="2" t="str">
        <f t="shared" si="16"/>
        <v>Пн</v>
      </c>
      <c r="R39" s="2" t="str">
        <f t="shared" si="16"/>
        <v>Пн</v>
      </c>
      <c r="S39" s="2" t="str">
        <f t="shared" si="16"/>
        <v>Пн</v>
      </c>
      <c r="T39" s="2" t="str">
        <f t="shared" si="16"/>
        <v>Пн</v>
      </c>
      <c r="U39" s="2" t="str">
        <f t="shared" si="16"/>
        <v>Пн</v>
      </c>
      <c r="V39" s="2" t="str">
        <f t="shared" si="16"/>
        <v>Пн</v>
      </c>
      <c r="W39" s="2" t="str">
        <f t="shared" si="16"/>
        <v>Пн</v>
      </c>
      <c r="X39" s="2" t="str">
        <f t="shared" si="16"/>
        <v>Пн</v>
      </c>
      <c r="Y39" s="2" t="str">
        <f t="shared" si="16"/>
        <v>Пн</v>
      </c>
      <c r="Z39" s="2" t="str">
        <f t="shared" si="16"/>
        <v>Пн</v>
      </c>
      <c r="AA39" s="2" t="str">
        <f t="shared" si="16"/>
        <v>Пн</v>
      </c>
      <c r="AB39" s="2" t="str">
        <f t="shared" si="16"/>
        <v>Пн</v>
      </c>
    </row>
  </sheetData>
  <autoFilter ref="B2:AB2" xr:uid="{68263779-EB11-4F26-87BD-39A2B10CFA13}">
    <sortState ref="B3:AB24">
      <sortCondition ref="F2"/>
    </sortState>
  </autoFilter>
  <conditionalFormatting sqref="B3:AB3 H4:AB24">
    <cfRule type="expression" dxfId="0" priority="89">
      <formula>IF(WEEKDAY($H$3:$AB$3,2)&gt;5,"в")</formula>
    </cfRule>
    <cfRule type="timePeriod" dxfId="5" priority="3" timePeriod="thisMonth">
      <formula>AND(MONTH(B3)=MONTH(TODAY()),YEAR(B3)=YEAR(TODAY()))</formula>
    </cfRule>
  </conditionalFormatting>
  <conditionalFormatting sqref="B4:G4 B6:G24">
    <cfRule type="expression" dxfId="4" priority="86">
      <formula>рабд()</formula>
    </cfRule>
  </conditionalFormatting>
  <conditionalFormatting sqref="B5:G5">
    <cfRule type="expression" dxfId="3" priority="83">
      <formula>рабд()</formula>
    </cfRule>
  </conditionalFormatting>
  <conditionalFormatting sqref="H28:AB39">
    <cfRule type="cellIs" dxfId="2" priority="2" operator="equal">
      <formula>"сб"</formula>
    </cfRule>
    <cfRule type="cellIs" dxfId="1" priority="1" operator="equal">
      <formula>"вс"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5"/>
  <sheetViews>
    <sheetView workbookViewId="0">
      <selection activeCell="R12" sqref="R12"/>
    </sheetView>
  </sheetViews>
  <sheetFormatPr defaultRowHeight="15" x14ac:dyDescent="0.25"/>
  <cols>
    <col min="1" max="1" width="1" customWidth="1"/>
    <col min="2" max="2" width="7.5703125" bestFit="1" customWidth="1"/>
    <col min="3" max="3" width="12.85546875" bestFit="1" customWidth="1"/>
    <col min="4" max="4" width="9.28515625" bestFit="1" customWidth="1"/>
    <col min="5" max="18" width="8.7109375" bestFit="1" customWidth="1"/>
    <col min="20" max="21" width="10.140625" bestFit="1" customWidth="1"/>
  </cols>
  <sheetData>
    <row r="1" spans="2:29" ht="4.5" customHeight="1" x14ac:dyDescent="0.25"/>
    <row r="2" spans="2:29" x14ac:dyDescent="0.25">
      <c r="B2" s="12" t="s">
        <v>0</v>
      </c>
      <c r="C2" s="12" t="s">
        <v>1</v>
      </c>
      <c r="D2" s="12" t="s">
        <v>2</v>
      </c>
      <c r="E2" s="43" t="s">
        <v>20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2:29" x14ac:dyDescent="0.25">
      <c r="B3" s="5" t="s">
        <v>15</v>
      </c>
      <c r="C3" s="5" t="s">
        <v>13</v>
      </c>
      <c r="D3" s="5"/>
      <c r="E3" s="13">
        <v>43070</v>
      </c>
      <c r="F3" s="13">
        <v>43171</v>
      </c>
      <c r="G3" s="13">
        <v>43172</v>
      </c>
      <c r="H3" s="13">
        <v>43173</v>
      </c>
      <c r="I3" s="13">
        <v>43174</v>
      </c>
      <c r="J3" s="13">
        <v>43175</v>
      </c>
      <c r="K3" s="13">
        <v>43176</v>
      </c>
      <c r="L3" s="13">
        <v>43177</v>
      </c>
      <c r="M3" s="13">
        <v>43178</v>
      </c>
      <c r="N3" s="13">
        <v>43179</v>
      </c>
      <c r="O3" s="13">
        <v>43180</v>
      </c>
      <c r="P3" s="13">
        <v>43181</v>
      </c>
      <c r="Q3" s="13">
        <v>43182</v>
      </c>
      <c r="R3" s="13">
        <v>43183</v>
      </c>
      <c r="S3" s="13">
        <v>43184</v>
      </c>
      <c r="T3" s="13">
        <v>43774</v>
      </c>
      <c r="U3" s="13">
        <v>43775</v>
      </c>
      <c r="V3" s="14"/>
      <c r="W3" s="14"/>
      <c r="X3" s="14"/>
      <c r="Y3" s="14"/>
      <c r="Z3" s="14"/>
      <c r="AA3" s="14"/>
      <c r="AB3" s="14"/>
      <c r="AC3" s="14"/>
    </row>
    <row r="4" spans="2:29" x14ac:dyDescent="0.25">
      <c r="B4" s="5" t="s">
        <v>19</v>
      </c>
      <c r="C4" s="5" t="s">
        <v>17</v>
      </c>
      <c r="D4" s="5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2:29" x14ac:dyDescent="0.25">
      <c r="B5" s="5" t="s">
        <v>16</v>
      </c>
      <c r="C5" s="5" t="s">
        <v>18</v>
      </c>
      <c r="D5" s="5"/>
      <c r="E5" s="13">
        <v>43682</v>
      </c>
      <c r="F5" s="13">
        <v>43683</v>
      </c>
      <c r="G5" s="13">
        <v>43684</v>
      </c>
      <c r="H5" s="13">
        <v>43685</v>
      </c>
      <c r="I5" s="13">
        <v>43686</v>
      </c>
      <c r="J5" s="13">
        <v>43687</v>
      </c>
      <c r="K5" s="13">
        <v>43688</v>
      </c>
      <c r="L5" s="13">
        <v>43689</v>
      </c>
      <c r="M5" s="13">
        <v>43690</v>
      </c>
      <c r="N5" s="13">
        <v>43691</v>
      </c>
      <c r="O5" s="13">
        <v>43692</v>
      </c>
      <c r="P5" s="13">
        <v>43693</v>
      </c>
      <c r="Q5" s="13">
        <v>43694</v>
      </c>
      <c r="R5" s="13">
        <v>43695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</sheetData>
  <mergeCells count="1">
    <mergeCell ref="E2:AC2"/>
  </mergeCells>
  <conditionalFormatting sqref="B4:D4">
    <cfRule type="expression" dxfId="21" priority="2">
      <formula>рабд()</formula>
    </cfRule>
  </conditionalFormatting>
  <conditionalFormatting sqref="B5:D5">
    <cfRule type="expression" dxfId="20" priority="1">
      <formula>рабд()</formula>
    </cfRule>
  </conditionalFormatting>
  <conditionalFormatting sqref="B3:D3">
    <cfRule type="expression" dxfId="19" priority="83">
      <formula>IF(WEEKDAY(#REF!,2)&gt;5,"в")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87"/>
  <sheetViews>
    <sheetView workbookViewId="0">
      <selection activeCell="K18" sqref="K18"/>
    </sheetView>
  </sheetViews>
  <sheetFormatPr defaultRowHeight="15" x14ac:dyDescent="0.25"/>
  <cols>
    <col min="1" max="1" width="0.85546875" customWidth="1"/>
    <col min="2" max="2" width="13.85546875" bestFit="1" customWidth="1"/>
    <col min="4" max="4" width="12.7109375" customWidth="1"/>
  </cols>
  <sheetData>
    <row r="1" spans="2:4" ht="5.25" customHeight="1" x14ac:dyDescent="0.25"/>
    <row r="2" spans="2:4" x14ac:dyDescent="0.25">
      <c r="B2" s="6" t="s">
        <v>21</v>
      </c>
      <c r="C2" s="7"/>
      <c r="D2" s="8" t="s">
        <v>22</v>
      </c>
    </row>
    <row r="3" spans="2:4" x14ac:dyDescent="0.25">
      <c r="B3" s="1">
        <v>42005</v>
      </c>
      <c r="C3" s="7"/>
      <c r="D3" s="9">
        <v>42005</v>
      </c>
    </row>
    <row r="4" spans="2:4" x14ac:dyDescent="0.25">
      <c r="B4" s="1">
        <v>42006</v>
      </c>
      <c r="C4" s="7"/>
      <c r="D4" s="10">
        <v>42036</v>
      </c>
    </row>
    <row r="5" spans="2:4" x14ac:dyDescent="0.25">
      <c r="B5" s="1">
        <v>42009</v>
      </c>
      <c r="C5" s="7"/>
      <c r="D5" s="9">
        <v>42064</v>
      </c>
    </row>
    <row r="6" spans="2:4" x14ac:dyDescent="0.25">
      <c r="B6" s="1">
        <v>42010</v>
      </c>
      <c r="C6" s="7"/>
      <c r="D6" s="10">
        <v>42095</v>
      </c>
    </row>
    <row r="7" spans="2:4" x14ac:dyDescent="0.25">
      <c r="B7" s="1">
        <v>42011</v>
      </c>
      <c r="C7" s="7"/>
      <c r="D7" s="9">
        <v>42125</v>
      </c>
    </row>
    <row r="8" spans="2:4" x14ac:dyDescent="0.25">
      <c r="B8" s="1">
        <v>42012</v>
      </c>
      <c r="C8" s="7"/>
      <c r="D8" s="10">
        <v>42156</v>
      </c>
    </row>
    <row r="9" spans="2:4" x14ac:dyDescent="0.25">
      <c r="B9" s="1">
        <v>42013</v>
      </c>
      <c r="C9" s="7"/>
      <c r="D9" s="9">
        <v>42186</v>
      </c>
    </row>
    <row r="10" spans="2:4" x14ac:dyDescent="0.25">
      <c r="B10" s="1">
        <v>42058</v>
      </c>
      <c r="C10" s="7"/>
      <c r="D10" s="10">
        <v>42217</v>
      </c>
    </row>
    <row r="11" spans="2:4" x14ac:dyDescent="0.25">
      <c r="B11" s="1">
        <v>42072</v>
      </c>
      <c r="C11" s="7"/>
      <c r="D11" s="9">
        <v>42248</v>
      </c>
    </row>
    <row r="12" spans="2:4" x14ac:dyDescent="0.25">
      <c r="B12" s="1">
        <v>42125</v>
      </c>
      <c r="C12" s="7"/>
      <c r="D12" s="10">
        <v>42278</v>
      </c>
    </row>
    <row r="13" spans="2:4" x14ac:dyDescent="0.25">
      <c r="B13" s="1">
        <v>42128</v>
      </c>
      <c r="C13" s="7"/>
      <c r="D13" s="9">
        <v>42309</v>
      </c>
    </row>
    <row r="14" spans="2:4" x14ac:dyDescent="0.25">
      <c r="B14" s="1">
        <v>42135</v>
      </c>
      <c r="C14" s="7"/>
      <c r="D14" s="11">
        <v>42339</v>
      </c>
    </row>
    <row r="15" spans="2:4" x14ac:dyDescent="0.25">
      <c r="B15" s="1">
        <v>42167</v>
      </c>
      <c r="C15" s="7"/>
      <c r="D15" s="9">
        <v>42370</v>
      </c>
    </row>
    <row r="16" spans="2:4" x14ac:dyDescent="0.25">
      <c r="B16" s="1">
        <v>42312</v>
      </c>
      <c r="C16" s="7"/>
      <c r="D16" s="10">
        <v>42401</v>
      </c>
    </row>
    <row r="17" spans="2:4" x14ac:dyDescent="0.25">
      <c r="B17" s="1">
        <v>42370</v>
      </c>
      <c r="C17" s="7"/>
      <c r="D17" s="9">
        <v>42430</v>
      </c>
    </row>
    <row r="18" spans="2:4" x14ac:dyDescent="0.25">
      <c r="B18" s="1">
        <v>42373</v>
      </c>
      <c r="C18" s="7"/>
      <c r="D18" s="10">
        <v>42461</v>
      </c>
    </row>
    <row r="19" spans="2:4" x14ac:dyDescent="0.25">
      <c r="B19" s="1">
        <v>42374</v>
      </c>
      <c r="D19" s="9">
        <v>42491</v>
      </c>
    </row>
    <row r="20" spans="2:4" x14ac:dyDescent="0.25">
      <c r="B20" s="1">
        <v>42375</v>
      </c>
      <c r="D20" s="10">
        <v>42522</v>
      </c>
    </row>
    <row r="21" spans="2:4" x14ac:dyDescent="0.25">
      <c r="B21" s="1">
        <v>42376</v>
      </c>
      <c r="D21" s="9">
        <v>42552</v>
      </c>
    </row>
    <row r="22" spans="2:4" x14ac:dyDescent="0.25">
      <c r="B22" s="1">
        <v>42377</v>
      </c>
      <c r="D22" s="10">
        <v>42583</v>
      </c>
    </row>
    <row r="23" spans="2:4" x14ac:dyDescent="0.25">
      <c r="B23" s="1">
        <v>42422</v>
      </c>
      <c r="D23" s="9">
        <v>42614</v>
      </c>
    </row>
    <row r="24" spans="2:4" x14ac:dyDescent="0.25">
      <c r="B24" s="1">
        <v>42423</v>
      </c>
      <c r="D24" s="10">
        <v>42644</v>
      </c>
    </row>
    <row r="25" spans="2:4" x14ac:dyDescent="0.25">
      <c r="B25" s="1">
        <v>42436</v>
      </c>
      <c r="D25" s="9">
        <v>42675</v>
      </c>
    </row>
    <row r="26" spans="2:4" x14ac:dyDescent="0.25">
      <c r="B26" s="1">
        <v>42437</v>
      </c>
      <c r="D26" s="11">
        <v>42705</v>
      </c>
    </row>
    <row r="27" spans="2:4" x14ac:dyDescent="0.25">
      <c r="B27" s="1">
        <v>42492</v>
      </c>
      <c r="D27" s="9">
        <v>42736</v>
      </c>
    </row>
    <row r="28" spans="2:4" x14ac:dyDescent="0.25">
      <c r="B28" s="1">
        <v>42499</v>
      </c>
      <c r="D28" s="10">
        <v>42767</v>
      </c>
    </row>
    <row r="29" spans="2:4" x14ac:dyDescent="0.25">
      <c r="B29" s="1">
        <v>42534</v>
      </c>
      <c r="D29" s="9">
        <v>42795</v>
      </c>
    </row>
    <row r="30" spans="2:4" x14ac:dyDescent="0.25">
      <c r="B30" s="1">
        <v>42678</v>
      </c>
      <c r="D30" s="10">
        <v>42826</v>
      </c>
    </row>
    <row r="31" spans="2:4" x14ac:dyDescent="0.25">
      <c r="B31" s="1">
        <v>42737</v>
      </c>
      <c r="D31" s="9">
        <v>42856</v>
      </c>
    </row>
    <row r="32" spans="2:4" x14ac:dyDescent="0.25">
      <c r="B32" s="1">
        <v>42738</v>
      </c>
      <c r="D32" s="10">
        <v>42887</v>
      </c>
    </row>
    <row r="33" spans="2:4" x14ac:dyDescent="0.25">
      <c r="B33" s="1">
        <v>42739</v>
      </c>
      <c r="D33" s="9">
        <v>42917</v>
      </c>
    </row>
    <row r="34" spans="2:4" x14ac:dyDescent="0.25">
      <c r="B34" s="1">
        <v>42740</v>
      </c>
      <c r="D34" s="10">
        <v>42948</v>
      </c>
    </row>
    <row r="35" spans="2:4" x14ac:dyDescent="0.25">
      <c r="B35" s="1">
        <v>42741</v>
      </c>
      <c r="D35" s="9">
        <v>42979</v>
      </c>
    </row>
    <row r="36" spans="2:4" x14ac:dyDescent="0.25">
      <c r="B36" s="1">
        <v>42789</v>
      </c>
      <c r="D36" s="10">
        <v>43009</v>
      </c>
    </row>
    <row r="37" spans="2:4" x14ac:dyDescent="0.25">
      <c r="B37" s="1">
        <v>42790</v>
      </c>
      <c r="D37" s="9">
        <v>43040</v>
      </c>
    </row>
    <row r="38" spans="2:4" x14ac:dyDescent="0.25">
      <c r="B38" s="1">
        <v>42802</v>
      </c>
      <c r="D38" s="11">
        <v>43070</v>
      </c>
    </row>
    <row r="39" spans="2:4" x14ac:dyDescent="0.25">
      <c r="B39" s="1">
        <v>42856</v>
      </c>
      <c r="D39" s="9">
        <v>43101</v>
      </c>
    </row>
    <row r="40" spans="2:4" x14ac:dyDescent="0.25">
      <c r="B40" s="1">
        <v>42863</v>
      </c>
      <c r="D40" s="10">
        <v>43132</v>
      </c>
    </row>
    <row r="41" spans="2:4" x14ac:dyDescent="0.25">
      <c r="B41" s="1">
        <v>42864</v>
      </c>
      <c r="D41" s="9">
        <v>43160</v>
      </c>
    </row>
    <row r="42" spans="2:4" x14ac:dyDescent="0.25">
      <c r="B42" s="1">
        <v>42898</v>
      </c>
      <c r="D42" s="10">
        <v>43191</v>
      </c>
    </row>
    <row r="43" spans="2:4" x14ac:dyDescent="0.25">
      <c r="B43" s="1">
        <v>43045</v>
      </c>
      <c r="D43" s="9">
        <v>43221</v>
      </c>
    </row>
    <row r="44" spans="2:4" x14ac:dyDescent="0.25">
      <c r="B44" s="1">
        <v>43101</v>
      </c>
      <c r="D44" s="10">
        <v>43252</v>
      </c>
    </row>
    <row r="45" spans="2:4" x14ac:dyDescent="0.25">
      <c r="B45" s="1">
        <v>43102</v>
      </c>
      <c r="D45" s="9">
        <v>43282</v>
      </c>
    </row>
    <row r="46" spans="2:4" x14ac:dyDescent="0.25">
      <c r="B46" s="1">
        <v>43103</v>
      </c>
      <c r="D46" s="10">
        <v>43313</v>
      </c>
    </row>
    <row r="47" spans="2:4" x14ac:dyDescent="0.25">
      <c r="B47" s="1">
        <v>43104</v>
      </c>
      <c r="D47" s="9">
        <v>43344</v>
      </c>
    </row>
    <row r="48" spans="2:4" x14ac:dyDescent="0.25">
      <c r="B48" s="1">
        <v>43105</v>
      </c>
      <c r="D48" s="10">
        <v>43374</v>
      </c>
    </row>
    <row r="49" spans="2:4" x14ac:dyDescent="0.25">
      <c r="B49" s="1">
        <v>43108</v>
      </c>
      <c r="D49" s="9">
        <v>43405</v>
      </c>
    </row>
    <row r="50" spans="2:4" x14ac:dyDescent="0.25">
      <c r="B50" s="1">
        <v>43154</v>
      </c>
      <c r="D50" s="11">
        <v>43435</v>
      </c>
    </row>
    <row r="51" spans="2:4" x14ac:dyDescent="0.25">
      <c r="B51" s="1">
        <v>43167</v>
      </c>
      <c r="D51" s="10">
        <v>43466</v>
      </c>
    </row>
    <row r="52" spans="2:4" x14ac:dyDescent="0.25">
      <c r="B52" s="1">
        <v>43168</v>
      </c>
      <c r="D52" s="9">
        <v>43497</v>
      </c>
    </row>
    <row r="53" spans="2:4" x14ac:dyDescent="0.25">
      <c r="B53" s="1">
        <v>43221</v>
      </c>
      <c r="D53" s="11">
        <v>43525</v>
      </c>
    </row>
    <row r="54" spans="2:4" x14ac:dyDescent="0.25">
      <c r="B54" s="1">
        <v>43222</v>
      </c>
      <c r="D54" s="10">
        <v>43556</v>
      </c>
    </row>
    <row r="55" spans="2:4" x14ac:dyDescent="0.25">
      <c r="B55" s="1">
        <v>43229</v>
      </c>
      <c r="D55" s="9">
        <v>43586</v>
      </c>
    </row>
    <row r="56" spans="2:4" x14ac:dyDescent="0.25">
      <c r="B56" s="1">
        <v>43262</v>
      </c>
      <c r="D56" s="11">
        <v>43617</v>
      </c>
    </row>
    <row r="57" spans="2:4" x14ac:dyDescent="0.25">
      <c r="B57" s="1">
        <v>43263</v>
      </c>
      <c r="D57" s="10">
        <v>43647</v>
      </c>
    </row>
    <row r="58" spans="2:4" x14ac:dyDescent="0.25">
      <c r="B58" s="1">
        <v>43409</v>
      </c>
      <c r="D58" s="9">
        <v>43678</v>
      </c>
    </row>
    <row r="59" spans="2:4" x14ac:dyDescent="0.25">
      <c r="B59" s="1">
        <v>43465</v>
      </c>
      <c r="D59" s="11">
        <v>43709</v>
      </c>
    </row>
    <row r="60" spans="2:4" x14ac:dyDescent="0.25">
      <c r="B60" s="1">
        <v>43466</v>
      </c>
      <c r="D60" s="10">
        <v>43739</v>
      </c>
    </row>
    <row r="61" spans="2:4" x14ac:dyDescent="0.25">
      <c r="B61" s="1">
        <v>43467</v>
      </c>
      <c r="D61" s="9">
        <v>43770</v>
      </c>
    </row>
    <row r="62" spans="2:4" x14ac:dyDescent="0.25">
      <c r="B62" s="1">
        <v>43468</v>
      </c>
      <c r="D62" s="11">
        <v>43800</v>
      </c>
    </row>
    <row r="63" spans="2:4" x14ac:dyDescent="0.25">
      <c r="B63" s="1">
        <v>43469</v>
      </c>
      <c r="D63" s="10">
        <v>43831</v>
      </c>
    </row>
    <row r="64" spans="2:4" x14ac:dyDescent="0.25">
      <c r="B64" s="1">
        <v>43472</v>
      </c>
      <c r="D64" s="9">
        <v>43862</v>
      </c>
    </row>
    <row r="65" spans="2:4" x14ac:dyDescent="0.25">
      <c r="B65" s="1">
        <v>43473</v>
      </c>
      <c r="D65" s="11">
        <v>43891</v>
      </c>
    </row>
    <row r="66" spans="2:4" x14ac:dyDescent="0.25">
      <c r="B66" s="1">
        <v>43532</v>
      </c>
      <c r="D66" s="10">
        <v>43922</v>
      </c>
    </row>
    <row r="67" spans="2:4" x14ac:dyDescent="0.25">
      <c r="B67" s="1">
        <v>43586</v>
      </c>
      <c r="D67" s="9">
        <v>43952</v>
      </c>
    </row>
    <row r="68" spans="2:4" x14ac:dyDescent="0.25">
      <c r="B68" s="1">
        <v>43587</v>
      </c>
      <c r="D68" s="11">
        <v>43983</v>
      </c>
    </row>
    <row r="69" spans="2:4" x14ac:dyDescent="0.25">
      <c r="B69" s="1">
        <v>43588</v>
      </c>
      <c r="D69" s="10">
        <v>44013</v>
      </c>
    </row>
    <row r="70" spans="2:4" x14ac:dyDescent="0.25">
      <c r="B70" s="1">
        <v>43594</v>
      </c>
      <c r="D70" s="9">
        <v>44044</v>
      </c>
    </row>
    <row r="71" spans="2:4" x14ac:dyDescent="0.25">
      <c r="B71" s="1">
        <v>43595</v>
      </c>
      <c r="D71" s="11">
        <v>44075</v>
      </c>
    </row>
    <row r="72" spans="2:4" x14ac:dyDescent="0.25">
      <c r="B72" s="1">
        <v>43628</v>
      </c>
      <c r="D72" s="10">
        <v>44105</v>
      </c>
    </row>
    <row r="73" spans="2:4" x14ac:dyDescent="0.25">
      <c r="B73" s="1">
        <v>43773</v>
      </c>
      <c r="D73" s="9">
        <v>44136</v>
      </c>
    </row>
    <row r="74" spans="2:4" x14ac:dyDescent="0.25">
      <c r="B74" s="1">
        <v>43831</v>
      </c>
      <c r="D74" s="11">
        <v>44166</v>
      </c>
    </row>
    <row r="75" spans="2:4" x14ac:dyDescent="0.25">
      <c r="B75" s="1">
        <v>43832</v>
      </c>
      <c r="D75" s="10">
        <v>44197</v>
      </c>
    </row>
    <row r="76" spans="2:4" x14ac:dyDescent="0.25">
      <c r="B76" s="1">
        <v>43833</v>
      </c>
      <c r="D76" s="9">
        <v>44228</v>
      </c>
    </row>
    <row r="77" spans="2:4" x14ac:dyDescent="0.25">
      <c r="B77" s="1">
        <v>43836</v>
      </c>
      <c r="D77" s="11">
        <v>44256</v>
      </c>
    </row>
    <row r="78" spans="2:4" x14ac:dyDescent="0.25">
      <c r="B78" s="1">
        <v>43837</v>
      </c>
      <c r="D78" s="10">
        <v>44287</v>
      </c>
    </row>
    <row r="79" spans="2:4" x14ac:dyDescent="0.25">
      <c r="B79" s="1">
        <v>43838</v>
      </c>
      <c r="D79" s="9">
        <v>44317</v>
      </c>
    </row>
    <row r="80" spans="2:4" x14ac:dyDescent="0.25">
      <c r="B80" s="1">
        <v>43839</v>
      </c>
      <c r="D80" s="11">
        <v>44348</v>
      </c>
    </row>
    <row r="81" spans="2:4" x14ac:dyDescent="0.25">
      <c r="B81" s="1">
        <v>43840</v>
      </c>
      <c r="D81" s="10">
        <v>44378</v>
      </c>
    </row>
    <row r="82" spans="2:4" x14ac:dyDescent="0.25">
      <c r="B82" s="1">
        <v>43885</v>
      </c>
      <c r="D82" s="9">
        <v>44409</v>
      </c>
    </row>
    <row r="83" spans="2:4" x14ac:dyDescent="0.25">
      <c r="B83" s="1">
        <v>43899</v>
      </c>
      <c r="D83" s="11">
        <v>44440</v>
      </c>
    </row>
    <row r="84" spans="2:4" x14ac:dyDescent="0.25">
      <c r="B84" s="1">
        <v>43952</v>
      </c>
      <c r="D84" s="10">
        <v>44470</v>
      </c>
    </row>
    <row r="85" spans="2:4" x14ac:dyDescent="0.25">
      <c r="B85" s="1">
        <v>43962</v>
      </c>
      <c r="D85" s="9">
        <v>44501</v>
      </c>
    </row>
    <row r="86" spans="2:4" x14ac:dyDescent="0.25">
      <c r="B86" s="1">
        <v>43994</v>
      </c>
      <c r="D86" s="11">
        <v>44531</v>
      </c>
    </row>
    <row r="87" spans="2:4" x14ac:dyDescent="0.25">
      <c r="B87" s="1">
        <v>44139</v>
      </c>
      <c r="D87" s="10">
        <v>44562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Инструктажи</vt:lpstr>
      <vt:lpstr>Отсутствия сотрудников</vt:lpstr>
      <vt:lpstr>Праздничные дни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2019-05-07T14:23:01Z</dcterms:modified>
</cp:coreProperties>
</file>