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</sheets>
  <definedNames>
    <definedName name="_xlnm._FilterDatabase" localSheetId="0" hidden="1">Лист1!$A$2:$B$44</definedName>
  </definedNames>
  <calcPr calcId="152511"/>
</workbook>
</file>

<file path=xl/calcChain.xml><?xml version="1.0" encoding="utf-8"?>
<calcChain xmlns="http://schemas.openxmlformats.org/spreadsheetml/2006/main">
  <c r="G7" i="1" l="1"/>
  <c r="G8" i="1" s="1"/>
  <c r="D7" i="1" a="1"/>
  <c r="D7" i="1" s="1"/>
  <c r="D8" i="1" s="1" a="1"/>
  <c r="D8" i="1" s="1"/>
  <c r="E7" i="1"/>
  <c r="E8" i="1" s="1"/>
  <c r="E9" i="1" s="1"/>
  <c r="G9" i="1" l="1"/>
  <c r="D9" i="1" a="1"/>
  <c r="D9" i="1" s="1"/>
  <c r="E10" i="1"/>
  <c r="G10" i="1" l="1"/>
  <c r="D10" i="1" a="1"/>
  <c r="D10" i="1" s="1"/>
  <c r="E11" i="1"/>
  <c r="G11" i="1" l="1"/>
  <c r="D11" i="1" a="1"/>
  <c r="D11" i="1" s="1"/>
  <c r="E12" i="1"/>
  <c r="G12" i="1" l="1"/>
  <c r="D12" i="1" a="1"/>
  <c r="D12" i="1" s="1"/>
  <c r="E13" i="1"/>
  <c r="G13" i="1" l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D13" i="1" a="1"/>
  <c r="D13" i="1" s="1"/>
  <c r="D14" i="1" s="1" a="1"/>
  <c r="D14" i="1" s="1"/>
  <c r="D15" i="1" s="1" a="1"/>
  <c r="D15" i="1" s="1"/>
  <c r="E14" i="1"/>
  <c r="E15" i="1" s="1"/>
  <c r="D16" i="1" l="1" a="1"/>
  <c r="D16" i="1" s="1"/>
  <c r="D17" i="1" s="1" a="1"/>
  <c r="D17" i="1" s="1"/>
  <c r="D18" i="1" s="1" a="1"/>
  <c r="D18" i="1" s="1"/>
  <c r="D19" i="1" s="1" a="1"/>
  <c r="D19" i="1" s="1"/>
  <c r="D20" i="1" s="1" a="1"/>
  <c r="D20" i="1" s="1"/>
  <c r="D21" i="1" s="1" a="1"/>
  <c r="D21" i="1" s="1"/>
  <c r="D22" i="1" s="1" a="1"/>
  <c r="D22" i="1" s="1"/>
  <c r="D23" i="1" s="1" a="1"/>
  <c r="D23" i="1" s="1"/>
  <c r="E16" i="1"/>
  <c r="E17" i="1" s="1"/>
  <c r="E18" i="1" s="1"/>
  <c r="E19" i="1" s="1"/>
  <c r="E20" i="1" s="1"/>
  <c r="E21" i="1" s="1"/>
  <c r="E22" i="1" s="1"/>
  <c r="E23" i="1" s="1"/>
  <c r="F7" i="1" l="1"/>
  <c r="F8" i="1"/>
  <c r="F9" i="1"/>
  <c r="F11" i="1" l="1"/>
  <c r="F10" i="1"/>
  <c r="F12" i="1" l="1"/>
  <c r="F14" i="1" l="1"/>
  <c r="F15" i="1" l="1"/>
  <c r="F13" i="1"/>
  <c r="F16" i="1" l="1"/>
  <c r="F17" i="1" l="1"/>
  <c r="F18" i="1" l="1"/>
  <c r="F19" i="1" l="1"/>
  <c r="F20" i="1" l="1"/>
  <c r="F21" i="1" l="1"/>
  <c r="F23" i="1" l="1"/>
  <c r="F22" i="1"/>
</calcChain>
</file>

<file path=xl/sharedStrings.xml><?xml version="1.0" encoding="utf-8"?>
<sst xmlns="http://schemas.openxmlformats.org/spreadsheetml/2006/main" count="3" uniqueCount="3">
  <si>
    <t>СУММА</t>
  </si>
  <si>
    <t>ДАТА</t>
  </si>
  <si>
    <t>Выборка уникального значения по столбцу "ДАТА"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</si>
</sst>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0.00_ ;\-0.00\ "/>
    <numFmt numFmtId="165" formatCode="dd/mm/yyyy"/>
    <numFmt numFmtId="167" formatCode="dd/mm/yyyy;;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2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7" fillId="0" borderId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7" fillId="1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</cellStyleXfs>
  <cellXfs count="12">
    <xf numFmtId="0" fontId="0" fillId="0" borderId="0" xfId="0"/>
    <xf numFmtId="14" fontId="20" fillId="15" borderId="10" xfId="20" applyNumberFormat="1" applyFont="1" applyFill="1" applyBorder="1" applyAlignment="1">
      <alignment horizontal="center" vertical="center" wrapText="1"/>
    </xf>
    <xf numFmtId="14" fontId="20" fillId="15" borderId="12" xfId="2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43" fontId="0" fillId="16" borderId="10" xfId="1" applyFont="1" applyFill="1" applyBorder="1"/>
    <xf numFmtId="14" fontId="0" fillId="0" borderId="0" xfId="0" applyNumberFormat="1"/>
    <xf numFmtId="164" fontId="20" fillId="0" borderId="11" xfId="1" applyNumberFormat="1" applyFont="1" applyFill="1" applyBorder="1" applyAlignment="1">
      <alignment horizontal="right" vertical="center" wrapText="1"/>
    </xf>
    <xf numFmtId="164" fontId="20" fillId="15" borderId="11" xfId="1" applyNumberFormat="1" applyFont="1" applyFill="1" applyBorder="1" applyAlignment="1">
      <alignment horizontal="right" vertical="center" wrapText="1"/>
    </xf>
    <xf numFmtId="164" fontId="20" fillId="15" borderId="10" xfId="1" applyNumberFormat="1" applyFont="1" applyFill="1" applyBorder="1" applyAlignment="1">
      <alignment horizontal="right" vertical="center" wrapText="1"/>
    </xf>
    <xf numFmtId="165" fontId="0" fillId="0" borderId="0" xfId="0" applyNumberFormat="1"/>
    <xf numFmtId="167" fontId="0" fillId="16" borderId="10" xfId="0" applyNumberFormat="1" applyFill="1" applyBorder="1"/>
  </cellXfs>
  <cellStyles count="27">
    <cellStyle name="Акцент1 2" xfId="3"/>
    <cellStyle name="Акцент2 2" xfId="4"/>
    <cellStyle name="Акцент3 2" xfId="5"/>
    <cellStyle name="Акцент4 2" xfId="6"/>
    <cellStyle name="Акцент5 2" xfId="7"/>
    <cellStyle name="Акцент6 2" xfId="8"/>
    <cellStyle name="Ввод  2" xfId="9"/>
    <cellStyle name="Вывод 2" xfId="10"/>
    <cellStyle name="Вычисление 2" xfId="11"/>
    <cellStyle name="Заголовок 1 2" xfId="12"/>
    <cellStyle name="Заголовок 2 2" xfId="13"/>
    <cellStyle name="Заголовок 3 2" xfId="14"/>
    <cellStyle name="Заголовок 4 2" xfId="15"/>
    <cellStyle name="Итог 2" xfId="16"/>
    <cellStyle name="Контрольная ячейка 2" xfId="17"/>
    <cellStyle name="Название 2" xfId="18"/>
    <cellStyle name="Нейтральный 2" xfId="19"/>
    <cellStyle name="Обычный" xfId="0" builtinId="0"/>
    <cellStyle name="Обычный 2" xfId="2"/>
    <cellStyle name="Обычный_14 Тропарево-Румянцево" xfId="20"/>
    <cellStyle name="Плохой 2" xfId="21"/>
    <cellStyle name="Пояснение 2" xfId="22"/>
    <cellStyle name="Примечание 2" xfId="23"/>
    <cellStyle name="Связанная ячейка 2" xfId="24"/>
    <cellStyle name="Текст предупреждения 2" xfId="25"/>
    <cellStyle name="Финансовый" xfId="1" builtinId="3"/>
    <cellStyle name="Хороший 2" xfId="26"/>
  </cellStyles>
  <dxfs count="0"/>
  <tableStyles count="1" defaultTableStyle="TableStyleMedium2" defaultPivotStyle="PivotStyleLight16">
    <tableStyle name="Стиль сводной таблицы 1" table="0" count="0"/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44"/>
  <sheetViews>
    <sheetView tabSelected="1" workbookViewId="0">
      <selection activeCell="G8" sqref="G8"/>
    </sheetView>
  </sheetViews>
  <sheetFormatPr defaultRowHeight="15" x14ac:dyDescent="0.25"/>
  <cols>
    <col min="1" max="1" width="24.85546875" customWidth="1"/>
    <col min="2" max="2" width="25.28515625" customWidth="1"/>
    <col min="3" max="3" width="20.7109375" customWidth="1"/>
    <col min="4" max="4" width="10.140625" bestFit="1" customWidth="1"/>
    <col min="5" max="5" width="51.42578125" customWidth="1"/>
    <col min="6" max="6" width="22.42578125" customWidth="1"/>
    <col min="7" max="7" width="14.28515625" bestFit="1" customWidth="1"/>
  </cols>
  <sheetData>
    <row r="1" spans="1:7" ht="12.75" customHeight="1" x14ac:dyDescent="0.25"/>
    <row r="2" spans="1:7" x14ac:dyDescent="0.25">
      <c r="A2" s="3" t="s">
        <v>0</v>
      </c>
      <c r="B2" s="3" t="s">
        <v>1</v>
      </c>
    </row>
    <row r="3" spans="1:7" x14ac:dyDescent="0.25">
      <c r="A3" s="7">
        <v>419094.85</v>
      </c>
      <c r="B3" s="1">
        <v>43419</v>
      </c>
      <c r="C3" s="4"/>
    </row>
    <row r="4" spans="1:7" x14ac:dyDescent="0.25">
      <c r="A4" s="7">
        <v>143552628.02000001</v>
      </c>
      <c r="B4" s="1">
        <v>43419</v>
      </c>
    </row>
    <row r="5" spans="1:7" x14ac:dyDescent="0.25">
      <c r="A5" s="7">
        <v>2276103.4700000002</v>
      </c>
      <c r="B5" s="1">
        <v>43419</v>
      </c>
    </row>
    <row r="6" spans="1:7" x14ac:dyDescent="0.25">
      <c r="A6" s="7">
        <v>3789303.51</v>
      </c>
      <c r="B6" s="1">
        <v>43419</v>
      </c>
      <c r="E6" s="6" t="s">
        <v>2</v>
      </c>
      <c r="F6" s="3"/>
    </row>
    <row r="7" spans="1:7" x14ac:dyDescent="0.25">
      <c r="A7" s="7">
        <v>54012353.799999997</v>
      </c>
      <c r="B7" s="1">
        <v>43419</v>
      </c>
      <c r="D7" s="10">
        <f t="array" ref="D7">IFERROR(INDEX(B$3:B44,MATCH(,COUNTIF(D$6:D6,B$3:B$44),)),"")</f>
        <v>43419</v>
      </c>
      <c r="E7" s="11">
        <f>IFERROR(INDEX(B:B,MATCH(,INDEX(COUNTIF(E$6:E6,B$3:B98),),)+2),"")</f>
        <v>43419</v>
      </c>
      <c r="F7" s="5">
        <f>SUMIF($B$3:$B$44,E7,$A$3:$A$44)</f>
        <v>210461585.61999997</v>
      </c>
      <c r="G7" s="10">
        <f>IFERROR(SMALL(B$3:B$99,SUMPRODUCT(COUNTIF(B$3:B$99,G$6:G6))+1),"")</f>
        <v>43419</v>
      </c>
    </row>
    <row r="8" spans="1:7" x14ac:dyDescent="0.25">
      <c r="A8" s="7">
        <v>6412101.9699999997</v>
      </c>
      <c r="B8" s="1">
        <v>43419</v>
      </c>
      <c r="D8" s="10">
        <f t="array" ref="D8">IFERROR(INDEX(B$3:B45,MATCH(,COUNTIF(D$6:D7,B$3:B$44),)),"")</f>
        <v>43503</v>
      </c>
      <c r="E8" s="11">
        <f>IFERROR(INDEX(B:B,MATCH(,INDEX(COUNTIF(E$6:E7,B$3:B99),),)+2),"")</f>
        <v>43503</v>
      </c>
      <c r="F8" s="5">
        <f t="shared" ref="F8:F23" si="0">SUMIF($B$3:$B$44,E8,$A$3:$A$44)</f>
        <v>34136876.530000001</v>
      </c>
      <c r="G8" s="10">
        <f>IFERROR(SMALL(B$3:B$99,SUMPRODUCT(COUNTIF(B$3:B$99,G$6:G7))+1),"")</f>
        <v>43503</v>
      </c>
    </row>
    <row r="9" spans="1:7" x14ac:dyDescent="0.25">
      <c r="A9" s="7">
        <v>2102110.19</v>
      </c>
      <c r="B9" s="1">
        <v>43503</v>
      </c>
      <c r="D9" s="10">
        <f t="array" ref="D9">IFERROR(INDEX(B$3:B46,MATCH(,COUNTIF(D$6:D8,B$3:B$44),)),"")</f>
        <v>43509</v>
      </c>
      <c r="E9" s="11">
        <f>IFERROR(INDEX(B:B,MATCH(,INDEX(COUNTIF(E$6:E8,B$3:B100),),)+2),"")</f>
        <v>43509</v>
      </c>
      <c r="F9" s="5">
        <f t="shared" si="0"/>
        <v>43453187.909999996</v>
      </c>
      <c r="G9" s="10">
        <f>IFERROR(SMALL(B$3:B$99,SUMPRODUCT(COUNTIF(B$3:B$99,G$6:G8))+1),"")</f>
        <v>43509</v>
      </c>
    </row>
    <row r="10" spans="1:7" x14ac:dyDescent="0.25">
      <c r="A10" s="7">
        <v>4886194.05</v>
      </c>
      <c r="B10" s="1">
        <v>43503</v>
      </c>
      <c r="D10" s="10">
        <f t="array" ref="D10">IFERROR(INDEX(B$3:B47,MATCH(,COUNTIF(D$6:D9,B$3:B$44),)),"")</f>
        <v>43517</v>
      </c>
      <c r="E10" s="11">
        <f>IFERROR(INDEX(B:B,MATCH(,INDEX(COUNTIF(E$6:E9,B$3:B101),),)+2),"")</f>
        <v>43517</v>
      </c>
      <c r="F10" s="5">
        <f t="shared" si="0"/>
        <v>98854833.100000009</v>
      </c>
      <c r="G10" s="10">
        <f>IFERROR(SMALL(B$3:B$99,SUMPRODUCT(COUNTIF(B$3:B$99,G$6:G9))+1),"")</f>
        <v>43517</v>
      </c>
    </row>
    <row r="11" spans="1:7" x14ac:dyDescent="0.25">
      <c r="A11" s="7">
        <v>16692539.279999999</v>
      </c>
      <c r="B11" s="1">
        <v>43503</v>
      </c>
      <c r="D11" s="10">
        <f t="array" ref="D11">IFERROR(INDEX(B$3:B48,MATCH(,COUNTIF(D$6:D10,B$3:B$44),)),"")</f>
        <v>43524</v>
      </c>
      <c r="E11" s="11">
        <f>IFERROR(INDEX(B:B,MATCH(,INDEX(COUNTIF(E$6:E10,B$3:B102),),)+2),"")</f>
        <v>43524</v>
      </c>
      <c r="F11" s="5">
        <f t="shared" si="0"/>
        <v>106610690.77</v>
      </c>
      <c r="G11" s="10">
        <f>IFERROR(SMALL(B$3:B$99,SUMPRODUCT(COUNTIF(B$3:B$99,G$6:G10))+1),"")</f>
        <v>43524</v>
      </c>
    </row>
    <row r="12" spans="1:7" x14ac:dyDescent="0.25">
      <c r="A12" s="7">
        <v>10456033.01</v>
      </c>
      <c r="B12" s="1">
        <v>43503</v>
      </c>
      <c r="D12" s="10">
        <f t="array" ref="D12">IFERROR(INDEX(B$3:B49,MATCH(,COUNTIF(D$6:D11,B$3:B$44),)),"")</f>
        <v>43537</v>
      </c>
      <c r="E12" s="11">
        <f>IFERROR(INDEX(B:B,MATCH(,INDEX(COUNTIF(E$6:E11,B$3:B103),),)+2),"")</f>
        <v>43537</v>
      </c>
      <c r="F12" s="5">
        <f t="shared" si="0"/>
        <v>42566974.620000005</v>
      </c>
      <c r="G12" s="10">
        <f>IFERROR(SMALL(B$3:B$99,SUMPRODUCT(COUNTIF(B$3:B$99,G$6:G11))+1),"")</f>
        <v>43537</v>
      </c>
    </row>
    <row r="13" spans="1:7" x14ac:dyDescent="0.25">
      <c r="A13" s="7">
        <v>11653699.109999999</v>
      </c>
      <c r="B13" s="1">
        <v>43509</v>
      </c>
      <c r="D13" s="10">
        <f t="array" ref="D13">IFERROR(INDEX(B$3:B50,MATCH(,COUNTIF(D$6:D12,B$3:B$44),)),"")</f>
        <v>43545</v>
      </c>
      <c r="E13" s="11">
        <f>IFERROR(INDEX(B:B,MATCH(,INDEX(COUNTIF(E$6:E12,B$3:B104),),)+2),"")</f>
        <v>43545</v>
      </c>
      <c r="F13" s="5">
        <f t="shared" si="0"/>
        <v>126126888.78999999</v>
      </c>
      <c r="G13" s="10">
        <f>IFERROR(SMALL(B$3:B$99,SUMPRODUCT(COUNTIF(B$3:B$99,G$6:G12))+1),"")</f>
        <v>43545</v>
      </c>
    </row>
    <row r="14" spans="1:7" x14ac:dyDescent="0.25">
      <c r="A14" s="7">
        <v>21536627.550000001</v>
      </c>
      <c r="B14" s="1">
        <v>43509</v>
      </c>
      <c r="D14" s="10">
        <f t="array" ref="D14">IFERROR(INDEX(B$3:B51,MATCH(,COUNTIF(D$6:D13,B$3:B$44),)),"")</f>
        <v>43552</v>
      </c>
      <c r="E14" s="11">
        <f>IFERROR(INDEX(B:B,MATCH(,INDEX(COUNTIF(E$6:E13,B$3:B105),),)+2),"")</f>
        <v>43552</v>
      </c>
      <c r="F14" s="5">
        <f t="shared" si="0"/>
        <v>8093542.6399999997</v>
      </c>
      <c r="G14" s="10">
        <f>IFERROR(SMALL(B$3:B$99,SUMPRODUCT(COUNTIF(B$3:B$99,G$6:G13))+1),"")</f>
        <v>43550</v>
      </c>
    </row>
    <row r="15" spans="1:7" x14ac:dyDescent="0.25">
      <c r="A15" s="7">
        <v>6922533.5300000003</v>
      </c>
      <c r="B15" s="1">
        <v>43509</v>
      </c>
      <c r="D15" s="10">
        <f t="array" ref="D15">IFERROR(INDEX(B$3:B52,MATCH(,COUNTIF(D$6:D14,B$3:B$44),)),"")</f>
        <v>43550</v>
      </c>
      <c r="E15" s="11">
        <f>IFERROR(INDEX(B:B,MATCH(,INDEX(COUNTIF(E$6:E14,B$3:B106),),)+2),"")</f>
        <v>43550</v>
      </c>
      <c r="F15" s="5">
        <f t="shared" si="0"/>
        <v>25756352.5</v>
      </c>
      <c r="G15" s="10">
        <f>IFERROR(SMALL(B$3:B$99,SUMPRODUCT(COUNTIF(B$3:B$99,G$6:G14))+1),"")</f>
        <v>43552</v>
      </c>
    </row>
    <row r="16" spans="1:7" x14ac:dyDescent="0.25">
      <c r="A16" s="7">
        <v>3340327.72</v>
      </c>
      <c r="B16" s="1">
        <v>43509</v>
      </c>
      <c r="D16" s="10" t="str">
        <f t="array" ref="D16">IFERROR(INDEX(B$3:B53,MATCH(,COUNTIF(D$6:D15,B$3:B$44),)),"")</f>
        <v/>
      </c>
      <c r="E16" s="11">
        <f>IFERROR(INDEX(B:B,MATCH(,INDEX(COUNTIF(E$6:E15,B$3:B107),),)+2),"")</f>
        <v>0</v>
      </c>
      <c r="F16" s="5">
        <f t="shared" si="0"/>
        <v>0</v>
      </c>
      <c r="G16" s="10" t="str">
        <f>IFERROR(SMALL(B$3:B$99,SUMPRODUCT(COUNTIF(B$3:B$99,G$6:G15))+1),"")</f>
        <v/>
      </c>
    </row>
    <row r="17" spans="1:7" x14ac:dyDescent="0.25">
      <c r="A17" s="8">
        <v>2631559.42</v>
      </c>
      <c r="B17" s="1">
        <v>43517</v>
      </c>
      <c r="D17" s="10" t="str">
        <f t="array" ref="D17">IFERROR(INDEX(B$3:B54,MATCH(,COUNTIF(D$6:D16,B$3:B$44),)),"")</f>
        <v/>
      </c>
      <c r="E17" s="11" t="str">
        <f>IFERROR(INDEX(B:B,MATCH(,INDEX(COUNTIF(E$6:E16,B$3:B108),),)+2),"")</f>
        <v/>
      </c>
      <c r="F17" s="5">
        <f t="shared" si="0"/>
        <v>0</v>
      </c>
      <c r="G17" s="10" t="str">
        <f>IFERROR(SMALL(B$3:B$99,SUMPRODUCT(COUNTIF(B$3:B$99,G$6:G16))+1),"")</f>
        <v/>
      </c>
    </row>
    <row r="18" spans="1:7" x14ac:dyDescent="0.25">
      <c r="A18" s="8">
        <v>2755144.48</v>
      </c>
      <c r="B18" s="1">
        <v>43517</v>
      </c>
      <c r="D18" s="10" t="str">
        <f t="array" ref="D18">IFERROR(INDEX(B$3:B55,MATCH(,COUNTIF(D$6:D17,B$3:B$44),)),"")</f>
        <v/>
      </c>
      <c r="E18" s="11" t="str">
        <f>IFERROR(INDEX(B:B,MATCH(,INDEX(COUNTIF(E$6:E17,B$3:B109),),)+2),"")</f>
        <v/>
      </c>
      <c r="F18" s="5">
        <f t="shared" si="0"/>
        <v>0</v>
      </c>
      <c r="G18" s="10" t="str">
        <f>IFERROR(SMALL(B$3:B$99,SUMPRODUCT(COUNTIF(B$3:B$99,G$6:G17))+1),"")</f>
        <v/>
      </c>
    </row>
    <row r="19" spans="1:7" x14ac:dyDescent="0.25">
      <c r="A19" s="8">
        <v>4222768.72</v>
      </c>
      <c r="B19" s="1">
        <v>43517</v>
      </c>
      <c r="D19" s="10" t="str">
        <f t="array" ref="D19">IFERROR(INDEX(B$3:B56,MATCH(,COUNTIF(D$6:D18,B$3:B$44),)),"")</f>
        <v/>
      </c>
      <c r="E19" s="11" t="str">
        <f>IFERROR(INDEX(B:B,MATCH(,INDEX(COUNTIF(E$6:E18,B$3:B110),),)+2),"")</f>
        <v/>
      </c>
      <c r="F19" s="5">
        <f t="shared" si="0"/>
        <v>0</v>
      </c>
      <c r="G19" s="10" t="str">
        <f>IFERROR(SMALL(B$3:B$99,SUMPRODUCT(COUNTIF(B$3:B$99,G$6:G18))+1),"")</f>
        <v/>
      </c>
    </row>
    <row r="20" spans="1:7" x14ac:dyDescent="0.25">
      <c r="A20" s="8">
        <v>89245360.480000004</v>
      </c>
      <c r="B20" s="1">
        <v>43517</v>
      </c>
      <c r="D20" s="10" t="str">
        <f t="array" ref="D20">IFERROR(INDEX(B$3:B57,MATCH(,COUNTIF(D$6:D19,B$3:B$44),)),"")</f>
        <v/>
      </c>
      <c r="E20" s="11" t="str">
        <f>IFERROR(INDEX(B:B,MATCH(,INDEX(COUNTIF(E$6:E19,B$3:B111),),)+2),"")</f>
        <v/>
      </c>
      <c r="F20" s="5">
        <f t="shared" si="0"/>
        <v>0</v>
      </c>
      <c r="G20" s="10" t="str">
        <f>IFERROR(SMALL(B$3:B$99,SUMPRODUCT(COUNTIF(B$3:B$99,G$6:G19))+1),"")</f>
        <v/>
      </c>
    </row>
    <row r="21" spans="1:7" x14ac:dyDescent="0.25">
      <c r="A21" s="7">
        <v>2833686.06</v>
      </c>
      <c r="B21" s="1">
        <v>43524</v>
      </c>
      <c r="D21" s="10" t="str">
        <f t="array" ref="D21">IFERROR(INDEX(B$3:B58,MATCH(,COUNTIF(D$6:D20,B$3:B$44),)),"")</f>
        <v/>
      </c>
      <c r="E21" s="11" t="str">
        <f>IFERROR(INDEX(B:B,MATCH(,INDEX(COUNTIF(E$6:E20,B$3:B112),),)+2),"")</f>
        <v/>
      </c>
      <c r="F21" s="5">
        <f t="shared" si="0"/>
        <v>0</v>
      </c>
      <c r="G21" s="10" t="str">
        <f>IFERROR(SMALL(B$3:B$99,SUMPRODUCT(COUNTIF(B$3:B$99,G$6:G20))+1),"")</f>
        <v/>
      </c>
    </row>
    <row r="22" spans="1:7" x14ac:dyDescent="0.25">
      <c r="A22" s="7">
        <v>2219946.7400000002</v>
      </c>
      <c r="B22" s="1">
        <v>43524</v>
      </c>
      <c r="D22" s="10" t="str">
        <f t="array" ref="D22">IFERROR(INDEX(B$3:B59,MATCH(,COUNTIF(D$6:D21,B$3:B$44),)),"")</f>
        <v/>
      </c>
      <c r="E22" s="11" t="str">
        <f>IFERROR(INDEX(B:B,MATCH(,INDEX(COUNTIF(E$6:E21,B$3:B113),),)+2),"")</f>
        <v/>
      </c>
      <c r="F22" s="5">
        <f t="shared" si="0"/>
        <v>0</v>
      </c>
      <c r="G22" s="10" t="str">
        <f>IFERROR(SMALL(B$3:B$99,SUMPRODUCT(COUNTIF(B$3:B$99,G$6:G21))+1),"")</f>
        <v/>
      </c>
    </row>
    <row r="23" spans="1:7" x14ac:dyDescent="0.25">
      <c r="A23" s="7">
        <v>141191.82999999999</v>
      </c>
      <c r="B23" s="1">
        <v>43537</v>
      </c>
      <c r="D23" s="10" t="str">
        <f t="array" ref="D23">IFERROR(INDEX(B$3:B60,MATCH(,COUNTIF(D$6:D22,B$3:B$44),)),"")</f>
        <v/>
      </c>
      <c r="E23" s="11" t="str">
        <f>IFERROR(INDEX(B:B,MATCH(,INDEX(COUNTIF(E$6:E22,B$3:B114),),)+2),"")</f>
        <v/>
      </c>
      <c r="F23" s="5">
        <f t="shared" si="0"/>
        <v>0</v>
      </c>
      <c r="G23" s="10" t="str">
        <f>IFERROR(SMALL(B$3:B$99,SUMPRODUCT(COUNTIF(B$3:B$99,G$6:G22))+1),"")</f>
        <v/>
      </c>
    </row>
    <row r="24" spans="1:7" x14ac:dyDescent="0.25">
      <c r="A24" s="7">
        <v>2510554.27</v>
      </c>
      <c r="B24" s="1">
        <v>43537</v>
      </c>
    </row>
    <row r="25" spans="1:7" x14ac:dyDescent="0.25">
      <c r="A25" s="7">
        <v>2576543.9300000002</v>
      </c>
      <c r="B25" s="1">
        <v>43537</v>
      </c>
    </row>
    <row r="26" spans="1:7" x14ac:dyDescent="0.25">
      <c r="A26" s="7">
        <v>96031125.549999997</v>
      </c>
      <c r="B26" s="1">
        <v>43524</v>
      </c>
    </row>
    <row r="27" spans="1:7" x14ac:dyDescent="0.25">
      <c r="A27" s="7">
        <v>5525932.4199999999</v>
      </c>
      <c r="B27" s="1">
        <v>43524</v>
      </c>
    </row>
    <row r="28" spans="1:7" x14ac:dyDescent="0.25">
      <c r="A28" s="7">
        <v>27035499.289999999</v>
      </c>
      <c r="B28" s="1">
        <v>43537</v>
      </c>
    </row>
    <row r="29" spans="1:7" x14ac:dyDescent="0.25">
      <c r="A29" s="7">
        <v>29570904.239999998</v>
      </c>
      <c r="B29" s="1">
        <v>43545</v>
      </c>
    </row>
    <row r="30" spans="1:7" x14ac:dyDescent="0.25">
      <c r="A30" s="9">
        <v>8093542.6399999997</v>
      </c>
      <c r="B30" s="2">
        <v>43552</v>
      </c>
    </row>
    <row r="31" spans="1:7" x14ac:dyDescent="0.25">
      <c r="A31" s="7">
        <v>10303185.300000001</v>
      </c>
      <c r="B31" s="1">
        <v>43537</v>
      </c>
    </row>
    <row r="32" spans="1:7" x14ac:dyDescent="0.25">
      <c r="A32" s="7">
        <v>124824.29</v>
      </c>
      <c r="B32" s="1">
        <v>43545</v>
      </c>
    </row>
    <row r="33" spans="1:2" x14ac:dyDescent="0.25">
      <c r="A33" s="7">
        <v>24265478.870000001</v>
      </c>
      <c r="B33" s="1">
        <v>43545</v>
      </c>
    </row>
    <row r="34" spans="1:2" x14ac:dyDescent="0.25">
      <c r="A34" s="7">
        <v>155476.35</v>
      </c>
      <c r="B34" s="1">
        <v>43545</v>
      </c>
    </row>
    <row r="35" spans="1:2" x14ac:dyDescent="0.25">
      <c r="A35" s="7">
        <v>149332.57999999999</v>
      </c>
      <c r="B35" s="1">
        <v>43545</v>
      </c>
    </row>
    <row r="36" spans="1:2" x14ac:dyDescent="0.25">
      <c r="A36" s="7">
        <v>6049226.46</v>
      </c>
      <c r="B36" s="1">
        <v>43545</v>
      </c>
    </row>
    <row r="37" spans="1:2" x14ac:dyDescent="0.25">
      <c r="A37" s="7">
        <v>17732753.899999999</v>
      </c>
      <c r="B37" s="1">
        <v>43545</v>
      </c>
    </row>
    <row r="38" spans="1:2" x14ac:dyDescent="0.25">
      <c r="A38" s="8">
        <v>5537417.4800000004</v>
      </c>
      <c r="B38" s="1">
        <v>43545</v>
      </c>
    </row>
    <row r="39" spans="1:2" x14ac:dyDescent="0.25">
      <c r="A39" s="9">
        <v>33514863.16</v>
      </c>
      <c r="B39" s="2">
        <v>43545</v>
      </c>
    </row>
    <row r="40" spans="1:2" x14ac:dyDescent="0.25">
      <c r="A40" s="9">
        <v>8871135.1099999994</v>
      </c>
      <c r="B40" s="1">
        <v>43545</v>
      </c>
    </row>
    <row r="41" spans="1:2" x14ac:dyDescent="0.25">
      <c r="A41" s="9">
        <v>155476.35</v>
      </c>
      <c r="B41" s="1">
        <v>43545</v>
      </c>
    </row>
    <row r="42" spans="1:2" x14ac:dyDescent="0.25">
      <c r="A42" s="9">
        <v>703602.63</v>
      </c>
      <c r="B42" s="2">
        <v>43550</v>
      </c>
    </row>
    <row r="43" spans="1:2" x14ac:dyDescent="0.25">
      <c r="A43" s="9">
        <v>112146.54</v>
      </c>
      <c r="B43" s="2">
        <v>43550</v>
      </c>
    </row>
    <row r="44" spans="1:2" x14ac:dyDescent="0.25">
      <c r="A44" s="9">
        <v>24940603.329999998</v>
      </c>
      <c r="B44" s="1">
        <v>43550</v>
      </c>
    </row>
  </sheetData>
  <autoFilter ref="A2:B4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Ю. Новиков</dc:creator>
  <cp:lastModifiedBy>ГАВ</cp:lastModifiedBy>
  <dcterms:created xsi:type="dcterms:W3CDTF">2019-05-22T10:42:54Z</dcterms:created>
  <dcterms:modified xsi:type="dcterms:W3CDTF">2019-05-22T11:28:39Z</dcterms:modified>
</cp:coreProperties>
</file>