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Рейсы Вторник" sheetId="1" r:id="rId1"/>
  </sheets>
  <externalReferences>
    <externalReference r:id="rId2"/>
  </externalReferences>
  <definedNames>
    <definedName name="myDate">"13.05.2019"</definedName>
    <definedName name="Z_021CC6C7_B034_412D_A1BD_16331EC269DE_.wvu.PrintArea" localSheetId="0" hidden="1">'Рейсы Вторник'!$X$1:$BH$32</definedName>
    <definedName name="Z_0C2370B8_430D_4694_B931_7F5EADB577B3_.wvu.PrintArea" localSheetId="0" hidden="1">'Рейсы Вторник'!$X$1:$BH$32</definedName>
    <definedName name="Z_0E1A0FA5_2D1E_49B1_AF98_E13032199DE5_.wvu.Cols" localSheetId="0" hidden="1">'Рейсы Вторник'!$S:$W</definedName>
    <definedName name="Z_0E1A0FA5_2D1E_49B1_AF98_E13032199DE5_.wvu.PrintArea" localSheetId="0" hidden="1">'Рейсы Вторник'!$X$1:$BH$32</definedName>
    <definedName name="Z_1DC0B36E_BF7E_4003_9E82_08F123D1E81A_.wvu.PrintArea" localSheetId="0" hidden="1">'Рейсы Вторник'!$X$1:$BH$32</definedName>
    <definedName name="Z_26235E46_DB0C_4EA7_8635_AD1009618041_.wvu.Cols" localSheetId="0" hidden="1">'Рейсы Вторник'!$O:$O</definedName>
    <definedName name="Z_26DDF4DC_FC33_444F_9104_F2339E8CF28B_.wvu.PrintArea" localSheetId="0" hidden="1">'Рейсы Вторник'!$X$1:$BH$32</definedName>
    <definedName name="Z_3BCEDB00_4062_482B_9028_9B6DE8D11949_.wvu.Cols" localSheetId="0" hidden="1">'Рейсы Вторник'!$O:$O</definedName>
    <definedName name="Z_3BCEDB00_4062_482B_9028_9B6DE8D11949_.wvu.PrintArea" localSheetId="0" hidden="1">'Рейсы Вторник'!$A$1:$AV$31</definedName>
    <definedName name="Z_53B8E29F_D863_4DA8_BF21_D14A68B42C41_.wvu.PrintArea" localSheetId="0" hidden="1">'Рейсы Вторник'!$X$1:$BH$32</definedName>
    <definedName name="Z_62CEB81B_B5DE_492B_BC6C_332AFB171772_.wvu.Cols" localSheetId="0" hidden="1">'Рейсы Вторник'!$O:$O</definedName>
    <definedName name="Z_65FECF06_FF84_4DC6_9AA8_A5D4E3437AB2_.wvu.PrintArea" localSheetId="0" hidden="1">'Рейсы Вторник'!$X$1:$BH$32</definedName>
    <definedName name="Z_70F71F3C_BC64_44BA_B7B6_0E0E0527BEA8_.wvu.Cols" localSheetId="0" hidden="1">'Рейсы Вторник'!$O:$O</definedName>
    <definedName name="Z_854336FE_ACAE_437D_A37E_4B575722C639_.wvu.PrintArea" localSheetId="0" hidden="1">'Рейсы Вторник'!$X$1:$BH$32</definedName>
    <definedName name="Z_8786B824_ECC6_444F_A198_FFB8AE47EBDA_.wvu.Cols" localSheetId="0" hidden="1">'Рейсы Вторник'!$O:$O</definedName>
    <definedName name="Z_8786B824_ECC6_444F_A198_FFB8AE47EBDA_.wvu.PrintArea" localSheetId="0" hidden="1">'Рейсы Вторник'!$A$1:$AW$31</definedName>
    <definedName name="Z_D764BC87_D88B_43BD_895A_E7307486189F_.wvu.Cols" localSheetId="0" hidden="1">'Рейсы Вторник'!$O:$O</definedName>
    <definedName name="Артис">[1]заявки!$AX$2:$AX$160</definedName>
    <definedName name="Артис_Комплекс">[1]заявки!$BI$6:$BI$250</definedName>
    <definedName name="БЗУ_126">[1]заявки!$BK$5:$BK$250</definedName>
    <definedName name="БЗУ_Комплекс">[1]заявки!$BL$6:$BL$250</definedName>
    <definedName name="БЗУОбычные">[1]заявки!$BP$6:$BP$237</definedName>
    <definedName name="Брюква">[1]репаБр!$M$3:$Q$56</definedName>
    <definedName name="КапНУ">[1]ТоварныеГруппы!$F$101:$L$143</definedName>
    <definedName name="КапСВ">[1]ТоварныеГруппы!$C$101:$E$143</definedName>
    <definedName name="карт.второй">[1]ТоварныеГруппы!$F$2:$G$38</definedName>
    <definedName name="карт.основн">[1]ТоварныеГруппы!$H$2:$M$38</definedName>
    <definedName name="КартРан">[1]ТоварныеГруппы!$C$2:$E$38</definedName>
    <definedName name="кг1">([1]расчетыПрем!XEY1-[1]расчетыПрем!XEZ1*20-[1]расчетыПрем!XFA1*10-[1]расчетыПрем!XFB1*5-[1]расчетыПрем!XFC1*3-[1]расчетыПрем!XFD1*2)*(SIGN(ROUNDDOWN([1]расчетыПрем!XEY1,0)-[1]расчетыПрем!XEY1)+1)</definedName>
    <definedName name="кг10">ROUNDDOWN(([1]расчетыПрем!XFC1-[1]расчетыПрем!XFD1*20)/10, 0)*(SIGN(ROUNDDOWN([1]расчетыПрем!XFC1,0)-[1]расчетыПрем!XFC1)+1)</definedName>
    <definedName name="кг2">ROUNDDOWN((([1]расчетыПрем!XEZ1-[1]расчетыПрем!XFA1*20-[1]расчетыПрем!XFB1*10-[1]расчетыПрем!XFC1*5-[1]расчетыПрем!XFD1*3)/2),0)*(SIGN(ROUNDDOWN([1]расчетыПрем!XEZ1,0)-[1]расчетыПрем!XEZ1)+1)</definedName>
    <definedName name="кг20">ROUNDDOWN(([1]расчетыПрем!XFD1/20),0)*(SIGN(ROUNDDOWN([1]расчетыПрем!XFD1,0)-[1]расчетыПрем!XFD1)+1)</definedName>
    <definedName name="кг3">(ROUNDDOWN((([1]расчетыПрем!XFA1-[1]расчетыПрем!XFB1*20-[1]расчетыПрем!XFC1*10-[1]расчетыПрем!XFD1*5)/3),0)*(SIGN(([1]расчетыПрем!XFA1-[1]расчетыПрем!XFB1*20-[1]расчетыПрем!XFC1*10)-9)*-1)*SQRT(POWER(SIGN(([1]расчетыПрем!XFA1-[1]расчетыПрем!XFB1*20-[1]расчетыПрем!XFC1*10-[1]расчетыПрем!XFD1*5)-4),2)))*(SIGN(ROUNDDOWN([1]расчетыПрем!XFA1,0)-[1]расчетыПрем!XFA1)+1)</definedName>
    <definedName name="кг5">((SIGN(((([1]расчетыПрем!XFB1-[1]расчетыПрем!XFC1*20-[1]расчетыПрем!XFD1*10)/5)-1.2))*SIGN(((([1]расчетыПрем!XFB1-[1]расчетыПрем!XFC1*20-[1]расчетыПрем!XFD1*10)/5)-1.2)))*ROUNDUP(((SIGN(([1]расчетыПрем!XFB1-[1]расчетыПрем!XFC1*20-[1]расчетыПрем!XFD1*10)-5)+1)/2),0))*(SIGN(ROUNDDOWN([1]расчетыПрем!XFB1,0)-[1]расчетыПрем!XFB1)+1)</definedName>
    <definedName name="Лимак">[1]заявки!$AW$2:$AW$141</definedName>
    <definedName name="Лимак_Комплекс">[1]заявки!$BJ$6:$BJ$250</definedName>
    <definedName name="Мария_126">[1]заявки!$BN$6:$BN$250</definedName>
    <definedName name="Мария_Комплекс">[1]заявки!$BM$6:$BM$250</definedName>
    <definedName name="моркВсе">[1]ТоварныеГруппы!$S$101:$AA$141</definedName>
    <definedName name="моркВыб">[1]ТоварныеГруппы!$Q$101:$R$141</definedName>
    <definedName name="_xlnm.Print_Area" localSheetId="0">'Рейсы Вторник'!$X$1:$BH$32</definedName>
    <definedName name="Обычные">[1]заявки!$BO$6:$BO$250</definedName>
    <definedName name="ог.дл">[1]ТоварныеГруппы!$Y$48:$AD$90</definedName>
    <definedName name="ог.св.">[1]ТоварныеГруппы!$AF$48:$AJ$90</definedName>
    <definedName name="ог.средн">[1]ТоварныеГруппы!$Q$48:$R$90</definedName>
    <definedName name="огурец">[1]ТоварныеГруппы!$S$48:$W$90</definedName>
    <definedName name="Огурцы_горгер">[1]ТоварныеГруппы!$AL$48:$AP$90</definedName>
    <definedName name="остаток">([1]расчетыПрем!XEX1-[1]расчетыПрем!XEY1*20-[1]расчетыПрем!XEZ1*10-[1]расчетыПрем!XFA1*5-[1]расчетыПрем!XFB1*3-[1]расчетыПрем!XFC1*2-[1]расчетыПрем!XFD1)</definedName>
    <definedName name="отдельные">[1]заявки!$AV$2:$AV$108</definedName>
    <definedName name="Рейсы">'Рейсы Вторник'!$B$2:$T$28</definedName>
    <definedName name="Репа">[1]репаБр!$H$3:$K$56</definedName>
    <definedName name="СвеклаДоп">[1]ТоварныеГруппы!$AE$101:$AH$141</definedName>
    <definedName name="свеклаОсн">[1]ТоварныеГруппы!$AI$101:$AV$141</definedName>
    <definedName name="СписокПоРейсам">'Рейсы Вторник'!$B$4:$T$28</definedName>
    <definedName name="типы">[1]заявки!$A$2:$B$298</definedName>
    <definedName name="Чеснок">[1]ТоварныеГруппы!$F$48:$L$90</definedName>
    <definedName name="Чеснок_1_сорт">[1]ТоварныеГруппы!$C$48:$E$90</definedName>
    <definedName name="ябл.обыч">[1]ТоварныеГруппы!$P$2:$U$36</definedName>
    <definedName name="ябл.позд">[1]ТоварныеГруппы!$V$2:$W$36</definedName>
    <definedName name="ябл.ранних">[1]ТоварныеГруппы!$X$2:$Y$36</definedName>
  </definedNames>
  <calcPr calcId="152511"/>
</workbook>
</file>

<file path=xl/calcChain.xml><?xml version="1.0" encoding="utf-8"?>
<calcChain xmlns="http://schemas.openxmlformats.org/spreadsheetml/2006/main">
  <c r="Y33" i="1" l="1"/>
  <c r="X33" i="1"/>
  <c r="B2" i="1" l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BD3" i="1"/>
  <c r="BF3" i="1"/>
  <c r="BH3" i="1"/>
  <c r="BJ3" i="1"/>
  <c r="BL3" i="1"/>
  <c r="BN3" i="1"/>
  <c r="BP3" i="1"/>
  <c r="T4" i="1"/>
  <c r="W4" i="1"/>
  <c r="Y4" i="1"/>
  <c r="AA4" i="1"/>
  <c r="AC4" i="1"/>
  <c r="AE4" i="1"/>
  <c r="AE32" i="1" s="1"/>
  <c r="AD3" i="1" s="1"/>
  <c r="AG4" i="1"/>
  <c r="AI4" i="1"/>
  <c r="AK4" i="1"/>
  <c r="AM4" i="1"/>
  <c r="AO4" i="1"/>
  <c r="AQ4" i="1"/>
  <c r="AS4" i="1"/>
  <c r="AU4" i="1"/>
  <c r="AW4" i="1"/>
  <c r="AY4" i="1"/>
  <c r="BA4" i="1"/>
  <c r="BC4" i="1"/>
  <c r="BE4" i="1"/>
  <c r="BG4" i="1"/>
  <c r="BI4" i="1"/>
  <c r="BK4" i="1"/>
  <c r="BM4" i="1"/>
  <c r="BO4" i="1"/>
  <c r="BQ4" i="1"/>
  <c r="W5" i="1"/>
  <c r="Y5" i="1"/>
  <c r="AA5" i="1"/>
  <c r="AC5" i="1"/>
  <c r="AE5" i="1"/>
  <c r="AG5" i="1"/>
  <c r="AI5" i="1"/>
  <c r="AK5" i="1"/>
  <c r="AM5" i="1"/>
  <c r="AO5" i="1"/>
  <c r="AQ5" i="1"/>
  <c r="AS5" i="1"/>
  <c r="AU5" i="1"/>
  <c r="AW5" i="1"/>
  <c r="AW32" i="1" s="1"/>
  <c r="AV3" i="1" s="1"/>
  <c r="AY5" i="1"/>
  <c r="BA5" i="1"/>
  <c r="BC5" i="1"/>
  <c r="BE5" i="1"/>
  <c r="BG5" i="1"/>
  <c r="BI5" i="1"/>
  <c r="BK5" i="1"/>
  <c r="BM5" i="1"/>
  <c r="BM31" i="1" s="1"/>
  <c r="BM3" i="1" s="1"/>
  <c r="BO5" i="1"/>
  <c r="BQ5" i="1"/>
  <c r="Y6" i="1"/>
  <c r="AA6" i="1"/>
  <c r="AC6" i="1"/>
  <c r="AE6" i="1"/>
  <c r="AG6" i="1"/>
  <c r="AG32" i="1" s="1"/>
  <c r="AF3" i="1" s="1"/>
  <c r="AI6" i="1"/>
  <c r="AK6" i="1"/>
  <c r="AM6" i="1"/>
  <c r="AO6" i="1"/>
  <c r="AQ6" i="1"/>
  <c r="AS6" i="1"/>
  <c r="AU6" i="1"/>
  <c r="AW6" i="1"/>
  <c r="AW31" i="1" s="1"/>
  <c r="AW3" i="1" s="1"/>
  <c r="AY6" i="1"/>
  <c r="AY31" i="1" s="1"/>
  <c r="BA6" i="1"/>
  <c r="BC6" i="1"/>
  <c r="BE6" i="1"/>
  <c r="BG6" i="1"/>
  <c r="BI6" i="1"/>
  <c r="BK6" i="1"/>
  <c r="BM6" i="1"/>
  <c r="BO6" i="1"/>
  <c r="BQ6" i="1"/>
  <c r="Y7" i="1"/>
  <c r="AA7" i="1"/>
  <c r="AC7" i="1"/>
  <c r="AE7" i="1"/>
  <c r="AG7" i="1"/>
  <c r="AI7" i="1"/>
  <c r="AK7" i="1"/>
  <c r="AM7" i="1"/>
  <c r="AO7" i="1"/>
  <c r="AQ7" i="1"/>
  <c r="AS7" i="1"/>
  <c r="AU7" i="1"/>
  <c r="AW7" i="1"/>
  <c r="AY7" i="1"/>
  <c r="BA7" i="1"/>
  <c r="BA31" i="1" s="1"/>
  <c r="BC7" i="1"/>
  <c r="BE7" i="1"/>
  <c r="BG7" i="1"/>
  <c r="BI7" i="1"/>
  <c r="BK7" i="1"/>
  <c r="BM7" i="1"/>
  <c r="BO7" i="1"/>
  <c r="BQ7" i="1"/>
  <c r="BQ32" i="1" s="1"/>
  <c r="Y8" i="1"/>
  <c r="AA8" i="1"/>
  <c r="AC8" i="1"/>
  <c r="AE8" i="1"/>
  <c r="AG8" i="1"/>
  <c r="AI8" i="1"/>
  <c r="AK8" i="1"/>
  <c r="AM8" i="1"/>
  <c r="AO8" i="1"/>
  <c r="AQ8" i="1"/>
  <c r="AS8" i="1"/>
  <c r="AU8" i="1"/>
  <c r="AW8" i="1"/>
  <c r="AY8" i="1"/>
  <c r="BA8" i="1"/>
  <c r="BC8" i="1"/>
  <c r="BE8" i="1"/>
  <c r="BG8" i="1"/>
  <c r="BI8" i="1"/>
  <c r="BK8" i="1"/>
  <c r="BM8" i="1"/>
  <c r="BO8" i="1"/>
  <c r="BQ8" i="1"/>
  <c r="Y9" i="1"/>
  <c r="Y32" i="1" s="1"/>
  <c r="X3" i="1" s="1"/>
  <c r="AA9" i="1"/>
  <c r="AC9" i="1"/>
  <c r="AE9" i="1"/>
  <c r="AG9" i="1"/>
  <c r="AI9" i="1"/>
  <c r="AK9" i="1"/>
  <c r="AM9" i="1"/>
  <c r="AO9" i="1"/>
  <c r="AO31" i="1" s="1"/>
  <c r="AO3" i="1" s="1"/>
  <c r="AQ9" i="1"/>
  <c r="AS9" i="1"/>
  <c r="AU9" i="1"/>
  <c r="AW9" i="1"/>
  <c r="AY9" i="1"/>
  <c r="BA9" i="1"/>
  <c r="BC9" i="1"/>
  <c r="BE9" i="1"/>
  <c r="BG9" i="1"/>
  <c r="BI9" i="1"/>
  <c r="BK9" i="1"/>
  <c r="BM9" i="1"/>
  <c r="BO9" i="1"/>
  <c r="BQ9" i="1"/>
  <c r="Y10" i="1"/>
  <c r="AA10" i="1"/>
  <c r="AA32" i="1" s="1"/>
  <c r="Z3" i="1" s="1"/>
  <c r="AC10" i="1"/>
  <c r="AE10" i="1"/>
  <c r="AG10" i="1"/>
  <c r="AI10" i="1"/>
  <c r="AK10" i="1"/>
  <c r="AM10" i="1"/>
  <c r="AO10" i="1"/>
  <c r="AQ10" i="1"/>
  <c r="AQ32" i="1" s="1"/>
  <c r="AP3" i="1" s="1"/>
  <c r="AS10" i="1"/>
  <c r="AU10" i="1"/>
  <c r="AW10" i="1"/>
  <c r="AY10" i="1"/>
  <c r="BA10" i="1"/>
  <c r="BC10" i="1"/>
  <c r="BE10" i="1"/>
  <c r="BG10" i="1"/>
  <c r="BG32" i="1" s="1"/>
  <c r="BI10" i="1"/>
  <c r="BK10" i="1"/>
  <c r="BM10" i="1"/>
  <c r="BO10" i="1"/>
  <c r="BQ10" i="1"/>
  <c r="Y11" i="1"/>
  <c r="AA11" i="1"/>
  <c r="AC11" i="1"/>
  <c r="AE11" i="1"/>
  <c r="AG11" i="1"/>
  <c r="AI11" i="1"/>
  <c r="AK11" i="1"/>
  <c r="AM11" i="1"/>
  <c r="AO11" i="1"/>
  <c r="AQ11" i="1"/>
  <c r="AS11" i="1"/>
  <c r="AS32" i="1" s="1"/>
  <c r="AR3" i="1" s="1"/>
  <c r="AU11" i="1"/>
  <c r="AW11" i="1"/>
  <c r="AY11" i="1"/>
  <c r="BA11" i="1"/>
  <c r="BC11" i="1"/>
  <c r="BE11" i="1"/>
  <c r="BG11" i="1"/>
  <c r="BI11" i="1"/>
  <c r="BI32" i="1" s="1"/>
  <c r="BK11" i="1"/>
  <c r="BM11" i="1"/>
  <c r="BO11" i="1"/>
  <c r="BQ11" i="1"/>
  <c r="Y12" i="1"/>
  <c r="AA12" i="1"/>
  <c r="AC12" i="1"/>
  <c r="AE12" i="1"/>
  <c r="AG12" i="1"/>
  <c r="AI12" i="1"/>
  <c r="AK12" i="1"/>
  <c r="AM12" i="1"/>
  <c r="AO12" i="1"/>
  <c r="AQ12" i="1"/>
  <c r="AS12" i="1"/>
  <c r="AU12" i="1"/>
  <c r="AU31" i="1" s="1"/>
  <c r="AW12" i="1"/>
  <c r="AY12" i="1"/>
  <c r="BA12" i="1"/>
  <c r="BC12" i="1"/>
  <c r="BE12" i="1"/>
  <c r="BG12" i="1"/>
  <c r="BI12" i="1"/>
  <c r="BK12" i="1"/>
  <c r="BK31" i="1" s="1"/>
  <c r="BM12" i="1"/>
  <c r="BO12" i="1"/>
  <c r="BQ12" i="1"/>
  <c r="Y13" i="1"/>
  <c r="AA13" i="1"/>
  <c r="AC13" i="1"/>
  <c r="AE13" i="1"/>
  <c r="AG13" i="1"/>
  <c r="AI13" i="1"/>
  <c r="AK13" i="1"/>
  <c r="AK31" i="1" s="1"/>
  <c r="AM13" i="1"/>
  <c r="AO13" i="1"/>
  <c r="AQ13" i="1"/>
  <c r="AS13" i="1"/>
  <c r="AU13" i="1"/>
  <c r="AW13" i="1"/>
  <c r="AY13" i="1"/>
  <c r="BA13" i="1"/>
  <c r="BC13" i="1"/>
  <c r="BE13" i="1"/>
  <c r="BG13" i="1"/>
  <c r="BI13" i="1"/>
  <c r="BK13" i="1"/>
  <c r="BM13" i="1"/>
  <c r="BO13" i="1"/>
  <c r="BQ13" i="1"/>
  <c r="Y14" i="1"/>
  <c r="AA14" i="1"/>
  <c r="AC14" i="1"/>
  <c r="AE14" i="1"/>
  <c r="AG14" i="1"/>
  <c r="AI14" i="1"/>
  <c r="AI31" i="1" s="1"/>
  <c r="AK14" i="1"/>
  <c r="AM14" i="1"/>
  <c r="AO14" i="1"/>
  <c r="AQ14" i="1"/>
  <c r="AS14" i="1"/>
  <c r="AU14" i="1"/>
  <c r="AW14" i="1"/>
  <c r="AY14" i="1"/>
  <c r="BA14" i="1"/>
  <c r="BC14" i="1"/>
  <c r="BE14" i="1"/>
  <c r="BG14" i="1"/>
  <c r="BI14" i="1"/>
  <c r="BK14" i="1"/>
  <c r="BM14" i="1"/>
  <c r="BO14" i="1"/>
  <c r="BQ14" i="1"/>
  <c r="Y15" i="1"/>
  <c r="AA15" i="1"/>
  <c r="AC15" i="1"/>
  <c r="AE15" i="1"/>
  <c r="AG15" i="1"/>
  <c r="AI15" i="1"/>
  <c r="AK15" i="1"/>
  <c r="AM15" i="1"/>
  <c r="AO15" i="1"/>
  <c r="AQ15" i="1"/>
  <c r="AS15" i="1"/>
  <c r="AU15" i="1"/>
  <c r="AW15" i="1"/>
  <c r="AY15" i="1"/>
  <c r="BA15" i="1"/>
  <c r="BC15" i="1"/>
  <c r="BE15" i="1"/>
  <c r="BG15" i="1"/>
  <c r="BI15" i="1"/>
  <c r="BK15" i="1"/>
  <c r="BM15" i="1"/>
  <c r="BO15" i="1"/>
  <c r="BQ15" i="1"/>
  <c r="Y16" i="1"/>
  <c r="AA16" i="1"/>
  <c r="AC16" i="1"/>
  <c r="AE16" i="1"/>
  <c r="AG16" i="1"/>
  <c r="AI16" i="1"/>
  <c r="AK16" i="1"/>
  <c r="AM16" i="1"/>
  <c r="AM31" i="1" s="1"/>
  <c r="AO16" i="1"/>
  <c r="AQ16" i="1"/>
  <c r="AS16" i="1"/>
  <c r="AU16" i="1"/>
  <c r="AW16" i="1"/>
  <c r="AY16" i="1"/>
  <c r="BA16" i="1"/>
  <c r="BC16" i="1"/>
  <c r="BC32" i="1" s="1"/>
  <c r="BB3" i="1" s="1"/>
  <c r="BE16" i="1"/>
  <c r="BG16" i="1"/>
  <c r="BI16" i="1"/>
  <c r="BK16" i="1"/>
  <c r="BM16" i="1"/>
  <c r="BO16" i="1"/>
  <c r="BQ16" i="1"/>
  <c r="Y17" i="1"/>
  <c r="AA17" i="1"/>
  <c r="AC17" i="1"/>
  <c r="AE17" i="1"/>
  <c r="AG17" i="1"/>
  <c r="AI17" i="1"/>
  <c r="AK17" i="1"/>
  <c r="AM17" i="1"/>
  <c r="AO17" i="1"/>
  <c r="AQ17" i="1"/>
  <c r="AS17" i="1"/>
  <c r="AU17" i="1"/>
  <c r="AW17" i="1"/>
  <c r="AY17" i="1"/>
  <c r="BA17" i="1"/>
  <c r="BC17" i="1"/>
  <c r="BE17" i="1"/>
  <c r="BG17" i="1"/>
  <c r="BI17" i="1"/>
  <c r="BK17" i="1"/>
  <c r="BM17" i="1"/>
  <c r="BO17" i="1"/>
  <c r="BQ17" i="1"/>
  <c r="Y18" i="1"/>
  <c r="AA18" i="1"/>
  <c r="AC18" i="1"/>
  <c r="AE18" i="1"/>
  <c r="AG18" i="1"/>
  <c r="AI18" i="1"/>
  <c r="AK18" i="1"/>
  <c r="AM18" i="1"/>
  <c r="AO18" i="1"/>
  <c r="AQ18" i="1"/>
  <c r="AS18" i="1"/>
  <c r="AU18" i="1"/>
  <c r="AW18" i="1"/>
  <c r="AY18" i="1"/>
  <c r="BA18" i="1"/>
  <c r="BC18" i="1"/>
  <c r="BE18" i="1"/>
  <c r="BG18" i="1"/>
  <c r="BI18" i="1"/>
  <c r="BK18" i="1"/>
  <c r="BM18" i="1"/>
  <c r="BO18" i="1"/>
  <c r="BQ18" i="1"/>
  <c r="Y19" i="1"/>
  <c r="AA19" i="1"/>
  <c r="AC19" i="1"/>
  <c r="AE19" i="1"/>
  <c r="AG19" i="1"/>
  <c r="AI19" i="1"/>
  <c r="AK19" i="1"/>
  <c r="AM19" i="1"/>
  <c r="AO19" i="1"/>
  <c r="AQ19" i="1"/>
  <c r="AS19" i="1"/>
  <c r="AU19" i="1"/>
  <c r="AW19" i="1"/>
  <c r="AY19" i="1"/>
  <c r="BA19" i="1"/>
  <c r="BC19" i="1"/>
  <c r="BE19" i="1"/>
  <c r="BG19" i="1"/>
  <c r="BI19" i="1"/>
  <c r="BK19" i="1"/>
  <c r="BM19" i="1"/>
  <c r="BO19" i="1"/>
  <c r="BQ19" i="1"/>
  <c r="Y20" i="1"/>
  <c r="AA20" i="1"/>
  <c r="AC20" i="1"/>
  <c r="AE20" i="1"/>
  <c r="AG20" i="1"/>
  <c r="AI20" i="1"/>
  <c r="AK20" i="1"/>
  <c r="AM20" i="1"/>
  <c r="AO20" i="1"/>
  <c r="AQ20" i="1"/>
  <c r="AS20" i="1"/>
  <c r="AU20" i="1"/>
  <c r="AW20" i="1"/>
  <c r="AY20" i="1"/>
  <c r="BA20" i="1"/>
  <c r="BC20" i="1"/>
  <c r="BE20" i="1"/>
  <c r="BG20" i="1"/>
  <c r="BI20" i="1"/>
  <c r="BK20" i="1"/>
  <c r="BM20" i="1"/>
  <c r="BO20" i="1"/>
  <c r="BQ20" i="1"/>
  <c r="Y21" i="1"/>
  <c r="AA21" i="1"/>
  <c r="AC21" i="1"/>
  <c r="AE21" i="1"/>
  <c r="AG21" i="1"/>
  <c r="AI21" i="1"/>
  <c r="AK21" i="1"/>
  <c r="AM21" i="1"/>
  <c r="AO21" i="1"/>
  <c r="AQ21" i="1"/>
  <c r="AS21" i="1"/>
  <c r="AU21" i="1"/>
  <c r="AW21" i="1"/>
  <c r="AY21" i="1"/>
  <c r="BA21" i="1"/>
  <c r="BC21" i="1"/>
  <c r="BE21" i="1"/>
  <c r="BG21" i="1"/>
  <c r="BI21" i="1"/>
  <c r="BK21" i="1"/>
  <c r="BM21" i="1"/>
  <c r="BO21" i="1"/>
  <c r="BQ21" i="1"/>
  <c r="Y22" i="1"/>
  <c r="AA22" i="1"/>
  <c r="AC22" i="1"/>
  <c r="AE22" i="1"/>
  <c r="AG22" i="1"/>
  <c r="AI22" i="1"/>
  <c r="AK22" i="1"/>
  <c r="AM22" i="1"/>
  <c r="AO22" i="1"/>
  <c r="AQ22" i="1"/>
  <c r="AS22" i="1"/>
  <c r="AU22" i="1"/>
  <c r="AW22" i="1"/>
  <c r="AY22" i="1"/>
  <c r="BA22" i="1"/>
  <c r="BC22" i="1"/>
  <c r="BE22" i="1"/>
  <c r="BG22" i="1"/>
  <c r="BI22" i="1"/>
  <c r="BK22" i="1"/>
  <c r="BM22" i="1"/>
  <c r="BO22" i="1"/>
  <c r="BQ22" i="1"/>
  <c r="Y23" i="1"/>
  <c r="AA23" i="1"/>
  <c r="AC23" i="1"/>
  <c r="AE23" i="1"/>
  <c r="AG23" i="1"/>
  <c r="AI23" i="1"/>
  <c r="AK23" i="1"/>
  <c r="AM23" i="1"/>
  <c r="AO23" i="1"/>
  <c r="AQ23" i="1"/>
  <c r="AS23" i="1"/>
  <c r="AU23" i="1"/>
  <c r="AW23" i="1"/>
  <c r="AY23" i="1"/>
  <c r="BA23" i="1"/>
  <c r="BC23" i="1"/>
  <c r="BE23" i="1"/>
  <c r="BG23" i="1"/>
  <c r="BI23" i="1"/>
  <c r="BK23" i="1"/>
  <c r="BM23" i="1"/>
  <c r="BO23" i="1"/>
  <c r="BQ23" i="1"/>
  <c r="Y24" i="1"/>
  <c r="AA24" i="1"/>
  <c r="AC24" i="1"/>
  <c r="AE24" i="1"/>
  <c r="AG24" i="1"/>
  <c r="AI24" i="1"/>
  <c r="AK24" i="1"/>
  <c r="AM24" i="1"/>
  <c r="AO24" i="1"/>
  <c r="AQ24" i="1"/>
  <c r="AS24" i="1"/>
  <c r="AU24" i="1"/>
  <c r="AW24" i="1"/>
  <c r="AY24" i="1"/>
  <c r="BA24" i="1"/>
  <c r="BC24" i="1"/>
  <c r="BE24" i="1"/>
  <c r="BG24" i="1"/>
  <c r="BI24" i="1"/>
  <c r="BK24" i="1"/>
  <c r="BM24" i="1"/>
  <c r="BO24" i="1"/>
  <c r="BQ24" i="1"/>
  <c r="Y25" i="1"/>
  <c r="AA25" i="1"/>
  <c r="AC25" i="1"/>
  <c r="AE25" i="1"/>
  <c r="AG25" i="1"/>
  <c r="AI25" i="1"/>
  <c r="AK25" i="1"/>
  <c r="AM25" i="1"/>
  <c r="AO25" i="1"/>
  <c r="AQ25" i="1"/>
  <c r="AS25" i="1"/>
  <c r="AU25" i="1"/>
  <c r="AW25" i="1"/>
  <c r="AY25" i="1"/>
  <c r="BA25" i="1"/>
  <c r="BC25" i="1"/>
  <c r="BE25" i="1"/>
  <c r="BE32" i="1" s="1"/>
  <c r="BG25" i="1"/>
  <c r="BI25" i="1"/>
  <c r="BK25" i="1"/>
  <c r="BM25" i="1"/>
  <c r="BO25" i="1"/>
  <c r="BQ25" i="1"/>
  <c r="Y26" i="1"/>
  <c r="AA26" i="1"/>
  <c r="AC26" i="1"/>
  <c r="AE26" i="1"/>
  <c r="AG26" i="1"/>
  <c r="AI26" i="1"/>
  <c r="AK26" i="1"/>
  <c r="AM26" i="1"/>
  <c r="AO26" i="1"/>
  <c r="AQ26" i="1"/>
  <c r="AS26" i="1"/>
  <c r="AU26" i="1"/>
  <c r="AW26" i="1"/>
  <c r="AY26" i="1"/>
  <c r="BA26" i="1"/>
  <c r="BC26" i="1"/>
  <c r="BE26" i="1"/>
  <c r="BG26" i="1"/>
  <c r="BI26" i="1"/>
  <c r="BK26" i="1"/>
  <c r="BM26" i="1"/>
  <c r="BO26" i="1"/>
  <c r="BQ26" i="1"/>
  <c r="Y27" i="1"/>
  <c r="AA27" i="1"/>
  <c r="AC27" i="1"/>
  <c r="AE27" i="1"/>
  <c r="AG27" i="1"/>
  <c r="AI27" i="1"/>
  <c r="AK27" i="1"/>
  <c r="AM27" i="1"/>
  <c r="AO27" i="1"/>
  <c r="AQ27" i="1"/>
  <c r="AS27" i="1"/>
  <c r="AS31" i="1" s="1"/>
  <c r="AU27" i="1"/>
  <c r="AW27" i="1"/>
  <c r="AY27" i="1"/>
  <c r="BA27" i="1"/>
  <c r="BC27" i="1"/>
  <c r="BE27" i="1"/>
  <c r="BG27" i="1"/>
  <c r="BI27" i="1"/>
  <c r="BK27" i="1"/>
  <c r="BM27" i="1"/>
  <c r="BO27" i="1"/>
  <c r="BQ27" i="1"/>
  <c r="Y28" i="1"/>
  <c r="AA28" i="1"/>
  <c r="AC28" i="1"/>
  <c r="AE28" i="1"/>
  <c r="AE31" i="1" s="1"/>
  <c r="AG28" i="1"/>
  <c r="AI28" i="1"/>
  <c r="AK28" i="1"/>
  <c r="AM28" i="1"/>
  <c r="AO28" i="1"/>
  <c r="AQ28" i="1"/>
  <c r="AS28" i="1"/>
  <c r="AU28" i="1"/>
  <c r="AW28" i="1"/>
  <c r="AY28" i="1"/>
  <c r="BA28" i="1"/>
  <c r="BC28" i="1"/>
  <c r="BE28" i="1"/>
  <c r="BG28" i="1"/>
  <c r="BI28" i="1"/>
  <c r="BK28" i="1"/>
  <c r="BM28" i="1"/>
  <c r="BO28" i="1"/>
  <c r="BQ28" i="1"/>
  <c r="AE29" i="1"/>
  <c r="AU29" i="1"/>
  <c r="V30" i="1"/>
  <c r="W30" i="1"/>
  <c r="X30" i="1"/>
  <c r="Z30" i="1"/>
  <c r="AB30" i="1"/>
  <c r="AD30" i="1"/>
  <c r="AF30" i="1"/>
  <c r="AH30" i="1"/>
  <c r="AJ30" i="1"/>
  <c r="AL30" i="1"/>
  <c r="AN30" i="1"/>
  <c r="AP30" i="1"/>
  <c r="AR30" i="1"/>
  <c r="AT30" i="1"/>
  <c r="AV30" i="1"/>
  <c r="AX30" i="1"/>
  <c r="AZ30" i="1"/>
  <c r="BB30" i="1"/>
  <c r="BD30" i="1"/>
  <c r="BF30" i="1"/>
  <c r="BH30" i="1"/>
  <c r="BJ30" i="1"/>
  <c r="BL30" i="1"/>
  <c r="BN30" i="1"/>
  <c r="BP30" i="1"/>
  <c r="C31" i="1"/>
  <c r="D31" i="1"/>
  <c r="E31" i="1"/>
  <c r="F31" i="1"/>
  <c r="G31" i="1"/>
  <c r="H31" i="1"/>
  <c r="I31" i="1"/>
  <c r="J31" i="1"/>
  <c r="K31" i="1"/>
  <c r="L31" i="1"/>
  <c r="M31" i="1"/>
  <c r="N31" i="1"/>
  <c r="X31" i="1"/>
  <c r="B31" i="1" s="1"/>
  <c r="BI31" i="1"/>
  <c r="BI3" i="1" s="1"/>
  <c r="AB35" i="1"/>
  <c r="AD35" i="1"/>
  <c r="AF35" i="1"/>
  <c r="AH35" i="1"/>
  <c r="AJ35" i="1"/>
  <c r="AL35" i="1"/>
  <c r="AP35" i="1"/>
  <c r="AV35" i="1"/>
  <c r="AX35" i="1"/>
  <c r="AZ35" i="1"/>
  <c r="BB35" i="1"/>
  <c r="BD35" i="1"/>
  <c r="BF35" i="1"/>
  <c r="A199" i="1"/>
  <c r="AK32" i="1" l="1"/>
  <c r="AJ3" i="1" s="1"/>
  <c r="AC31" i="1"/>
  <c r="AC3" i="1" s="1"/>
  <c r="BK3" i="1"/>
  <c r="BK35" i="1"/>
  <c r="BA3" i="1"/>
  <c r="BA35" i="1"/>
  <c r="AI3" i="1"/>
  <c r="AI35" i="1"/>
  <c r="AM3" i="1"/>
  <c r="AM35" i="1"/>
  <c r="AU3" i="1"/>
  <c r="AU35" i="1"/>
  <c r="AY32" i="1"/>
  <c r="AX3" i="1" s="1"/>
  <c r="BE31" i="1"/>
  <c r="AQ31" i="1"/>
  <c r="AQ3" i="1" s="1"/>
  <c r="AA31" i="1"/>
  <c r="AO32" i="1"/>
  <c r="AN3" i="1" s="1"/>
  <c r="AU32" i="1"/>
  <c r="AT3" i="1" s="1"/>
  <c r="Y31" i="1"/>
  <c r="Y3" i="1" s="1"/>
  <c r="BC31" i="1"/>
  <c r="BQ31" i="1"/>
  <c r="AC32" i="1"/>
  <c r="AB3" i="1" s="1"/>
  <c r="BK32" i="1"/>
  <c r="BA32" i="1"/>
  <c r="AZ3" i="1" s="1"/>
  <c r="BI35" i="1"/>
  <c r="BO31" i="1"/>
  <c r="BO35" i="1" s="1"/>
  <c r="AG31" i="1"/>
  <c r="AI32" i="1"/>
  <c r="AH3" i="1" s="1"/>
  <c r="BG31" i="1"/>
  <c r="AM32" i="1"/>
  <c r="AL3" i="1" s="1"/>
  <c r="BM32" i="1"/>
  <c r="AO35" i="1"/>
  <c r="Y35" i="1"/>
  <c r="AQ35" i="1"/>
  <c r="AE3" i="1"/>
  <c r="AE35" i="1"/>
  <c r="AW35" i="1"/>
  <c r="BO32" i="1"/>
  <c r="BM35" i="1"/>
  <c r="AK3" i="1"/>
  <c r="AK35" i="1"/>
  <c r="AY3" i="1"/>
  <c r="AY35" i="1"/>
  <c r="BQ3" i="1"/>
  <c r="BQ35" i="1"/>
  <c r="BE3" i="1"/>
  <c r="BE35" i="1"/>
  <c r="AS3" i="1"/>
  <c r="AS35" i="1"/>
  <c r="AC35" i="1" l="1"/>
  <c r="BS32" i="1"/>
  <c r="AA3" i="1"/>
  <c r="AA35" i="1"/>
  <c r="BO3" i="1"/>
  <c r="BG3" i="1"/>
  <c r="BG35" i="1"/>
  <c r="BC3" i="1"/>
  <c r="BC35" i="1"/>
  <c r="AG3" i="1"/>
  <c r="AG35" i="1"/>
  <c r="BS35" i="1" l="1"/>
  <c r="W2" i="1"/>
  <c r="W1" i="1" l="1"/>
  <c r="C4" i="1"/>
  <c r="I4" i="1"/>
  <c r="O4" i="1"/>
  <c r="E5" i="1"/>
  <c r="K5" i="1"/>
  <c r="Q5" i="1"/>
  <c r="B6" i="1"/>
  <c r="H6" i="1"/>
  <c r="N6" i="1"/>
  <c r="F7" i="1"/>
  <c r="L7" i="1"/>
  <c r="R7" i="1"/>
  <c r="D8" i="1"/>
  <c r="J8" i="1"/>
  <c r="P8" i="1"/>
  <c r="D4" i="1"/>
  <c r="J4" i="1"/>
  <c r="P4" i="1"/>
  <c r="F5" i="1"/>
  <c r="L5" i="1"/>
  <c r="R5" i="1"/>
  <c r="C6" i="1"/>
  <c r="I6" i="1"/>
  <c r="O6" i="1"/>
  <c r="G7" i="1"/>
  <c r="M7" i="1"/>
  <c r="S7" i="1"/>
  <c r="E8" i="1"/>
  <c r="K8" i="1"/>
  <c r="Q8" i="1"/>
  <c r="C9" i="1"/>
  <c r="I9" i="1"/>
  <c r="O9" i="1"/>
  <c r="G10" i="1"/>
  <c r="M10" i="1"/>
  <c r="S10" i="1"/>
  <c r="E11" i="1"/>
  <c r="K11" i="1"/>
  <c r="Q11" i="1"/>
  <c r="C12" i="1"/>
  <c r="I12" i="1"/>
  <c r="O12" i="1"/>
  <c r="G13" i="1"/>
  <c r="M13" i="1"/>
  <c r="S13" i="1"/>
  <c r="E4" i="1"/>
  <c r="K4" i="1"/>
  <c r="Q4" i="1"/>
  <c r="G5" i="1"/>
  <c r="M5" i="1"/>
  <c r="S5" i="1"/>
  <c r="D6" i="1"/>
  <c r="J6" i="1"/>
  <c r="P6" i="1"/>
  <c r="B7" i="1"/>
  <c r="H7" i="1"/>
  <c r="N7" i="1"/>
  <c r="F4" i="1"/>
  <c r="L4" i="1"/>
  <c r="R4" i="1"/>
  <c r="B5" i="1"/>
  <c r="H5" i="1"/>
  <c r="N5" i="1"/>
  <c r="E6" i="1"/>
  <c r="K6" i="1"/>
  <c r="Q6" i="1"/>
  <c r="C7" i="1"/>
  <c r="I7" i="1"/>
  <c r="O7" i="1"/>
  <c r="G8" i="1"/>
  <c r="M8" i="1"/>
  <c r="S8" i="1"/>
  <c r="E9" i="1"/>
  <c r="K9" i="1"/>
  <c r="Q9" i="1"/>
  <c r="C10" i="1"/>
  <c r="I10" i="1"/>
  <c r="O10" i="1"/>
  <c r="G4" i="1"/>
  <c r="M4" i="1"/>
  <c r="S4" i="1"/>
  <c r="C5" i="1"/>
  <c r="I5" i="1"/>
  <c r="O5" i="1"/>
  <c r="F6" i="1"/>
  <c r="L6" i="1"/>
  <c r="R6" i="1"/>
  <c r="D7" i="1"/>
  <c r="J7" i="1"/>
  <c r="P7" i="1"/>
  <c r="B8" i="1"/>
  <c r="H8" i="1"/>
  <c r="N8" i="1"/>
  <c r="F9" i="1"/>
  <c r="L9" i="1"/>
  <c r="R9" i="1"/>
  <c r="D10" i="1"/>
  <c r="J10" i="1"/>
  <c r="P10" i="1"/>
  <c r="B11" i="1"/>
  <c r="H11" i="1"/>
  <c r="N11" i="1"/>
  <c r="F12" i="1"/>
  <c r="L12" i="1"/>
  <c r="R12" i="1"/>
  <c r="D13" i="1"/>
  <c r="J13" i="1"/>
  <c r="P13" i="1"/>
  <c r="B14" i="1"/>
  <c r="H14" i="1"/>
  <c r="N14" i="1"/>
  <c r="F15" i="1"/>
  <c r="L15" i="1"/>
  <c r="R15" i="1"/>
  <c r="D16" i="1"/>
  <c r="J16" i="1"/>
  <c r="P16" i="1"/>
  <c r="B17" i="1"/>
  <c r="H17" i="1"/>
  <c r="N17" i="1"/>
  <c r="F18" i="1"/>
  <c r="L18" i="1"/>
  <c r="R18" i="1"/>
  <c r="D19" i="1"/>
  <c r="J19" i="1"/>
  <c r="P19" i="1"/>
  <c r="B20" i="1"/>
  <c r="H20" i="1"/>
  <c r="N20" i="1"/>
  <c r="F21" i="1"/>
  <c r="L21" i="1"/>
  <c r="R21" i="1"/>
  <c r="D22" i="1"/>
  <c r="J22" i="1"/>
  <c r="P22" i="1"/>
  <c r="B23" i="1"/>
  <c r="H23" i="1"/>
  <c r="N23" i="1"/>
  <c r="F24" i="1"/>
  <c r="L24" i="1"/>
  <c r="R24" i="1"/>
  <c r="D25" i="1"/>
  <c r="J25" i="1"/>
  <c r="P25" i="1"/>
  <c r="B26" i="1"/>
  <c r="H26" i="1"/>
  <c r="N26" i="1"/>
  <c r="B4" i="1"/>
  <c r="H4" i="1"/>
  <c r="N4" i="1"/>
  <c r="D5" i="1"/>
  <c r="J5" i="1"/>
  <c r="P5" i="1"/>
  <c r="G6" i="1"/>
  <c r="M6" i="1"/>
  <c r="S6" i="1"/>
  <c r="E7" i="1"/>
  <c r="K7" i="1"/>
  <c r="Q7" i="1"/>
  <c r="C8" i="1"/>
  <c r="I8" i="1"/>
  <c r="O8" i="1"/>
  <c r="G9" i="1"/>
  <c r="M9" i="1"/>
  <c r="S9" i="1"/>
  <c r="J9" i="1"/>
  <c r="H10" i="1"/>
  <c r="J11" i="1"/>
  <c r="S11" i="1"/>
  <c r="H12" i="1"/>
  <c r="Q12" i="1"/>
  <c r="F13" i="1"/>
  <c r="O13" i="1"/>
  <c r="E14" i="1"/>
  <c r="L14" i="1"/>
  <c r="S14" i="1"/>
  <c r="G15" i="1"/>
  <c r="N15" i="1"/>
  <c r="H16" i="1"/>
  <c r="O16" i="1"/>
  <c r="C17" i="1"/>
  <c r="J17" i="1"/>
  <c r="Q17" i="1"/>
  <c r="D18" i="1"/>
  <c r="K18" i="1"/>
  <c r="S18" i="1"/>
  <c r="F19" i="1"/>
  <c r="M19" i="1"/>
  <c r="G20" i="1"/>
  <c r="O20" i="1"/>
  <c r="B21" i="1"/>
  <c r="I21" i="1"/>
  <c r="P21" i="1"/>
  <c r="C22" i="1"/>
  <c r="K22" i="1"/>
  <c r="R22" i="1"/>
  <c r="E23" i="1"/>
  <c r="L23" i="1"/>
  <c r="S23" i="1"/>
  <c r="G24" i="1"/>
  <c r="N24" i="1"/>
  <c r="H25" i="1"/>
  <c r="O25" i="1"/>
  <c r="C26" i="1"/>
  <c r="J26" i="1"/>
  <c r="Q26" i="1"/>
  <c r="D27" i="1"/>
  <c r="J27" i="1"/>
  <c r="P27" i="1"/>
  <c r="B28" i="1"/>
  <c r="H28" i="1"/>
  <c r="N28" i="1"/>
  <c r="F8" i="1"/>
  <c r="N9" i="1"/>
  <c r="K10" i="1"/>
  <c r="C11" i="1"/>
  <c r="L11" i="1"/>
  <c r="J12" i="1"/>
  <c r="S12" i="1"/>
  <c r="H13" i="1"/>
  <c r="Q13" i="1"/>
  <c r="F14" i="1"/>
  <c r="M14" i="1"/>
  <c r="H15" i="1"/>
  <c r="O15" i="1"/>
  <c r="B16" i="1"/>
  <c r="I16" i="1"/>
  <c r="Q16" i="1"/>
  <c r="D17" i="1"/>
  <c r="K17" i="1"/>
  <c r="R17" i="1"/>
  <c r="E18" i="1"/>
  <c r="M18" i="1"/>
  <c r="G19" i="1"/>
  <c r="N19" i="1"/>
  <c r="I20" i="1"/>
  <c r="P20" i="1"/>
  <c r="C21" i="1"/>
  <c r="J21" i="1"/>
  <c r="Q21" i="1"/>
  <c r="E22" i="1"/>
  <c r="L22" i="1"/>
  <c r="S22" i="1"/>
  <c r="F23" i="1"/>
  <c r="M23" i="1"/>
  <c r="H24" i="1"/>
  <c r="O24" i="1"/>
  <c r="B25" i="1"/>
  <c r="I25" i="1"/>
  <c r="Q25" i="1"/>
  <c r="D26" i="1"/>
  <c r="K26" i="1"/>
  <c r="R26" i="1"/>
  <c r="E27" i="1"/>
  <c r="K27" i="1"/>
  <c r="Q27" i="1"/>
  <c r="C28" i="1"/>
  <c r="I28" i="1"/>
  <c r="O28" i="1"/>
  <c r="L8" i="1"/>
  <c r="P9" i="1"/>
  <c r="L10" i="1"/>
  <c r="D11" i="1"/>
  <c r="M11" i="1"/>
  <c r="B12" i="1"/>
  <c r="K12" i="1"/>
  <c r="I13" i="1"/>
  <c r="R13" i="1"/>
  <c r="G14" i="1"/>
  <c r="O14" i="1"/>
  <c r="B15" i="1"/>
  <c r="I15" i="1"/>
  <c r="P15" i="1"/>
  <c r="C16" i="1"/>
  <c r="K16" i="1"/>
  <c r="R16" i="1"/>
  <c r="E17" i="1"/>
  <c r="L17" i="1"/>
  <c r="S17" i="1"/>
  <c r="G18" i="1"/>
  <c r="N18" i="1"/>
  <c r="H19" i="1"/>
  <c r="O19" i="1"/>
  <c r="C20" i="1"/>
  <c r="J20" i="1"/>
  <c r="Q20" i="1"/>
  <c r="D21" i="1"/>
  <c r="K21" i="1"/>
  <c r="S21" i="1"/>
  <c r="F22" i="1"/>
  <c r="M22" i="1"/>
  <c r="G23" i="1"/>
  <c r="O23" i="1"/>
  <c r="B24" i="1"/>
  <c r="I24" i="1"/>
  <c r="P24" i="1"/>
  <c r="C25" i="1"/>
  <c r="K25" i="1"/>
  <c r="R25" i="1"/>
  <c r="E26" i="1"/>
  <c r="L26" i="1"/>
  <c r="S26" i="1"/>
  <c r="R8" i="1"/>
  <c r="B9" i="1"/>
  <c r="B10" i="1"/>
  <c r="N10" i="1"/>
  <c r="F11" i="1"/>
  <c r="O11" i="1"/>
  <c r="D12" i="1"/>
  <c r="M12" i="1"/>
  <c r="B13" i="1"/>
  <c r="K13" i="1"/>
  <c r="I14" i="1"/>
  <c r="P14" i="1"/>
  <c r="C15" i="1"/>
  <c r="J15" i="1"/>
  <c r="Q15" i="1"/>
  <c r="E16" i="1"/>
  <c r="L16" i="1"/>
  <c r="S16" i="1"/>
  <c r="F17" i="1"/>
  <c r="M17" i="1"/>
  <c r="H18" i="1"/>
  <c r="O18" i="1"/>
  <c r="B19" i="1"/>
  <c r="I19" i="1"/>
  <c r="Q19" i="1"/>
  <c r="D20" i="1"/>
  <c r="K20" i="1"/>
  <c r="R20" i="1"/>
  <c r="E21" i="1"/>
  <c r="M21" i="1"/>
  <c r="G22" i="1"/>
  <c r="N22" i="1"/>
  <c r="I23" i="1"/>
  <c r="P23" i="1"/>
  <c r="C24" i="1"/>
  <c r="J24" i="1"/>
  <c r="Q24" i="1"/>
  <c r="E25" i="1"/>
  <c r="L25" i="1"/>
  <c r="S25" i="1"/>
  <c r="F26" i="1"/>
  <c r="M26" i="1"/>
  <c r="G27" i="1"/>
  <c r="M27" i="1"/>
  <c r="S27" i="1"/>
  <c r="D9" i="1"/>
  <c r="E10" i="1"/>
  <c r="Q10" i="1"/>
  <c r="G11" i="1"/>
  <c r="P11" i="1"/>
  <c r="E12" i="1"/>
  <c r="N12" i="1"/>
  <c r="C13" i="1"/>
  <c r="L13" i="1"/>
  <c r="C14" i="1"/>
  <c r="J14" i="1"/>
  <c r="Q14" i="1"/>
  <c r="D15" i="1"/>
  <c r="K15" i="1"/>
  <c r="S15" i="1"/>
  <c r="F16" i="1"/>
  <c r="M16" i="1"/>
  <c r="G17" i="1"/>
  <c r="O17" i="1"/>
  <c r="B18" i="1"/>
  <c r="I18" i="1"/>
  <c r="P18" i="1"/>
  <c r="C19" i="1"/>
  <c r="K19" i="1"/>
  <c r="R19" i="1"/>
  <c r="E20" i="1"/>
  <c r="L20" i="1"/>
  <c r="S20" i="1"/>
  <c r="G21" i="1"/>
  <c r="N21" i="1"/>
  <c r="H22" i="1"/>
  <c r="O22" i="1"/>
  <c r="C23" i="1"/>
  <c r="J23" i="1"/>
  <c r="Q23" i="1"/>
  <c r="D24" i="1"/>
  <c r="K24" i="1"/>
  <c r="S24" i="1"/>
  <c r="F25" i="1"/>
  <c r="M25" i="1"/>
  <c r="G26" i="1"/>
  <c r="O26" i="1"/>
  <c r="B27" i="1"/>
  <c r="H27" i="1"/>
  <c r="N27" i="1"/>
  <c r="F28" i="1"/>
  <c r="L28" i="1"/>
  <c r="R28" i="1"/>
  <c r="H9" i="1"/>
  <c r="F10" i="1"/>
  <c r="R10" i="1"/>
  <c r="I11" i="1"/>
  <c r="R11" i="1"/>
  <c r="G12" i="1"/>
  <c r="P12" i="1"/>
  <c r="E13" i="1"/>
  <c r="N13" i="1"/>
  <c r="D14" i="1"/>
  <c r="K14" i="1"/>
  <c r="R14" i="1"/>
  <c r="E15" i="1"/>
  <c r="M15" i="1"/>
  <c r="G16" i="1"/>
  <c r="N16" i="1"/>
  <c r="I17" i="1"/>
  <c r="P17" i="1"/>
  <c r="C18" i="1"/>
  <c r="J18" i="1"/>
  <c r="Q18" i="1"/>
  <c r="E19" i="1"/>
  <c r="L19" i="1"/>
  <c r="S19" i="1"/>
  <c r="F20" i="1"/>
  <c r="M20" i="1"/>
  <c r="H21" i="1"/>
  <c r="O21" i="1"/>
  <c r="B22" i="1"/>
  <c r="I22" i="1"/>
  <c r="Q22" i="1"/>
  <c r="D23" i="1"/>
  <c r="K23" i="1"/>
  <c r="R23" i="1"/>
  <c r="E24" i="1"/>
  <c r="M24" i="1"/>
  <c r="G25" i="1"/>
  <c r="N25" i="1"/>
  <c r="I26" i="1"/>
  <c r="P26" i="1"/>
  <c r="C27" i="1"/>
  <c r="I27" i="1"/>
  <c r="O27" i="1"/>
  <c r="G28" i="1"/>
  <c r="M28" i="1"/>
  <c r="S28" i="1"/>
  <c r="L27" i="1"/>
  <c r="Q28" i="1"/>
  <c r="R27" i="1"/>
  <c r="D28" i="1"/>
  <c r="E28" i="1"/>
  <c r="J28" i="1"/>
  <c r="K28" i="1"/>
  <c r="F27" i="1"/>
  <c r="P28" i="1"/>
  <c r="CJ2" i="1" l="1" a="1"/>
  <c r="CJ2" i="1" s="1"/>
  <c r="A2" i="1" s="1"/>
  <c r="CJ4" i="1" a="1"/>
  <c r="CJ4" i="1" s="1"/>
  <c r="A4" i="1" s="1"/>
  <c r="CJ7" i="1" a="1"/>
  <c r="CJ7" i="1" s="1"/>
  <c r="A7" i="1" s="1"/>
  <c r="CJ10" i="1" a="1"/>
  <c r="CJ10" i="1" s="1"/>
  <c r="A10" i="1" s="1"/>
  <c r="CJ13" i="1" a="1"/>
  <c r="CJ13" i="1" s="1"/>
  <c r="A13" i="1" s="1"/>
  <c r="CJ1" i="1" a="1"/>
  <c r="CJ1" i="1" s="1"/>
  <c r="A1" i="1" s="1"/>
  <c r="CJ3" i="1" a="1"/>
  <c r="CJ3" i="1" s="1"/>
  <c r="A3" i="1" s="1"/>
  <c r="CJ5" i="1" a="1"/>
  <c r="CJ5" i="1" s="1"/>
  <c r="A5" i="1" s="1"/>
  <c r="CJ8" i="1" a="1"/>
  <c r="CJ8" i="1" s="1"/>
  <c r="A8" i="1" s="1"/>
  <c r="CJ6" i="1" a="1"/>
  <c r="CJ6" i="1" s="1"/>
  <c r="A6" i="1" s="1"/>
  <c r="CJ9" i="1" a="1"/>
  <c r="CJ9" i="1" s="1"/>
  <c r="A9" i="1" s="1"/>
  <c r="CJ11" i="1" a="1"/>
  <c r="CJ11" i="1" s="1"/>
  <c r="A11" i="1" s="1"/>
  <c r="CJ14" i="1" a="1"/>
  <c r="CJ14" i="1" s="1"/>
  <c r="A14" i="1" s="1"/>
  <c r="CJ18" i="1" a="1"/>
  <c r="CJ18" i="1" s="1"/>
  <c r="A18" i="1" s="1"/>
  <c r="CJ23" i="1" a="1"/>
  <c r="CJ23" i="1" s="1"/>
  <c r="A23" i="1" s="1"/>
  <c r="CJ12" i="1" a="1"/>
  <c r="CJ12" i="1" s="1"/>
  <c r="A12" i="1" s="1"/>
  <c r="CJ22" i="1" a="1"/>
  <c r="CJ22" i="1" s="1"/>
  <c r="A22" i="1" s="1"/>
  <c r="B30" i="1"/>
  <c r="CJ17" i="1" a="1"/>
  <c r="CJ17" i="1" s="1"/>
  <c r="A17" i="1" s="1"/>
  <c r="CJ21" i="1" a="1"/>
  <c r="CJ21" i="1" s="1"/>
  <c r="A21" i="1" s="1"/>
  <c r="CJ26" i="1" a="1"/>
  <c r="CJ26" i="1" s="1"/>
  <c r="A26" i="1" s="1"/>
  <c r="CJ16" i="1" a="1"/>
  <c r="CJ16" i="1" s="1"/>
  <c r="A16" i="1" s="1"/>
  <c r="CJ25" i="1" a="1"/>
  <c r="CJ25" i="1" s="1"/>
  <c r="A25" i="1" s="1"/>
  <c r="CJ27" i="1" a="1"/>
  <c r="CJ27" i="1" s="1"/>
  <c r="A27" i="1" s="1"/>
  <c r="CJ15" i="1" a="1"/>
  <c r="CJ15" i="1" s="1"/>
  <c r="A15" i="1" s="1"/>
  <c r="CJ20" i="1" a="1"/>
  <c r="CJ20" i="1" s="1"/>
  <c r="A20" i="1" s="1"/>
  <c r="CJ24" i="1" a="1"/>
  <c r="CJ24" i="1" s="1"/>
  <c r="A24" i="1" s="1"/>
  <c r="CJ29" i="1" a="1"/>
  <c r="CJ29" i="1" s="1"/>
  <c r="A29" i="1" s="1"/>
  <c r="CJ19" i="1" a="1"/>
  <c r="CJ19" i="1" s="1"/>
  <c r="A19" i="1" s="1"/>
  <c r="CJ28" i="1" a="1"/>
  <c r="CJ28" i="1" s="1"/>
  <c r="A28" i="1" s="1"/>
  <c r="CJ36" i="1" a="1"/>
  <c r="CJ36" i="1" s="1"/>
  <c r="A36" i="1" s="1"/>
  <c r="CJ30" i="1" a="1"/>
  <c r="CJ30" i="1" s="1"/>
  <c r="A30" i="1" s="1"/>
  <c r="CJ31" i="1" a="1"/>
  <c r="CJ31" i="1" s="1"/>
  <c r="A31" i="1" s="1"/>
  <c r="CJ33" i="1" a="1"/>
  <c r="CJ33" i="1" s="1"/>
  <c r="A33" i="1" s="1"/>
  <c r="CJ39" i="1" a="1"/>
  <c r="CJ39" i="1" s="1"/>
  <c r="A39" i="1" s="1"/>
  <c r="CJ37" i="1" a="1"/>
  <c r="CJ37" i="1" s="1"/>
  <c r="A37" i="1" s="1"/>
  <c r="CJ44" i="1" a="1"/>
  <c r="CJ44" i="1" s="1"/>
  <c r="A44" i="1" s="1"/>
  <c r="CJ49" i="1" a="1"/>
  <c r="CJ49" i="1" s="1"/>
  <c r="A49" i="1" s="1"/>
  <c r="CJ42" i="1" a="1"/>
  <c r="CJ42" i="1" s="1"/>
  <c r="A42" i="1" s="1"/>
  <c r="CJ47" i="1" a="1"/>
  <c r="CJ47" i="1" s="1"/>
  <c r="A47" i="1" s="1"/>
  <c r="CJ54" i="1" a="1"/>
  <c r="CJ54" i="1" s="1"/>
  <c r="A54" i="1" s="1"/>
  <c r="CJ56" i="1" a="1"/>
  <c r="CJ56" i="1" s="1"/>
  <c r="A56" i="1" s="1"/>
  <c r="CJ58" i="1" a="1"/>
  <c r="CJ58" i="1" s="1"/>
  <c r="A58" i="1" s="1"/>
  <c r="CJ34" i="1" a="1"/>
  <c r="CJ34" i="1" s="1"/>
  <c r="A34" i="1" s="1"/>
  <c r="CJ35" i="1" a="1"/>
  <c r="CJ35" i="1" s="1"/>
  <c r="A35" i="1" s="1"/>
  <c r="CJ40" i="1" a="1"/>
  <c r="CJ40" i="1" s="1"/>
  <c r="A40" i="1" s="1"/>
  <c r="CJ45" i="1" a="1"/>
  <c r="CJ45" i="1" s="1"/>
  <c r="A45" i="1" s="1"/>
  <c r="CJ52" i="1" a="1"/>
  <c r="CJ52" i="1" s="1"/>
  <c r="A52" i="1" s="1"/>
  <c r="CJ38" i="1" a="1"/>
  <c r="CJ38" i="1" s="1"/>
  <c r="A38" i="1" s="1"/>
  <c r="CJ43" i="1" a="1"/>
  <c r="CJ43" i="1" s="1"/>
  <c r="A43" i="1" s="1"/>
  <c r="CJ50" i="1" a="1"/>
  <c r="CJ50" i="1" s="1"/>
  <c r="A50" i="1" s="1"/>
  <c r="CJ48" i="1" a="1"/>
  <c r="CJ48" i="1" s="1"/>
  <c r="A48" i="1" s="1"/>
  <c r="CJ55" i="1" a="1"/>
  <c r="CJ55" i="1" s="1"/>
  <c r="A55" i="1" s="1"/>
  <c r="CJ32" i="1" a="1"/>
  <c r="CJ32" i="1" s="1"/>
  <c r="A32" i="1" s="1"/>
  <c r="CJ41" i="1" a="1"/>
  <c r="CJ41" i="1" s="1"/>
  <c r="A41" i="1" s="1"/>
  <c r="CJ53" i="1" a="1"/>
  <c r="CJ53" i="1" s="1"/>
  <c r="A53" i="1" s="1"/>
  <c r="CJ57" i="1" a="1"/>
  <c r="CJ57" i="1" s="1"/>
  <c r="A57" i="1" s="1"/>
  <c r="CJ195" i="1" a="1"/>
  <c r="CJ195" i="1" s="1"/>
  <c r="A195" i="1" s="1"/>
  <c r="CJ64" i="1" a="1"/>
  <c r="CJ64" i="1" s="1"/>
  <c r="A64" i="1" s="1"/>
  <c r="CJ70" i="1" a="1"/>
  <c r="CJ70" i="1" s="1"/>
  <c r="A70" i="1" s="1"/>
  <c r="CJ73" i="1" a="1"/>
  <c r="CJ73" i="1" s="1"/>
  <c r="A73" i="1" s="1"/>
  <c r="CJ82" i="1" a="1"/>
  <c r="CJ82" i="1" s="1"/>
  <c r="A82" i="1" s="1"/>
  <c r="CJ88" i="1" a="1"/>
  <c r="CJ88" i="1" s="1"/>
  <c r="A88" i="1" s="1"/>
  <c r="CJ94" i="1" a="1"/>
  <c r="CJ94" i="1" s="1"/>
  <c r="A94" i="1" s="1"/>
  <c r="CJ100" i="1" a="1"/>
  <c r="CJ100" i="1" s="1"/>
  <c r="A100" i="1" s="1"/>
  <c r="CJ106" i="1" a="1"/>
  <c r="CJ106" i="1" s="1"/>
  <c r="A106" i="1" s="1"/>
  <c r="CJ112" i="1" a="1"/>
  <c r="CJ112" i="1" s="1"/>
  <c r="A112" i="1" s="1"/>
  <c r="CJ118" i="1" a="1"/>
  <c r="CJ118" i="1" s="1"/>
  <c r="A118" i="1" s="1"/>
  <c r="CJ124" i="1" a="1"/>
  <c r="CJ124" i="1" s="1"/>
  <c r="A124" i="1" s="1"/>
  <c r="CJ130" i="1" a="1"/>
  <c r="CJ130" i="1" s="1"/>
  <c r="A130" i="1" s="1"/>
  <c r="CJ136" i="1" a="1"/>
  <c r="CJ136" i="1" s="1"/>
  <c r="A136" i="1" s="1"/>
  <c r="CJ139" i="1" a="1"/>
  <c r="CJ139" i="1" s="1"/>
  <c r="A139" i="1" s="1"/>
  <c r="CJ145" i="1" a="1"/>
  <c r="CJ145" i="1" s="1"/>
  <c r="A145" i="1" s="1"/>
  <c r="CJ151" i="1" a="1"/>
  <c r="CJ151" i="1" s="1"/>
  <c r="A151" i="1" s="1"/>
  <c r="CJ157" i="1" a="1"/>
  <c r="CJ157" i="1" s="1"/>
  <c r="A157" i="1" s="1"/>
  <c r="CJ163" i="1" a="1"/>
  <c r="CJ163" i="1" s="1"/>
  <c r="A163" i="1" s="1"/>
  <c r="CJ169" i="1" a="1"/>
  <c r="CJ169" i="1" s="1"/>
  <c r="A169" i="1" s="1"/>
  <c r="CJ175" i="1" a="1"/>
  <c r="CJ175" i="1" s="1"/>
  <c r="A175" i="1" s="1"/>
  <c r="CJ181" i="1" a="1"/>
  <c r="CJ181" i="1" s="1"/>
  <c r="A181" i="1" s="1"/>
  <c r="CJ187" i="1" a="1"/>
  <c r="CJ187" i="1" s="1"/>
  <c r="A187" i="1" s="1"/>
  <c r="CJ193" i="1" a="1"/>
  <c r="CJ193" i="1" s="1"/>
  <c r="A193" i="1" s="1"/>
  <c r="CJ176" i="1" a="1"/>
  <c r="CJ176" i="1" s="1"/>
  <c r="A176" i="1" s="1"/>
  <c r="CJ185" i="1" a="1"/>
  <c r="CJ185" i="1" s="1"/>
  <c r="A185" i="1" s="1"/>
  <c r="CJ168" i="1" a="1"/>
  <c r="CJ168" i="1" s="1"/>
  <c r="A168" i="1" s="1"/>
  <c r="CJ183" i="1" a="1"/>
  <c r="CJ183" i="1" s="1"/>
  <c r="A183" i="1" s="1"/>
  <c r="CJ51" i="1" a="1"/>
  <c r="CJ51" i="1" s="1"/>
  <c r="A51" i="1" s="1"/>
  <c r="CJ61" i="1" a="1"/>
  <c r="CJ61" i="1" s="1"/>
  <c r="A61" i="1" s="1"/>
  <c r="CJ67" i="1" a="1"/>
  <c r="CJ67" i="1" s="1"/>
  <c r="A67" i="1" s="1"/>
  <c r="CJ76" i="1" a="1"/>
  <c r="CJ76" i="1" s="1"/>
  <c r="A76" i="1" s="1"/>
  <c r="CJ79" i="1" a="1"/>
  <c r="CJ79" i="1" s="1"/>
  <c r="A79" i="1" s="1"/>
  <c r="CJ85" i="1" a="1"/>
  <c r="CJ85" i="1" s="1"/>
  <c r="A85" i="1" s="1"/>
  <c r="CJ91" i="1" a="1"/>
  <c r="CJ91" i="1" s="1"/>
  <c r="A91" i="1" s="1"/>
  <c r="CJ97" i="1" a="1"/>
  <c r="CJ97" i="1" s="1"/>
  <c r="A97" i="1" s="1"/>
  <c r="CJ103" i="1" a="1"/>
  <c r="CJ103" i="1" s="1"/>
  <c r="A103" i="1" s="1"/>
  <c r="CJ109" i="1" a="1"/>
  <c r="CJ109" i="1" s="1"/>
  <c r="A109" i="1" s="1"/>
  <c r="CJ115" i="1" a="1"/>
  <c r="CJ115" i="1" s="1"/>
  <c r="A115" i="1" s="1"/>
  <c r="CJ121" i="1" a="1"/>
  <c r="CJ121" i="1" s="1"/>
  <c r="A121" i="1" s="1"/>
  <c r="CJ127" i="1" a="1"/>
  <c r="CJ127" i="1" s="1"/>
  <c r="A127" i="1" s="1"/>
  <c r="CJ133" i="1" a="1"/>
  <c r="CJ133" i="1" s="1"/>
  <c r="A133" i="1" s="1"/>
  <c r="CJ142" i="1" a="1"/>
  <c r="CJ142" i="1" s="1"/>
  <c r="A142" i="1" s="1"/>
  <c r="CJ148" i="1" a="1"/>
  <c r="CJ148" i="1" s="1"/>
  <c r="A148" i="1" s="1"/>
  <c r="CJ154" i="1" a="1"/>
  <c r="CJ154" i="1" s="1"/>
  <c r="A154" i="1" s="1"/>
  <c r="CJ160" i="1" a="1"/>
  <c r="CJ160" i="1" s="1"/>
  <c r="A160" i="1" s="1"/>
  <c r="CJ166" i="1" a="1"/>
  <c r="CJ166" i="1" s="1"/>
  <c r="A166" i="1" s="1"/>
  <c r="CJ172" i="1" a="1"/>
  <c r="CJ172" i="1" s="1"/>
  <c r="A172" i="1" s="1"/>
  <c r="CJ178" i="1" a="1"/>
  <c r="CJ178" i="1" s="1"/>
  <c r="A178" i="1" s="1"/>
  <c r="CJ184" i="1" a="1"/>
  <c r="CJ184" i="1" s="1"/>
  <c r="A184" i="1" s="1"/>
  <c r="CJ190" i="1" a="1"/>
  <c r="CJ190" i="1" s="1"/>
  <c r="A190" i="1" s="1"/>
  <c r="CJ170" i="1" a="1"/>
  <c r="CJ170" i="1" s="1"/>
  <c r="A170" i="1" s="1"/>
  <c r="CJ182" i="1" a="1"/>
  <c r="CJ182" i="1" s="1"/>
  <c r="A182" i="1" s="1"/>
  <c r="CJ196" i="1" a="1"/>
  <c r="CJ196" i="1" s="1"/>
  <c r="A196" i="1" s="1"/>
  <c r="CJ177" i="1" a="1"/>
  <c r="CJ177" i="1" s="1"/>
  <c r="A177" i="1" s="1"/>
  <c r="CJ192" i="1" a="1"/>
  <c r="CJ192" i="1" s="1"/>
  <c r="A192" i="1" s="1"/>
  <c r="CJ198" i="1" a="1"/>
  <c r="CJ198" i="1" s="1"/>
  <c r="A198" i="1" s="1"/>
  <c r="CJ65" i="1" a="1"/>
  <c r="CJ65" i="1" s="1"/>
  <c r="A65" i="1" s="1"/>
  <c r="CJ71" i="1" a="1"/>
  <c r="CJ71" i="1" s="1"/>
  <c r="A71" i="1" s="1"/>
  <c r="CJ77" i="1" a="1"/>
  <c r="CJ77" i="1" s="1"/>
  <c r="A77" i="1" s="1"/>
  <c r="CJ83" i="1" a="1"/>
  <c r="CJ83" i="1" s="1"/>
  <c r="A83" i="1" s="1"/>
  <c r="CJ89" i="1" a="1"/>
  <c r="CJ89" i="1" s="1"/>
  <c r="A89" i="1" s="1"/>
  <c r="CJ95" i="1" a="1"/>
  <c r="CJ95" i="1" s="1"/>
  <c r="A95" i="1" s="1"/>
  <c r="CJ101" i="1" a="1"/>
  <c r="CJ101" i="1" s="1"/>
  <c r="A101" i="1" s="1"/>
  <c r="CJ107" i="1" a="1"/>
  <c r="CJ107" i="1" s="1"/>
  <c r="A107" i="1" s="1"/>
  <c r="CJ113" i="1" a="1"/>
  <c r="CJ113" i="1" s="1"/>
  <c r="A113" i="1" s="1"/>
  <c r="CJ119" i="1" a="1"/>
  <c r="CJ119" i="1" s="1"/>
  <c r="A119" i="1" s="1"/>
  <c r="CJ125" i="1" a="1"/>
  <c r="CJ125" i="1" s="1"/>
  <c r="A125" i="1" s="1"/>
  <c r="CJ131" i="1" a="1"/>
  <c r="CJ131" i="1" s="1"/>
  <c r="A131" i="1" s="1"/>
  <c r="CJ137" i="1" a="1"/>
  <c r="CJ137" i="1" s="1"/>
  <c r="A137" i="1" s="1"/>
  <c r="CJ143" i="1" a="1"/>
  <c r="CJ143" i="1" s="1"/>
  <c r="A143" i="1" s="1"/>
  <c r="CJ149" i="1" a="1"/>
  <c r="CJ149" i="1" s="1"/>
  <c r="A149" i="1" s="1"/>
  <c r="CJ155" i="1" a="1"/>
  <c r="CJ155" i="1" s="1"/>
  <c r="A155" i="1" s="1"/>
  <c r="CJ161" i="1" a="1"/>
  <c r="CJ161" i="1" s="1"/>
  <c r="A161" i="1" s="1"/>
  <c r="CJ167" i="1" a="1"/>
  <c r="CJ167" i="1" s="1"/>
  <c r="A167" i="1" s="1"/>
  <c r="CJ179" i="1" a="1"/>
  <c r="CJ179" i="1" s="1"/>
  <c r="A179" i="1" s="1"/>
  <c r="CJ191" i="1" a="1"/>
  <c r="CJ191" i="1" s="1"/>
  <c r="A191" i="1" s="1"/>
  <c r="CJ180" i="1" a="1"/>
  <c r="CJ180" i="1" s="1"/>
  <c r="A180" i="1" s="1"/>
  <c r="CJ59" i="1" a="1"/>
  <c r="CJ59" i="1" s="1"/>
  <c r="A59" i="1" s="1"/>
  <c r="CJ62" i="1" a="1"/>
  <c r="CJ62" i="1" s="1"/>
  <c r="A62" i="1" s="1"/>
  <c r="CJ68" i="1" a="1"/>
  <c r="CJ68" i="1" s="1"/>
  <c r="A68" i="1" s="1"/>
  <c r="CJ74" i="1" a="1"/>
  <c r="CJ74" i="1" s="1"/>
  <c r="A74" i="1" s="1"/>
  <c r="CJ80" i="1" a="1"/>
  <c r="CJ80" i="1" s="1"/>
  <c r="A80" i="1" s="1"/>
  <c r="CJ86" i="1" a="1"/>
  <c r="CJ86" i="1" s="1"/>
  <c r="A86" i="1" s="1"/>
  <c r="CJ92" i="1" a="1"/>
  <c r="CJ92" i="1" s="1"/>
  <c r="A92" i="1" s="1"/>
  <c r="CJ98" i="1" a="1"/>
  <c r="CJ98" i="1" s="1"/>
  <c r="A98" i="1" s="1"/>
  <c r="CJ104" i="1" a="1"/>
  <c r="CJ104" i="1" s="1"/>
  <c r="A104" i="1" s="1"/>
  <c r="CJ110" i="1" a="1"/>
  <c r="CJ110" i="1" s="1"/>
  <c r="A110" i="1" s="1"/>
  <c r="CJ116" i="1" a="1"/>
  <c r="CJ116" i="1" s="1"/>
  <c r="A116" i="1" s="1"/>
  <c r="CJ122" i="1" a="1"/>
  <c r="CJ122" i="1" s="1"/>
  <c r="A122" i="1" s="1"/>
  <c r="CJ128" i="1" a="1"/>
  <c r="CJ128" i="1" s="1"/>
  <c r="A128" i="1" s="1"/>
  <c r="CJ134" i="1" a="1"/>
  <c r="CJ134" i="1" s="1"/>
  <c r="A134" i="1" s="1"/>
  <c r="CJ140" i="1" a="1"/>
  <c r="CJ140" i="1" s="1"/>
  <c r="A140" i="1" s="1"/>
  <c r="CJ146" i="1" a="1"/>
  <c r="CJ146" i="1" s="1"/>
  <c r="A146" i="1" s="1"/>
  <c r="CJ152" i="1" a="1"/>
  <c r="CJ152" i="1" s="1"/>
  <c r="A152" i="1" s="1"/>
  <c r="CJ158" i="1" a="1"/>
  <c r="CJ158" i="1" s="1"/>
  <c r="A158" i="1" s="1"/>
  <c r="CJ164" i="1" a="1"/>
  <c r="CJ164" i="1" s="1"/>
  <c r="A164" i="1" s="1"/>
  <c r="CJ173" i="1" a="1"/>
  <c r="CJ173" i="1" s="1"/>
  <c r="A173" i="1" s="1"/>
  <c r="CJ188" i="1" a="1"/>
  <c r="CJ188" i="1" s="1"/>
  <c r="A188" i="1" s="1"/>
  <c r="CJ174" i="1" a="1"/>
  <c r="CJ174" i="1" s="1"/>
  <c r="A174" i="1" s="1"/>
  <c r="CJ197" i="1" a="1"/>
  <c r="CJ197" i="1" s="1"/>
  <c r="A197" i="1" s="1"/>
  <c r="CJ194" i="1" a="1"/>
  <c r="CJ194" i="1" s="1"/>
  <c r="A194" i="1" s="1"/>
  <c r="CJ78" i="1" a="1"/>
  <c r="CJ78" i="1" s="1"/>
  <c r="A78" i="1" s="1"/>
  <c r="CJ84" i="1" a="1"/>
  <c r="CJ84" i="1" s="1"/>
  <c r="A84" i="1" s="1"/>
  <c r="CJ90" i="1" a="1"/>
  <c r="CJ90" i="1" s="1"/>
  <c r="A90" i="1" s="1"/>
  <c r="CJ96" i="1" a="1"/>
  <c r="CJ96" i="1" s="1"/>
  <c r="A96" i="1" s="1"/>
  <c r="CJ102" i="1" a="1"/>
  <c r="CJ102" i="1" s="1"/>
  <c r="A102" i="1" s="1"/>
  <c r="CJ108" i="1" a="1"/>
  <c r="CJ108" i="1" s="1"/>
  <c r="A108" i="1" s="1"/>
  <c r="CJ114" i="1" a="1"/>
  <c r="CJ114" i="1" s="1"/>
  <c r="A114" i="1" s="1"/>
  <c r="CJ120" i="1" a="1"/>
  <c r="CJ120" i="1" s="1"/>
  <c r="A120" i="1" s="1"/>
  <c r="CJ126" i="1" a="1"/>
  <c r="CJ126" i="1" s="1"/>
  <c r="A126" i="1" s="1"/>
  <c r="CJ132" i="1" a="1"/>
  <c r="CJ132" i="1" s="1"/>
  <c r="A132" i="1" s="1"/>
  <c r="CJ138" i="1" a="1"/>
  <c r="CJ138" i="1" s="1"/>
  <c r="A138" i="1" s="1"/>
  <c r="CJ144" i="1" a="1"/>
  <c r="CJ144" i="1" s="1"/>
  <c r="A144" i="1" s="1"/>
  <c r="CJ150" i="1" a="1"/>
  <c r="CJ150" i="1" s="1"/>
  <c r="A150" i="1" s="1"/>
  <c r="CJ156" i="1" a="1"/>
  <c r="CJ156" i="1" s="1"/>
  <c r="A156" i="1" s="1"/>
  <c r="CJ162" i="1" a="1"/>
  <c r="CJ162" i="1" s="1"/>
  <c r="A162" i="1" s="1"/>
  <c r="CJ171" i="1" a="1"/>
  <c r="CJ171" i="1" s="1"/>
  <c r="A171" i="1" s="1"/>
  <c r="CJ189" i="1" a="1"/>
  <c r="CJ189" i="1" s="1"/>
  <c r="A189" i="1" s="1"/>
  <c r="CJ46" i="1" a="1"/>
  <c r="CJ46" i="1" s="1"/>
  <c r="A46" i="1" s="1"/>
  <c r="CJ60" i="1" a="1"/>
  <c r="CJ60" i="1" s="1"/>
  <c r="A60" i="1" s="1"/>
  <c r="CJ63" i="1" a="1"/>
  <c r="CJ63" i="1" s="1"/>
  <c r="A63" i="1" s="1"/>
  <c r="CJ66" i="1" a="1"/>
  <c r="CJ66" i="1" s="1"/>
  <c r="A66" i="1" s="1"/>
  <c r="CJ69" i="1" a="1"/>
  <c r="CJ69" i="1" s="1"/>
  <c r="A69" i="1" s="1"/>
  <c r="CJ72" i="1" a="1"/>
  <c r="CJ72" i="1" s="1"/>
  <c r="A72" i="1" s="1"/>
  <c r="CJ75" i="1" a="1"/>
  <c r="CJ75" i="1" s="1"/>
  <c r="A75" i="1" s="1"/>
  <c r="CJ81" i="1" a="1"/>
  <c r="CJ81" i="1" s="1"/>
  <c r="A81" i="1" s="1"/>
  <c r="CJ87" i="1" a="1"/>
  <c r="CJ87" i="1" s="1"/>
  <c r="A87" i="1" s="1"/>
  <c r="CJ93" i="1" a="1"/>
  <c r="CJ93" i="1" s="1"/>
  <c r="A93" i="1" s="1"/>
  <c r="CJ99" i="1" a="1"/>
  <c r="CJ99" i="1" s="1"/>
  <c r="A99" i="1" s="1"/>
  <c r="CJ105" i="1" a="1"/>
  <c r="CJ105" i="1" s="1"/>
  <c r="A105" i="1" s="1"/>
  <c r="CJ111" i="1" a="1"/>
  <c r="CJ111" i="1" s="1"/>
  <c r="A111" i="1" s="1"/>
  <c r="CJ117" i="1" a="1"/>
  <c r="CJ117" i="1" s="1"/>
  <c r="A117" i="1" s="1"/>
  <c r="CJ123" i="1" a="1"/>
  <c r="CJ123" i="1" s="1"/>
  <c r="A123" i="1" s="1"/>
  <c r="CJ129" i="1" a="1"/>
  <c r="CJ129" i="1" s="1"/>
  <c r="A129" i="1" s="1"/>
  <c r="CJ135" i="1" a="1"/>
  <c r="CJ135" i="1" s="1"/>
  <c r="A135" i="1" s="1"/>
  <c r="CJ141" i="1" a="1"/>
  <c r="CJ141" i="1" s="1"/>
  <c r="A141" i="1" s="1"/>
  <c r="CJ147" i="1" a="1"/>
  <c r="CJ147" i="1" s="1"/>
  <c r="A147" i="1" s="1"/>
  <c r="CJ153" i="1" a="1"/>
  <c r="CJ153" i="1" s="1"/>
  <c r="A153" i="1" s="1"/>
  <c r="CJ159" i="1" a="1"/>
  <c r="CJ159" i="1" s="1"/>
  <c r="A159" i="1" s="1"/>
  <c r="CJ165" i="1" a="1"/>
  <c r="CJ165" i="1" s="1"/>
  <c r="A165" i="1" s="1"/>
  <c r="CJ186" i="1" a="1"/>
  <c r="CJ186" i="1" s="1"/>
  <c r="A186" i="1" s="1"/>
  <c r="F30" i="1"/>
  <c r="E30" i="1"/>
  <c r="D30" i="1"/>
  <c r="S30" i="1"/>
  <c r="O30" i="1"/>
  <c r="M30" i="1"/>
  <c r="I30" i="1"/>
  <c r="G30" i="1"/>
  <c r="C30" i="1"/>
  <c r="N30" i="1"/>
  <c r="R30" i="1"/>
  <c r="Q30" i="1"/>
  <c r="P30" i="1"/>
  <c r="H30" i="1"/>
  <c r="L30" i="1"/>
  <c r="K30" i="1"/>
  <c r="J30" i="1"/>
  <c r="U30" i="1" l="1"/>
  <c r="W3" i="1" s="1"/>
</calcChain>
</file>

<file path=xl/sharedStrings.xml><?xml version="1.0" encoding="utf-8"?>
<sst xmlns="http://schemas.openxmlformats.org/spreadsheetml/2006/main" count="507" uniqueCount="217">
  <si>
    <t>113</t>
  </si>
  <si>
    <t>9-2</t>
  </si>
  <si>
    <t>27</t>
  </si>
  <si>
    <t>140</t>
  </si>
  <si>
    <t>9-1</t>
  </si>
  <si>
    <t>43</t>
  </si>
  <si>
    <t>135-1</t>
  </si>
  <si>
    <t>ЦСО</t>
  </si>
  <si>
    <t>130 с</t>
  </si>
  <si>
    <t>3 д/д</t>
  </si>
  <si>
    <t>119</t>
  </si>
  <si>
    <t>677 с1</t>
  </si>
  <si>
    <t>3 сот</t>
  </si>
  <si>
    <t>121</t>
  </si>
  <si>
    <t>СадАрхЛаб</t>
  </si>
  <si>
    <t>Токсово</t>
  </si>
  <si>
    <t>орион</t>
  </si>
  <si>
    <t>69</t>
  </si>
  <si>
    <t>137</t>
  </si>
  <si>
    <t>135-2</t>
  </si>
  <si>
    <t>102</t>
  </si>
  <si>
    <t>СадАрхКольц</t>
  </si>
  <si>
    <t>46шк</t>
  </si>
  <si>
    <t>ЦСРИ</t>
  </si>
  <si>
    <t>32-2</t>
  </si>
  <si>
    <t>111</t>
  </si>
  <si>
    <t>457</t>
  </si>
  <si>
    <t>36</t>
  </si>
  <si>
    <t>лунач. лаб</t>
  </si>
  <si>
    <t>103-лс</t>
  </si>
  <si>
    <t>СвО.Зем</t>
  </si>
  <si>
    <t>13-торж</t>
  </si>
  <si>
    <t>125-1</t>
  </si>
  <si>
    <t>107</t>
  </si>
  <si>
    <t>74-1</t>
  </si>
  <si>
    <t>34-2</t>
  </si>
  <si>
    <t>103-Л</t>
  </si>
  <si>
    <t>5 д/д</t>
  </si>
  <si>
    <t>СвО.Гав</t>
  </si>
  <si>
    <t>13-ланс</t>
  </si>
  <si>
    <t>25-2-п</t>
  </si>
  <si>
    <t>91</t>
  </si>
  <si>
    <t>131</t>
  </si>
  <si>
    <t>7-2</t>
  </si>
  <si>
    <t>КОР</t>
  </si>
  <si>
    <t>81</t>
  </si>
  <si>
    <t>52</t>
  </si>
  <si>
    <t>12</t>
  </si>
  <si>
    <t>95</t>
  </si>
  <si>
    <t>хосп-3</t>
  </si>
  <si>
    <t>Рауф</t>
  </si>
  <si>
    <t>60</t>
  </si>
  <si>
    <t>64</t>
  </si>
  <si>
    <t>118</t>
  </si>
  <si>
    <t>65</t>
  </si>
  <si>
    <t>3</t>
  </si>
  <si>
    <t>21</t>
  </si>
  <si>
    <t>252</t>
  </si>
  <si>
    <t>2 ф</t>
  </si>
  <si>
    <t>125-2</t>
  </si>
  <si>
    <t>116</t>
  </si>
  <si>
    <t>78</t>
  </si>
  <si>
    <t>40-п</t>
  </si>
  <si>
    <t>87</t>
  </si>
  <si>
    <t>83</t>
  </si>
  <si>
    <t>32-3</t>
  </si>
  <si>
    <t>117</t>
  </si>
  <si>
    <t>132</t>
  </si>
  <si>
    <t>122</t>
  </si>
  <si>
    <t>108</t>
  </si>
  <si>
    <t>48</t>
  </si>
  <si>
    <t>КсонФед</t>
  </si>
  <si>
    <t>90-п</t>
  </si>
  <si>
    <t>115</t>
  </si>
  <si>
    <t>619 с</t>
  </si>
  <si>
    <t>10</t>
  </si>
  <si>
    <t>104</t>
  </si>
  <si>
    <t>99</t>
  </si>
  <si>
    <t>обв в/б</t>
  </si>
  <si>
    <t>71</t>
  </si>
  <si>
    <t>109</t>
  </si>
  <si>
    <t>КсонКулт</t>
  </si>
  <si>
    <t>87-2-п</t>
  </si>
  <si>
    <t>29-2</t>
  </si>
  <si>
    <t>ТокСотр</t>
  </si>
  <si>
    <t>129</t>
  </si>
  <si>
    <t>677 ш</t>
  </si>
  <si>
    <t>79</t>
  </si>
  <si>
    <t>7-1</t>
  </si>
  <si>
    <t>бумаж</t>
  </si>
  <si>
    <t>обв бю</t>
  </si>
  <si>
    <t>127</t>
  </si>
  <si>
    <t>123</t>
  </si>
  <si>
    <t>КсонВед</t>
  </si>
  <si>
    <t>100</t>
  </si>
  <si>
    <t>9-п</t>
  </si>
  <si>
    <t>23</t>
  </si>
  <si>
    <t>128-1</t>
  </si>
  <si>
    <t>130 ш</t>
  </si>
  <si>
    <t>72-2</t>
  </si>
  <si>
    <t>82</t>
  </si>
  <si>
    <t>6-2</t>
  </si>
  <si>
    <t>фигур,бюд</t>
  </si>
  <si>
    <t>фигурист</t>
  </si>
  <si>
    <t>4 д/д</t>
  </si>
  <si>
    <t>17</t>
  </si>
  <si>
    <t>15-п</t>
  </si>
  <si>
    <t>70</t>
  </si>
  <si>
    <t>85</t>
  </si>
  <si>
    <t>133</t>
  </si>
  <si>
    <t>2</t>
  </si>
  <si>
    <t>93</t>
  </si>
  <si>
    <t>67</t>
  </si>
  <si>
    <t>6-1</t>
  </si>
  <si>
    <t>103-2</t>
  </si>
  <si>
    <t>619 ш</t>
  </si>
  <si>
    <t>124</t>
  </si>
  <si>
    <t>37</t>
  </si>
  <si>
    <t>202</t>
  </si>
  <si>
    <t>44</t>
  </si>
  <si>
    <t>1 инт</t>
  </si>
  <si>
    <t>1</t>
  </si>
  <si>
    <t>32-1</t>
  </si>
  <si>
    <t>25</t>
  </si>
  <si>
    <t>103</t>
  </si>
  <si>
    <t>141</t>
  </si>
  <si>
    <t>Лун В/Б</t>
  </si>
  <si>
    <t>КолСадАрх</t>
  </si>
  <si>
    <t>90</t>
  </si>
  <si>
    <t>233</t>
  </si>
  <si>
    <t>13 д/д</t>
  </si>
  <si>
    <t>29-1</t>
  </si>
  <si>
    <t>33 инт</t>
  </si>
  <si>
    <t>15</t>
  </si>
  <si>
    <t>126</t>
  </si>
  <si>
    <t>20</t>
  </si>
  <si>
    <t>139</t>
  </si>
  <si>
    <t>Лун Бюд</t>
  </si>
  <si>
    <t>619-л</t>
  </si>
  <si>
    <t>112</t>
  </si>
  <si>
    <t>43-п</t>
  </si>
  <si>
    <t>56</t>
  </si>
  <si>
    <t>4</t>
  </si>
  <si>
    <t>3-ф</t>
  </si>
  <si>
    <t>138</t>
  </si>
  <si>
    <t>8-2</t>
  </si>
  <si>
    <t>134</t>
  </si>
  <si>
    <t>120</t>
  </si>
  <si>
    <t>34-1</t>
  </si>
  <si>
    <t>обв лаб</t>
  </si>
  <si>
    <t>хосп-4</t>
  </si>
  <si>
    <t>298</t>
  </si>
  <si>
    <t>85-п</t>
  </si>
  <si>
    <t>34-п</t>
  </si>
  <si>
    <t>49</t>
  </si>
  <si>
    <t>74-2</t>
  </si>
  <si>
    <t>110</t>
  </si>
  <si>
    <t>8-1</t>
  </si>
  <si>
    <t>136</t>
  </si>
  <si>
    <t>295</t>
  </si>
  <si>
    <t>ГорГер</t>
  </si>
  <si>
    <t>88</t>
  </si>
  <si>
    <t>87-1-п</t>
  </si>
  <si>
    <t>25-1-п</t>
  </si>
  <si>
    <t>9</t>
  </si>
  <si>
    <t>101</t>
  </si>
  <si>
    <t>63</t>
  </si>
  <si>
    <t>128-2</t>
  </si>
  <si>
    <t>677 с2</t>
  </si>
  <si>
    <t>72-1</t>
  </si>
  <si>
    <t>Орлов А.С.</t>
  </si>
  <si>
    <t>Грибков А.Б.</t>
  </si>
  <si>
    <t>Бояринцев И.Ю.</t>
  </si>
  <si>
    <t>Намазов А.С.  маршрут№2.</t>
  </si>
  <si>
    <t>Намазов А.С.</t>
  </si>
  <si>
    <t>Чистов А.В. маршрут№3</t>
  </si>
  <si>
    <t>Чистов А.В. маршрут№2</t>
  </si>
  <si>
    <t>Чистов А.В.</t>
  </si>
  <si>
    <t>Абдуллаев Г.Д. р2</t>
  </si>
  <si>
    <t>Абдуллаев Г.Д. р1</t>
  </si>
  <si>
    <t>Миржалилов О.А. мл</t>
  </si>
  <si>
    <t>Рыбиков А.Н. маршрут№2.</t>
  </si>
  <si>
    <t>Рыбиков А.Н.</t>
  </si>
  <si>
    <t>Самородский Э.А.</t>
  </si>
  <si>
    <t>Ершов В.Н.</t>
  </si>
  <si>
    <t>Кривоносов А.Н.</t>
  </si>
  <si>
    <t>Шевченко Э.В.</t>
  </si>
  <si>
    <t>Вес</t>
  </si>
  <si>
    <t>103-л</t>
  </si>
  <si>
    <t>11</t>
  </si>
  <si>
    <t>обычно</t>
  </si>
  <si>
    <t>Заказавшие</t>
  </si>
  <si>
    <t>Тоннаж</t>
  </si>
  <si>
    <t>Заказчики</t>
  </si>
  <si>
    <t>проверка заказавщих</t>
  </si>
  <si>
    <t>Витя</t>
  </si>
  <si>
    <t>Слава</t>
  </si>
  <si>
    <t>Вася</t>
  </si>
  <si>
    <t>Антон</t>
  </si>
  <si>
    <t>Кирилл</t>
  </si>
  <si>
    <t>Борисевич К.Ю. маршрут 2</t>
  </si>
  <si>
    <t>Борисевич К.Ю.</t>
  </si>
  <si>
    <t>Краснов А.Н. рейс № 2</t>
  </si>
  <si>
    <t>Краснов А.Н.</t>
  </si>
  <si>
    <t>Грибков А.Б. маршрут№2</t>
  </si>
  <si>
    <t>Абдуллаев Г.Д. Р2</t>
  </si>
  <si>
    <t>Абдуллаев Г.Д. Р1</t>
  </si>
  <si>
    <t>Крюков И.В. маршрут№2</t>
  </si>
  <si>
    <t>Крюков Игорь Валерьевич</t>
  </si>
  <si>
    <t>Егошин В.И. маршрут№2.</t>
  </si>
  <si>
    <t>Егошин В.И.</t>
  </si>
  <si>
    <t>Бучнев Ю.Н.</t>
  </si>
  <si>
    <t xml:space="preserve"> День</t>
  </si>
  <si>
    <t>вторник</t>
  </si>
  <si>
    <t>Сдава</t>
  </si>
  <si>
    <t>Шевченко Э.В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</si>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</sst>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###;\-0.###;;@"/>
    <numFmt numFmtId="165" formatCode="0;\-0;;@"/>
    <numFmt numFmtId="166" formatCode="#.###\ш\т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18"/>
      <color rgb="FFC0000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18"/>
      <color theme="2" tint="-0.249977111117893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2" tint="-0.249977111117893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20"/>
      <color rgb="FFC0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4F5B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/>
  </cellStyleXfs>
  <cellXfs count="137">
    <xf numFmtId="0" fontId="0" fillId="0" borderId="0" xfId="0"/>
    <xf numFmtId="0" fontId="0" fillId="0" borderId="0" xfId="0" applyProtection="1"/>
    <xf numFmtId="164" fontId="0" fillId="0" borderId="0" xfId="0" applyNumberFormat="1"/>
    <xf numFmtId="164" fontId="0" fillId="0" borderId="0" xfId="0" applyNumberFormat="1" applyProtection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164" fontId="3" fillId="2" borderId="2" xfId="0" applyNumberFormat="1" applyFont="1" applyFill="1" applyBorder="1" applyAlignment="1" applyProtection="1">
      <alignment horizontal="right" shrinkToFit="1"/>
      <protection locked="0"/>
    </xf>
    <xf numFmtId="49" fontId="4" fillId="0" borderId="1" xfId="0" applyNumberFormat="1" applyFont="1" applyFill="1" applyBorder="1" applyAlignment="1" applyProtection="1">
      <alignment horizontal="right" vertical="top" shrinkToFit="1"/>
    </xf>
    <xf numFmtId="49" fontId="4" fillId="0" borderId="1" xfId="0" applyNumberFormat="1" applyFont="1" applyBorder="1" applyAlignment="1" applyProtection="1">
      <alignment horizontal="right" shrinkToFit="1"/>
    </xf>
    <xf numFmtId="164" fontId="3" fillId="2" borderId="3" xfId="0" applyNumberFormat="1" applyFont="1" applyFill="1" applyBorder="1" applyAlignment="1" applyProtection="1">
      <alignment horizontal="right" shrinkToFit="1"/>
      <protection locked="0"/>
    </xf>
    <xf numFmtId="0" fontId="0" fillId="0" borderId="1" xfId="0" applyBorder="1"/>
    <xf numFmtId="164" fontId="0" fillId="2" borderId="1" xfId="0" applyNumberFormat="1" applyFont="1" applyFill="1" applyBorder="1" applyAlignment="1" applyProtection="1">
      <alignment horizontal="left"/>
    </xf>
    <xf numFmtId="0" fontId="0" fillId="3" borderId="1" xfId="0" applyFill="1" applyBorder="1" applyProtection="1"/>
    <xf numFmtId="164" fontId="0" fillId="2" borderId="1" xfId="0" applyNumberFormat="1" applyFont="1" applyFill="1" applyBorder="1" applyAlignment="1">
      <alignment horizontal="left"/>
    </xf>
    <xf numFmtId="0" fontId="0" fillId="3" borderId="1" xfId="0" applyFill="1" applyBorder="1"/>
    <xf numFmtId="164" fontId="5" fillId="3" borderId="4" xfId="0" applyNumberFormat="1" applyFont="1" applyFill="1" applyBorder="1" applyAlignment="1">
      <alignment horizontal="left"/>
    </xf>
    <xf numFmtId="164" fontId="0" fillId="4" borderId="4" xfId="0" applyNumberFormat="1" applyFont="1" applyFill="1" applyBorder="1" applyAlignment="1">
      <alignment horizontal="left"/>
    </xf>
    <xf numFmtId="0" fontId="0" fillId="0" borderId="1" xfId="0" applyFont="1" applyBorder="1"/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6" xfId="0" applyNumberFormat="1" applyFont="1" applyBorder="1"/>
    <xf numFmtId="0" fontId="0" fillId="0" borderId="1" xfId="0" applyBorder="1" applyProtection="1"/>
    <xf numFmtId="164" fontId="6" fillId="5" borderId="1" xfId="0" applyNumberFormat="1" applyFont="1" applyFill="1" applyBorder="1" applyAlignment="1" applyProtection="1">
      <alignment horizontal="left"/>
    </xf>
    <xf numFmtId="164" fontId="6" fillId="5" borderId="1" xfId="0" applyNumberFormat="1" applyFont="1" applyFill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164" fontId="6" fillId="0" borderId="7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>
      <alignment horizontal="left"/>
    </xf>
    <xf numFmtId="164" fontId="2" fillId="0" borderId="5" xfId="0" applyNumberFormat="1" applyFont="1" applyBorder="1" applyAlignment="1" applyProtection="1">
      <alignment horizontal="left"/>
    </xf>
    <xf numFmtId="164" fontId="2" fillId="0" borderId="5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0" fontId="0" fillId="6" borderId="1" xfId="0" applyFill="1" applyBorder="1" applyProtection="1"/>
    <xf numFmtId="0" fontId="0" fillId="6" borderId="1" xfId="0" applyFill="1" applyBorder="1"/>
    <xf numFmtId="164" fontId="3" fillId="6" borderId="1" xfId="0" applyNumberFormat="1" applyFont="1" applyFill="1" applyBorder="1" applyAlignment="1" applyProtection="1">
      <alignment horizontal="left"/>
    </xf>
    <xf numFmtId="49" fontId="6" fillId="6" borderId="1" xfId="0" applyNumberFormat="1" applyFont="1" applyFill="1" applyBorder="1" applyAlignment="1" applyProtection="1">
      <alignment horizontal="right"/>
    </xf>
    <xf numFmtId="49" fontId="5" fillId="6" borderId="1" xfId="0" applyNumberFormat="1" applyFont="1" applyFill="1" applyBorder="1" applyAlignment="1" applyProtection="1">
      <alignment horizontal="left"/>
    </xf>
    <xf numFmtId="49" fontId="6" fillId="6" borderId="1" xfId="0" applyNumberFormat="1" applyFont="1" applyFill="1" applyBorder="1" applyAlignment="1" applyProtection="1">
      <alignment horizontal="left"/>
    </xf>
    <xf numFmtId="0" fontId="5" fillId="0" borderId="0" xfId="0" applyFont="1"/>
    <xf numFmtId="0" fontId="3" fillId="4" borderId="1" xfId="0" applyNumberFormat="1" applyFont="1" applyFill="1" applyBorder="1" applyAlignment="1" applyProtection="1">
      <alignment horizontal="left" shrinkToFit="1"/>
    </xf>
    <xf numFmtId="49" fontId="7" fillId="0" borderId="1" xfId="0" applyNumberFormat="1" applyFont="1" applyFill="1" applyBorder="1" applyAlignment="1" applyProtection="1">
      <alignment horizontal="right" shrinkToFit="1"/>
      <protection locked="0"/>
    </xf>
    <xf numFmtId="49" fontId="7" fillId="0" borderId="7" xfId="0" applyNumberFormat="1" applyFont="1" applyBorder="1" applyAlignment="1" applyProtection="1">
      <alignment horizontal="right" shrinkToFit="1"/>
      <protection locked="0"/>
    </xf>
    <xf numFmtId="49" fontId="4" fillId="0" borderId="1" xfId="0" applyNumberFormat="1" applyFont="1" applyFill="1" applyBorder="1" applyAlignment="1" applyProtection="1">
      <alignment horizontal="right" shrinkToFit="1"/>
      <protection locked="0"/>
    </xf>
    <xf numFmtId="49" fontId="4" fillId="0" borderId="8" xfId="0" applyNumberFormat="1" applyFont="1" applyFill="1" applyBorder="1" applyAlignment="1" applyProtection="1">
      <alignment horizontal="right" shrinkToFit="1"/>
      <protection locked="0"/>
    </xf>
    <xf numFmtId="49" fontId="8" fillId="0" borderId="1" xfId="0" applyNumberFormat="1" applyFont="1" applyFill="1" applyBorder="1" applyAlignment="1" applyProtection="1">
      <alignment horizontal="right" shrinkToFit="1"/>
      <protection locked="0"/>
    </xf>
    <xf numFmtId="49" fontId="4" fillId="0" borderId="7" xfId="0" applyNumberFormat="1" applyFont="1" applyFill="1" applyBorder="1" applyAlignment="1" applyProtection="1">
      <alignment horizontal="right" shrinkToFit="1"/>
      <protection locked="0"/>
    </xf>
    <xf numFmtId="0" fontId="3" fillId="4" borderId="7" xfId="0" applyNumberFormat="1" applyFont="1" applyFill="1" applyBorder="1" applyAlignment="1" applyProtection="1">
      <alignment horizontal="left" shrinkToFit="1"/>
    </xf>
    <xf numFmtId="49" fontId="7" fillId="0" borderId="1" xfId="0" applyNumberFormat="1" applyFont="1" applyBorder="1" applyAlignment="1" applyProtection="1">
      <alignment horizontal="right" shrinkToFit="1"/>
      <protection locked="0"/>
    </xf>
    <xf numFmtId="164" fontId="4" fillId="2" borderId="8" xfId="0" applyNumberFormat="1" applyFont="1" applyFill="1" applyBorder="1" applyAlignment="1" applyProtection="1">
      <alignment horizontal="right" shrinkToFit="1"/>
      <protection locked="0"/>
    </xf>
    <xf numFmtId="164" fontId="2" fillId="0" borderId="1" xfId="0" applyNumberFormat="1" applyFont="1" applyBorder="1" applyProtection="1"/>
    <xf numFmtId="164" fontId="7" fillId="2" borderId="9" xfId="0" applyNumberFormat="1" applyFont="1" applyFill="1" applyBorder="1" applyAlignment="1" applyProtection="1">
      <alignment horizontal="right" vertical="top" shrinkToFit="1"/>
      <protection locked="0"/>
    </xf>
    <xf numFmtId="49" fontId="7" fillId="0" borderId="7" xfId="0" applyNumberFormat="1" applyFont="1" applyFill="1" applyBorder="1" applyAlignment="1" applyProtection="1">
      <alignment horizontal="right" shrinkToFit="1"/>
      <protection locked="0"/>
    </xf>
    <xf numFmtId="49" fontId="9" fillId="0" borderId="1" xfId="0" applyNumberFormat="1" applyFont="1" applyFill="1" applyBorder="1" applyAlignment="1" applyProtection="1">
      <alignment horizontal="right" shrinkToFit="1"/>
      <protection locked="0"/>
    </xf>
    <xf numFmtId="49" fontId="4" fillId="0" borderId="1" xfId="0" applyNumberFormat="1" applyFont="1" applyFill="1" applyBorder="1" applyAlignment="1" applyProtection="1">
      <alignment horizontal="left" shrinkToFit="1"/>
      <protection locked="0"/>
    </xf>
    <xf numFmtId="49" fontId="10" fillId="0" borderId="1" xfId="0" applyNumberFormat="1" applyFont="1" applyBorder="1" applyAlignment="1" applyProtection="1">
      <alignment horizontal="right" shrinkToFit="1"/>
      <protection locked="0"/>
    </xf>
    <xf numFmtId="164" fontId="11" fillId="0" borderId="1" xfId="0" applyNumberFormat="1" applyFont="1" applyFill="1" applyBorder="1" applyAlignment="1" applyProtection="1">
      <alignment horizontal="right" shrinkToFit="1"/>
      <protection locked="0"/>
    </xf>
    <xf numFmtId="164" fontId="7" fillId="2" borderId="10" xfId="0" applyNumberFormat="1" applyFont="1" applyFill="1" applyBorder="1" applyAlignment="1" applyProtection="1">
      <alignment horizontal="right" shrinkToFit="1"/>
      <protection locked="0"/>
    </xf>
    <xf numFmtId="49" fontId="4" fillId="0" borderId="1" xfId="0" applyNumberFormat="1" applyFont="1" applyFill="1" applyBorder="1" applyAlignment="1" applyProtection="1">
      <alignment horizontal="right" vertical="top" shrinkToFit="1"/>
      <protection locked="0"/>
    </xf>
    <xf numFmtId="49" fontId="12" fillId="0" borderId="1" xfId="0" applyNumberFormat="1" applyFont="1" applyFill="1" applyBorder="1" applyAlignment="1" applyProtection="1">
      <alignment horizontal="right" shrinkToFit="1"/>
      <protection locked="0"/>
    </xf>
    <xf numFmtId="164" fontId="7" fillId="2" borderId="11" xfId="0" applyNumberFormat="1" applyFont="1" applyFill="1" applyBorder="1" applyAlignment="1" applyProtection="1">
      <alignment horizontal="right" shrinkToFit="1"/>
      <protection locked="0"/>
    </xf>
    <xf numFmtId="49" fontId="4" fillId="0" borderId="1" xfId="0" applyNumberFormat="1" applyFont="1" applyBorder="1" applyAlignment="1" applyProtection="1">
      <alignment horizontal="right" shrinkToFit="1"/>
      <protection locked="0"/>
    </xf>
    <xf numFmtId="49" fontId="7" fillId="0" borderId="12" xfId="0" applyNumberFormat="1" applyFont="1" applyBorder="1" applyAlignment="1" applyProtection="1">
      <alignment horizontal="right" shrinkToFit="1"/>
      <protection locked="0"/>
    </xf>
    <xf numFmtId="49" fontId="4" fillId="2" borderId="1" xfId="0" applyNumberFormat="1" applyFont="1" applyFill="1" applyBorder="1" applyAlignment="1" applyProtection="1">
      <alignment horizontal="right" shrinkToFit="1"/>
      <protection locked="0"/>
    </xf>
    <xf numFmtId="0" fontId="5" fillId="0" borderId="13" xfId="0" applyFont="1" applyBorder="1"/>
    <xf numFmtId="164" fontId="7" fillId="2" borderId="9" xfId="0" applyNumberFormat="1" applyFont="1" applyFill="1" applyBorder="1" applyAlignment="1" applyProtection="1">
      <alignment horizontal="right" shrinkToFit="1"/>
      <protection locked="0"/>
    </xf>
    <xf numFmtId="164" fontId="13" fillId="2" borderId="11" xfId="0" applyNumberFormat="1" applyFont="1" applyFill="1" applyBorder="1" applyAlignment="1" applyProtection="1">
      <alignment horizontal="right" shrinkToFit="1"/>
      <protection locked="0"/>
    </xf>
    <xf numFmtId="49" fontId="14" fillId="0" borderId="8" xfId="0" applyNumberFormat="1" applyFont="1" applyFill="1" applyBorder="1" applyAlignment="1" applyProtection="1">
      <alignment horizontal="left" shrinkToFit="1"/>
      <protection locked="0"/>
    </xf>
    <xf numFmtId="49" fontId="7" fillId="0" borderId="1" xfId="0" applyNumberFormat="1" applyFont="1" applyFill="1" applyBorder="1" applyAlignment="1" applyProtection="1">
      <alignment horizontal="right" vertical="top" shrinkToFit="1"/>
      <protection locked="0"/>
    </xf>
    <xf numFmtId="164" fontId="7" fillId="2" borderId="11" xfId="0" applyNumberFormat="1" applyFont="1" applyFill="1" applyBorder="1" applyAlignment="1" applyProtection="1">
      <alignment horizontal="right" vertical="top" shrinkToFit="1"/>
      <protection locked="0"/>
    </xf>
    <xf numFmtId="164" fontId="3" fillId="2" borderId="8" xfId="0" applyNumberFormat="1" applyFont="1" applyFill="1" applyBorder="1" applyAlignment="1" applyProtection="1">
      <alignment horizontal="right" shrinkToFit="1"/>
      <protection locked="0"/>
    </xf>
    <xf numFmtId="49" fontId="7" fillId="0" borderId="12" xfId="0" applyNumberFormat="1" applyFont="1" applyFill="1" applyBorder="1" applyAlignment="1" applyProtection="1">
      <alignment horizontal="right" shrinkToFit="1"/>
      <protection locked="0"/>
    </xf>
    <xf numFmtId="0" fontId="4" fillId="0" borderId="7" xfId="0" applyNumberFormat="1" applyFont="1" applyFill="1" applyBorder="1" applyAlignment="1" applyProtection="1">
      <alignment horizontal="right" shrinkToFit="1"/>
      <protection locked="0"/>
    </xf>
    <xf numFmtId="49" fontId="15" fillId="0" borderId="1" xfId="0" applyNumberFormat="1" applyFont="1" applyFill="1" applyBorder="1" applyAlignment="1" applyProtection="1">
      <alignment horizontal="right" shrinkToFit="1"/>
      <protection locked="0"/>
    </xf>
    <xf numFmtId="49" fontId="14" fillId="0" borderId="1" xfId="0" applyNumberFormat="1" applyFont="1" applyFill="1" applyBorder="1" applyAlignment="1" applyProtection="1">
      <alignment horizontal="right" shrinkToFit="1"/>
      <protection locked="0"/>
    </xf>
    <xf numFmtId="164" fontId="15" fillId="2" borderId="1" xfId="0" applyNumberFormat="1" applyFont="1" applyFill="1" applyBorder="1" applyAlignment="1" applyProtection="1">
      <alignment horizontal="right" shrinkToFit="1"/>
      <protection locked="0"/>
    </xf>
    <xf numFmtId="49" fontId="4" fillId="0" borderId="7" xfId="0" applyNumberFormat="1" applyFont="1" applyBorder="1" applyAlignment="1" applyProtection="1">
      <alignment horizontal="right" shrinkToFit="1"/>
      <protection locked="0"/>
    </xf>
    <xf numFmtId="49" fontId="15" fillId="0" borderId="7" xfId="0" applyNumberFormat="1" applyFont="1" applyFill="1" applyBorder="1" applyAlignment="1" applyProtection="1">
      <alignment horizontal="right" shrinkToFit="1"/>
      <protection locked="0"/>
    </xf>
    <xf numFmtId="49" fontId="7" fillId="2" borderId="9" xfId="0" applyNumberFormat="1" applyFont="1" applyFill="1" applyBorder="1" applyAlignment="1" applyProtection="1">
      <alignment horizontal="right" shrinkToFit="1"/>
      <protection locked="0"/>
    </xf>
    <xf numFmtId="49" fontId="7" fillId="2" borderId="1" xfId="0" applyNumberFormat="1" applyFont="1" applyFill="1" applyBorder="1" applyAlignment="1" applyProtection="1">
      <alignment horizontal="right" shrinkToFit="1"/>
      <protection locked="0"/>
    </xf>
    <xf numFmtId="49" fontId="7" fillId="0" borderId="7" xfId="0" applyNumberFormat="1" applyFont="1" applyBorder="1" applyAlignment="1" applyProtection="1">
      <alignment horizontal="right" vertical="top" shrinkToFit="1"/>
      <protection locked="0"/>
    </xf>
    <xf numFmtId="0" fontId="5" fillId="0" borderId="13" xfId="0" applyFont="1" applyBorder="1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16" fillId="0" borderId="1" xfId="0" applyNumberFormat="1" applyFont="1" applyFill="1" applyBorder="1" applyAlignment="1" applyProtection="1">
      <protection locked="0"/>
    </xf>
    <xf numFmtId="0" fontId="17" fillId="0" borderId="13" xfId="0" applyFont="1" applyBorder="1" applyAlignment="1">
      <alignment horizontal="left"/>
    </xf>
    <xf numFmtId="165" fontId="0" fillId="4" borderId="1" xfId="0" applyNumberFormat="1" applyFill="1" applyBorder="1" applyProtection="1"/>
    <xf numFmtId="166" fontId="13" fillId="3" borderId="1" xfId="0" applyNumberFormat="1" applyFont="1" applyFill="1" applyBorder="1" applyAlignment="1" applyProtection="1">
      <alignment horizontal="center" vertical="center"/>
    </xf>
    <xf numFmtId="165" fontId="0" fillId="4" borderId="1" xfId="0" applyNumberFormat="1" applyFill="1" applyBorder="1"/>
    <xf numFmtId="165" fontId="18" fillId="4" borderId="1" xfId="0" applyNumberFormat="1" applyFont="1" applyFill="1" applyBorder="1" applyAlignment="1">
      <alignment shrinkToFit="1"/>
    </xf>
    <xf numFmtId="166" fontId="13" fillId="3" borderId="1" xfId="0" applyNumberFormat="1" applyFont="1" applyFill="1" applyBorder="1" applyAlignment="1" applyProtection="1">
      <alignment horizontal="center" vertical="center" shrinkToFit="1"/>
    </xf>
    <xf numFmtId="165" fontId="18" fillId="4" borderId="1" xfId="0" applyNumberFormat="1" applyFont="1" applyFill="1" applyBorder="1" applyAlignment="1">
      <alignment horizontal="center" vertical="center" shrinkToFit="1"/>
    </xf>
    <xf numFmtId="166" fontId="13" fillId="3" borderId="7" xfId="0" applyNumberFormat="1" applyFont="1" applyFill="1" applyBorder="1" applyAlignment="1">
      <alignment horizontal="center" vertical="center" shrinkToFit="1"/>
    </xf>
    <xf numFmtId="166" fontId="17" fillId="0" borderId="13" xfId="0" applyNumberFormat="1" applyFont="1" applyBorder="1" applyAlignment="1">
      <alignment horizontal="left"/>
    </xf>
    <xf numFmtId="0" fontId="21" fillId="0" borderId="0" xfId="0" applyFont="1" applyAlignment="1">
      <alignment horizontal="center"/>
    </xf>
    <xf numFmtId="0" fontId="5" fillId="0" borderId="0" xfId="0" applyFont="1" applyAlignment="1" applyProtection="1">
      <alignment horizontal="center" vertical="center"/>
    </xf>
    <xf numFmtId="0" fontId="0" fillId="3" borderId="7" xfId="0" applyFill="1" applyBorder="1" applyAlignment="1" applyProtection="1">
      <alignment horizontal="left"/>
    </xf>
    <xf numFmtId="0" fontId="0" fillId="3" borderId="14" xfId="0" applyFill="1" applyBorder="1" applyAlignment="1" applyProtection="1">
      <alignment horizontal="left"/>
    </xf>
    <xf numFmtId="0" fontId="17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4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1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4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horizontal="left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3" fillId="3" borderId="14" xfId="0" applyNumberFormat="1" applyFont="1" applyFill="1" applyBorder="1" applyAlignment="1" applyProtection="1">
      <alignment horizontal="left" vertical="center"/>
    </xf>
    <xf numFmtId="0" fontId="3" fillId="3" borderId="7" xfId="0" applyNumberFormat="1" applyFont="1" applyFill="1" applyBorder="1" applyAlignment="1" applyProtection="1">
      <alignment horizontal="left" vertical="center"/>
    </xf>
    <xf numFmtId="0" fontId="19" fillId="3" borderId="14" xfId="0" applyFont="1" applyFill="1" applyBorder="1" applyAlignment="1" applyProtection="1">
      <alignment horizontal="center"/>
    </xf>
    <xf numFmtId="0" fontId="19" fillId="3" borderId="7" xfId="0" applyFont="1" applyFill="1" applyBorder="1" applyAlignment="1" applyProtection="1">
      <alignment horizontal="center"/>
    </xf>
    <xf numFmtId="0" fontId="20" fillId="3" borderId="14" xfId="0" applyFont="1" applyFill="1" applyBorder="1" applyAlignment="1" applyProtection="1">
      <alignment horizontal="left"/>
    </xf>
    <xf numFmtId="0" fontId="20" fillId="3" borderId="7" xfId="0" applyFont="1" applyFill="1" applyBorder="1" applyAlignment="1" applyProtection="1">
      <alignment horizontal="left"/>
    </xf>
    <xf numFmtId="0" fontId="1" fillId="3" borderId="14" xfId="0" applyFont="1" applyFill="1" applyBorder="1" applyAlignment="1" applyProtection="1">
      <alignment horizontal="left"/>
    </xf>
    <xf numFmtId="0" fontId="1" fillId="3" borderId="7" xfId="0" applyFont="1" applyFill="1" applyBorder="1" applyAlignment="1" applyProtection="1">
      <alignment horizontal="left"/>
    </xf>
    <xf numFmtId="0" fontId="19" fillId="3" borderId="14" xfId="0" applyFont="1" applyFill="1" applyBorder="1" applyAlignment="1" applyProtection="1">
      <alignment horizontal="left"/>
    </xf>
    <xf numFmtId="0" fontId="19" fillId="3" borderId="7" xfId="0" applyFont="1" applyFill="1" applyBorder="1" applyAlignment="1" applyProtection="1">
      <alignment horizontal="left"/>
    </xf>
    <xf numFmtId="0" fontId="19" fillId="3" borderId="14" xfId="0" applyNumberFormat="1" applyFont="1" applyFill="1" applyBorder="1" applyAlignment="1" applyProtection="1">
      <alignment horizontal="left"/>
    </xf>
    <xf numFmtId="0" fontId="19" fillId="3" borderId="7" xfId="0" applyNumberFormat="1" applyFont="1" applyFill="1" applyBorder="1" applyAlignment="1" applyProtection="1">
      <alignment horizontal="left"/>
    </xf>
    <xf numFmtId="0" fontId="0" fillId="3" borderId="14" xfId="0" applyFill="1" applyBorder="1" applyAlignment="1">
      <alignment horizontal="right" vertical="center"/>
    </xf>
    <xf numFmtId="0" fontId="0" fillId="3" borderId="7" xfId="0" applyFill="1" applyBorder="1" applyAlignment="1">
      <alignment horizontal="right" vertical="center"/>
    </xf>
    <xf numFmtId="0" fontId="3" fillId="3" borderId="14" xfId="0" applyNumberFormat="1" applyFont="1" applyFill="1" applyBorder="1" applyAlignment="1" applyProtection="1">
      <alignment horizontal="right" vertical="center"/>
    </xf>
    <xf numFmtId="0" fontId="3" fillId="3" borderId="7" xfId="0" applyNumberFormat="1" applyFont="1" applyFill="1" applyBorder="1" applyAlignment="1" applyProtection="1">
      <alignment horizontal="right" vertical="center"/>
    </xf>
    <xf numFmtId="0" fontId="22" fillId="3" borderId="14" xfId="0" applyFont="1" applyFill="1" applyBorder="1" applyAlignment="1" applyProtection="1">
      <alignment horizontal="center" vertical="center"/>
    </xf>
    <xf numFmtId="0" fontId="22" fillId="3" borderId="7" xfId="0" applyFont="1" applyFill="1" applyBorder="1" applyAlignment="1" applyProtection="1">
      <alignment horizontal="center" vertical="center"/>
    </xf>
    <xf numFmtId="0" fontId="0" fillId="3" borderId="14" xfId="0" applyFont="1" applyFill="1" applyBorder="1" applyAlignment="1" applyProtection="1">
      <alignment horizontal="right" vertical="center"/>
    </xf>
    <xf numFmtId="0" fontId="0" fillId="3" borderId="7" xfId="0" applyFont="1" applyFill="1" applyBorder="1" applyAlignment="1" applyProtection="1">
      <alignment horizontal="right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3" fillId="3" borderId="1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14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right" vertical="center"/>
    </xf>
  </cellXfs>
  <cellStyles count="2">
    <cellStyle name="Обычный" xfId="0" builtinId="0"/>
    <cellStyle name="Обычный 2" xfId="1"/>
  </cellStyles>
  <dxfs count="75">
    <dxf>
      <font>
        <color theme="0" tint="-0.14996795556505021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AE55D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theme="0" tint="-0.14996795556505021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8AE55D"/>
        </patternFill>
      </fill>
    </dxf>
    <dxf>
      <fill>
        <patternFill>
          <bgColor rgb="FFFF0000"/>
        </patternFill>
      </fill>
    </dxf>
    <dxf>
      <font>
        <color theme="0" tint="-0.14996795556505021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AE55D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color theme="0" tint="-0.14996795556505021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AE55D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color theme="0" tint="-0.14996795556505021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AE55D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color theme="0" tint="-0.14996795556505021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AE55D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color theme="0" tint="-0.14996795556505021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AE55D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c-server\&#1054;&#1041;&#1065;&#1048;&#1045;_&#1044;&#1054;&#1050;&#1059;&#1052;&#1045;&#1053;&#1058;&#1067;\&#1044;&#1080;&#1089;&#1087;&#1077;&#1090;&#1095;&#1077;&#1088;&#1072;\&#1047;&#1072;&#1082;&#1072;&#1079;%20&#1087;&#1086;%20&#1086;&#1074;&#1086;&#1097;&#1072;&#1084;\&#1054;&#1074;&#1086;&#1097;&#1080;%2001.01.2019%20&#1056;&#1072;&#1079;&#1088;&#1072;&#1073;&#1086;&#1090;&#1082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и"/>
      <sheetName val="Заморозка"/>
      <sheetName val="Приходы"/>
      <sheetName val="Рейсы Четверг"/>
      <sheetName val="Снять с Фортуны"/>
      <sheetName val="Снять Премиум"/>
      <sheetName val="Весь Зак"/>
      <sheetName val="Картошка"/>
      <sheetName val="Квашения"/>
      <sheetName val="Овощи Рейсы"/>
      <sheetName val="Отчет по Зелени"/>
      <sheetName val="УвашнВедр"/>
      <sheetName val="Выб Квашня"/>
      <sheetName val="Ко-Во развесов"/>
      <sheetName val="ТоварныеГруппы"/>
      <sheetName val="БухПрих"/>
      <sheetName val="расчетыФортуна"/>
      <sheetName val="РасчетыМария"/>
      <sheetName val="расчетыПрем"/>
      <sheetName val="расчетыПрем1"/>
      <sheetName val="Расчеты1"/>
      <sheetName val="Зеракало макс"/>
      <sheetName val="репаБр"/>
      <sheetName val="Экспорт2"/>
      <sheetName val="Экспорт1"/>
      <sheetName val="Экспорт"/>
      <sheetName val="ЭкспортБМ"/>
      <sheetName val="ЭкспортЛимак"/>
      <sheetName val="ЭкспортАртис"/>
      <sheetName val="ЭкспортБЗУ"/>
      <sheetName val="ЭкспортБМ2"/>
      <sheetName val="ЭкспортБЗУ2"/>
      <sheetName val="ЭкспортЛимак2"/>
      <sheetName val="ЭкспортАртис2"/>
      <sheetName val="ЭкспортБЗУ1"/>
      <sheetName val="ЭкспортБМ1"/>
      <sheetName val="ЭкспортАртис1"/>
      <sheetName val="заявкиКопия"/>
      <sheetName val="ЗаморозкаКопия"/>
      <sheetName val="ЭкспортЛимак1"/>
      <sheetName val="Лист1"/>
      <sheetName val="Лист2"/>
    </sheetNames>
    <sheetDataSet>
      <sheetData sheetId="0">
        <row r="1">
          <cell r="A1" t="str">
            <v>01.2019 Разработка</v>
          </cell>
          <cell r="AU1">
            <v>133</v>
          </cell>
          <cell r="AZ1" t="str">
            <v>\\1c-server\ОБЩИЕ_ДОКУМЕНТЫ\Диспетчера\Заказ по овощам\[Овощи 01.01.2019 Разработка.xlsm]заявки</v>
          </cell>
        </row>
        <row r="2">
          <cell r="A2" t="str">
            <v>99</v>
          </cell>
          <cell r="B2" t="str">
            <v>обыч</v>
          </cell>
          <cell r="C2" t="str">
            <v>Борисевич К.Ю. маршрут 2</v>
          </cell>
          <cell r="D2">
            <v>75</v>
          </cell>
          <cell r="F2">
            <v>15</v>
          </cell>
          <cell r="G2">
            <v>20</v>
          </cell>
          <cell r="H2">
            <v>25</v>
          </cell>
          <cell r="I2">
            <v>10</v>
          </cell>
          <cell r="J2">
            <v>12</v>
          </cell>
          <cell r="L2">
            <v>10</v>
          </cell>
          <cell r="O2">
            <v>13</v>
          </cell>
          <cell r="R2">
            <v>2</v>
          </cell>
          <cell r="S2">
            <v>6</v>
          </cell>
          <cell r="T2">
            <v>6.6</v>
          </cell>
          <cell r="U2">
            <v>6.6</v>
          </cell>
          <cell r="AA2">
            <v>3.5</v>
          </cell>
          <cell r="AF2">
            <v>3</v>
          </cell>
          <cell r="AT2">
            <v>207.7</v>
          </cell>
          <cell r="AU2">
            <v>207.7</v>
          </cell>
          <cell r="AV2" t="str">
            <v>бумаж</v>
          </cell>
          <cell r="AX2" t="str">
            <v>123</v>
          </cell>
        </row>
        <row r="3">
          <cell r="A3" t="str">
            <v>102</v>
          </cell>
          <cell r="B3" t="str">
            <v>обыч</v>
          </cell>
          <cell r="C3" t="str">
            <v>Шевченко Э.В.</v>
          </cell>
          <cell r="D3">
            <v>130</v>
          </cell>
          <cell r="F3">
            <v>20</v>
          </cell>
          <cell r="G3">
            <v>45</v>
          </cell>
          <cell r="H3">
            <v>50</v>
          </cell>
          <cell r="I3">
            <v>25</v>
          </cell>
          <cell r="J3">
            <v>23</v>
          </cell>
          <cell r="L3">
            <v>19</v>
          </cell>
          <cell r="O3">
            <v>25</v>
          </cell>
          <cell r="R3">
            <v>15</v>
          </cell>
          <cell r="S3">
            <v>9</v>
          </cell>
          <cell r="AF3">
            <v>15</v>
          </cell>
          <cell r="AT3">
            <v>376</v>
          </cell>
          <cell r="AU3">
            <v>376</v>
          </cell>
          <cell r="AV3" t="str">
            <v>обв в/б</v>
          </cell>
          <cell r="AX3" t="str">
            <v>3</v>
          </cell>
        </row>
        <row r="4">
          <cell r="A4" t="str">
            <v>139</v>
          </cell>
          <cell r="B4" t="str">
            <v>обыч</v>
          </cell>
          <cell r="C4" t="str">
            <v>Шевченко Э.В.</v>
          </cell>
          <cell r="D4">
            <v>125</v>
          </cell>
          <cell r="F4">
            <v>10</v>
          </cell>
          <cell r="G4">
            <v>40</v>
          </cell>
          <cell r="H4">
            <v>50</v>
          </cell>
          <cell r="I4">
            <v>10</v>
          </cell>
          <cell r="J4">
            <v>21</v>
          </cell>
          <cell r="L4">
            <v>18</v>
          </cell>
          <cell r="O4">
            <v>21</v>
          </cell>
          <cell r="R4">
            <v>3</v>
          </cell>
          <cell r="S4">
            <v>9</v>
          </cell>
          <cell r="W4">
            <v>10</v>
          </cell>
          <cell r="AT4">
            <v>317</v>
          </cell>
          <cell r="AU4">
            <v>317</v>
          </cell>
          <cell r="AV4" t="str">
            <v>обв бю</v>
          </cell>
          <cell r="AX4" t="str">
            <v>9</v>
          </cell>
        </row>
        <row r="5">
          <cell r="A5" t="str">
            <v>120</v>
          </cell>
          <cell r="B5" t="str">
            <v>обыч</v>
          </cell>
          <cell r="C5" t="str">
            <v>Кривоносов А.Н.</v>
          </cell>
          <cell r="D5">
            <v>100</v>
          </cell>
          <cell r="F5">
            <v>15</v>
          </cell>
          <cell r="G5">
            <v>20</v>
          </cell>
          <cell r="H5">
            <v>15</v>
          </cell>
          <cell r="I5">
            <v>15</v>
          </cell>
          <cell r="J5">
            <v>18</v>
          </cell>
          <cell r="M5">
            <v>18</v>
          </cell>
          <cell r="O5">
            <v>16</v>
          </cell>
          <cell r="P5">
            <v>3</v>
          </cell>
          <cell r="R5">
            <v>10</v>
          </cell>
          <cell r="T5">
            <v>18</v>
          </cell>
          <cell r="Y5">
            <v>0.8</v>
          </cell>
          <cell r="AT5">
            <v>248.8</v>
          </cell>
          <cell r="AU5">
            <v>248.8</v>
          </cell>
          <cell r="AV5" t="str">
            <v>обв лаб</v>
          </cell>
          <cell r="BK5" t="str">
            <v>БЗУ 126</v>
          </cell>
        </row>
        <row r="6">
          <cell r="A6" t="str">
            <v>121</v>
          </cell>
          <cell r="B6" t="str">
            <v>обыч</v>
          </cell>
          <cell r="C6" t="str">
            <v>Борисевич К.Ю. маршрут 2</v>
          </cell>
          <cell r="D6">
            <v>100</v>
          </cell>
          <cell r="F6">
            <v>40</v>
          </cell>
          <cell r="G6">
            <v>30</v>
          </cell>
          <cell r="I6">
            <v>15</v>
          </cell>
          <cell r="J6">
            <v>40</v>
          </cell>
          <cell r="O6">
            <v>20</v>
          </cell>
          <cell r="P6">
            <v>3.2</v>
          </cell>
          <cell r="R6">
            <v>8</v>
          </cell>
          <cell r="S6">
            <v>2</v>
          </cell>
          <cell r="AH6">
            <v>2</v>
          </cell>
          <cell r="AT6">
            <v>260.2</v>
          </cell>
          <cell r="AU6">
            <v>260.2</v>
          </cell>
          <cell r="AV6" t="str">
            <v>Лун В/Б</v>
          </cell>
          <cell r="AX6" t="str">
            <v>233</v>
          </cell>
          <cell r="BI6" t="str">
            <v>2</v>
          </cell>
          <cell r="BJ6" t="str">
            <v>3</v>
          </cell>
          <cell r="BK6" t="str">
            <v>11</v>
          </cell>
          <cell r="BM6" t="str">
            <v>11</v>
          </cell>
          <cell r="BN6" t="str">
            <v>100</v>
          </cell>
          <cell r="BO6" t="str">
            <v>хосп-3</v>
          </cell>
          <cell r="BP6" t="str">
            <v>74-1</v>
          </cell>
        </row>
        <row r="7">
          <cell r="A7" t="str">
            <v>135-1</v>
          </cell>
          <cell r="B7" t="str">
            <v>обыч</v>
          </cell>
          <cell r="C7" t="str">
            <v>Краснов А.Н. рейс № 2</v>
          </cell>
          <cell r="D7">
            <v>125</v>
          </cell>
          <cell r="F7">
            <v>30</v>
          </cell>
          <cell r="G7">
            <v>40</v>
          </cell>
          <cell r="H7">
            <v>15</v>
          </cell>
          <cell r="I7">
            <v>10</v>
          </cell>
          <cell r="J7">
            <v>20</v>
          </cell>
          <cell r="L7">
            <v>18</v>
          </cell>
          <cell r="M7">
            <v>23</v>
          </cell>
          <cell r="R7">
            <v>3</v>
          </cell>
          <cell r="S7">
            <v>1.3</v>
          </cell>
          <cell r="W7">
            <v>5</v>
          </cell>
          <cell r="AF7">
            <v>6</v>
          </cell>
          <cell r="AT7">
            <v>296.3</v>
          </cell>
          <cell r="AU7">
            <v>296.3</v>
          </cell>
          <cell r="AV7" t="str">
            <v>Лун Бюд</v>
          </cell>
          <cell r="BI7" t="str">
            <v>2 ф</v>
          </cell>
          <cell r="BJ7" t="str">
            <v>3-ф</v>
          </cell>
          <cell r="BK7" t="str">
            <v>21</v>
          </cell>
          <cell r="BM7" t="str">
            <v>123</v>
          </cell>
          <cell r="BN7" t="str">
            <v>102</v>
          </cell>
          <cell r="BO7" t="str">
            <v>СвО.Гав</v>
          </cell>
          <cell r="BP7" t="str">
            <v>74-2</v>
          </cell>
        </row>
        <row r="8">
          <cell r="A8" t="str">
            <v>141</v>
          </cell>
          <cell r="B8" t="str">
            <v>обыч</v>
          </cell>
          <cell r="C8" t="str">
            <v>Шевченко Э.В.</v>
          </cell>
          <cell r="D8">
            <v>100</v>
          </cell>
          <cell r="F8">
            <v>20</v>
          </cell>
          <cell r="G8">
            <v>30</v>
          </cell>
          <cell r="H8">
            <v>25</v>
          </cell>
          <cell r="I8">
            <v>15</v>
          </cell>
          <cell r="J8">
            <v>30</v>
          </cell>
          <cell r="L8">
            <v>18</v>
          </cell>
          <cell r="R8">
            <v>8</v>
          </cell>
          <cell r="AF8">
            <v>6</v>
          </cell>
          <cell r="AT8">
            <v>252</v>
          </cell>
          <cell r="AU8">
            <v>252</v>
          </cell>
          <cell r="AV8" t="str">
            <v>лунач. лаб</v>
          </cell>
          <cell r="AX8" t="str">
            <v>17</v>
          </cell>
          <cell r="BI8" t="str">
            <v>7-1</v>
          </cell>
          <cell r="BJ8" t="str">
            <v>21</v>
          </cell>
          <cell r="BK8" t="str">
            <v>87</v>
          </cell>
          <cell r="BN8" t="str">
            <v>111</v>
          </cell>
          <cell r="BO8" t="str">
            <v>СвО.Зем</v>
          </cell>
          <cell r="BP8" t="str">
            <v>бумаж</v>
          </cell>
        </row>
        <row r="9">
          <cell r="A9" t="str">
            <v>6-1</v>
          </cell>
          <cell r="B9" t="str">
            <v>обыч</v>
          </cell>
          <cell r="C9" t="str">
            <v>Шевченко Э.В.</v>
          </cell>
          <cell r="D9">
            <v>150</v>
          </cell>
          <cell r="F9">
            <v>60</v>
          </cell>
          <cell r="G9">
            <v>25</v>
          </cell>
          <cell r="I9">
            <v>20</v>
          </cell>
          <cell r="J9">
            <v>60</v>
          </cell>
          <cell r="R9">
            <v>15</v>
          </cell>
          <cell r="S9">
            <v>1.5</v>
          </cell>
          <cell r="AF9">
            <v>10</v>
          </cell>
          <cell r="AT9">
            <v>341.5</v>
          </cell>
          <cell r="AU9">
            <v>341.5</v>
          </cell>
          <cell r="AV9" t="str">
            <v>135-1</v>
          </cell>
          <cell r="AX9" t="str">
            <v>21</v>
          </cell>
          <cell r="BI9" t="str">
            <v>7-2</v>
          </cell>
          <cell r="BJ9" t="str">
            <v>87</v>
          </cell>
          <cell r="BN9" t="str">
            <v>112</v>
          </cell>
          <cell r="BO9" t="str">
            <v>Токсово</v>
          </cell>
          <cell r="BP9" t="str">
            <v>обв в/б</v>
          </cell>
        </row>
        <row r="10">
          <cell r="A10" t="str">
            <v>6-2</v>
          </cell>
          <cell r="B10" t="str">
            <v>обыч</v>
          </cell>
          <cell r="C10" t="str">
            <v>Шевченко Э.В.</v>
          </cell>
          <cell r="D10">
            <v>100</v>
          </cell>
          <cell r="F10">
            <v>30</v>
          </cell>
          <cell r="G10">
            <v>30</v>
          </cell>
          <cell r="I10">
            <v>10</v>
          </cell>
          <cell r="J10">
            <v>45</v>
          </cell>
          <cell r="P10">
            <v>2</v>
          </cell>
          <cell r="R10">
            <v>10</v>
          </cell>
          <cell r="AT10">
            <v>227</v>
          </cell>
          <cell r="AU10">
            <v>227</v>
          </cell>
          <cell r="AV10" t="str">
            <v>25</v>
          </cell>
          <cell r="AX10" t="str">
            <v>23</v>
          </cell>
          <cell r="BI10" t="str">
            <v>15</v>
          </cell>
          <cell r="BJ10" t="str">
            <v>23</v>
          </cell>
          <cell r="BM10" t="str">
            <v>128-1</v>
          </cell>
          <cell r="BN10" t="str">
            <v>115</v>
          </cell>
          <cell r="BO10" t="str">
            <v>Рауф</v>
          </cell>
          <cell r="BP10" t="str">
            <v>Лун В/Б</v>
          </cell>
        </row>
        <row r="11">
          <cell r="A11" t="str">
            <v>7-1</v>
          </cell>
          <cell r="B11" t="str">
            <v>обыч</v>
          </cell>
          <cell r="C11" t="str">
            <v>Шевченко Э.В.</v>
          </cell>
          <cell r="D11">
            <v>75</v>
          </cell>
          <cell r="F11">
            <v>30</v>
          </cell>
          <cell r="G11">
            <v>30</v>
          </cell>
          <cell r="I11">
            <v>10</v>
          </cell>
          <cell r="J11">
            <v>15</v>
          </cell>
          <cell r="O11">
            <v>16</v>
          </cell>
          <cell r="P11">
            <v>3</v>
          </cell>
          <cell r="R11">
            <v>4</v>
          </cell>
          <cell r="S11">
            <v>1</v>
          </cell>
          <cell r="W11">
            <v>3</v>
          </cell>
          <cell r="AF11">
            <v>4</v>
          </cell>
          <cell r="AT11">
            <v>191</v>
          </cell>
          <cell r="AU11">
            <v>191</v>
          </cell>
          <cell r="AV11" t="str">
            <v>74-1</v>
          </cell>
          <cell r="BI11" t="str">
            <v>34-1</v>
          </cell>
          <cell r="BJ11" t="str">
            <v>29-1</v>
          </cell>
          <cell r="BK11" t="str">
            <v>108</v>
          </cell>
          <cell r="BM11" t="str">
            <v>128-2</v>
          </cell>
          <cell r="BN11" t="str">
            <v>127</v>
          </cell>
          <cell r="BO11" t="str">
            <v>ИПЛ</v>
          </cell>
        </row>
        <row r="12">
          <cell r="A12" t="str">
            <v>7-2</v>
          </cell>
          <cell r="B12" t="str">
            <v>обыч</v>
          </cell>
          <cell r="C12" t="str">
            <v>Шевченко Э.В.</v>
          </cell>
          <cell r="D12">
            <v>75</v>
          </cell>
          <cell r="F12">
            <v>35</v>
          </cell>
          <cell r="G12">
            <v>30</v>
          </cell>
          <cell r="H12">
            <v>3</v>
          </cell>
          <cell r="I12">
            <v>15</v>
          </cell>
          <cell r="L12">
            <v>15</v>
          </cell>
          <cell r="O12">
            <v>18</v>
          </cell>
          <cell r="P12">
            <v>3</v>
          </cell>
          <cell r="R12">
            <v>12</v>
          </cell>
          <cell r="S12">
            <v>2</v>
          </cell>
          <cell r="W12">
            <v>3</v>
          </cell>
          <cell r="AH12">
            <v>4</v>
          </cell>
          <cell r="AT12">
            <v>215</v>
          </cell>
          <cell r="AU12">
            <v>215</v>
          </cell>
          <cell r="AV12" t="str">
            <v>101</v>
          </cell>
          <cell r="AX12" t="str">
            <v>48</v>
          </cell>
          <cell r="BI12" t="str">
            <v>34-2</v>
          </cell>
          <cell r="BJ12" t="str">
            <v>29-2</v>
          </cell>
          <cell r="BK12" t="str">
            <v>123</v>
          </cell>
          <cell r="BN12" t="str">
            <v>134</v>
          </cell>
          <cell r="BO12" t="str">
            <v>Петр</v>
          </cell>
        </row>
        <row r="13">
          <cell r="A13" t="str">
            <v>34-1</v>
          </cell>
          <cell r="B13" t="str">
            <v>обыч</v>
          </cell>
          <cell r="C13" t="str">
            <v>Шевченко Э.В.</v>
          </cell>
          <cell r="D13">
            <v>100</v>
          </cell>
          <cell r="F13">
            <v>13</v>
          </cell>
          <cell r="G13">
            <v>35</v>
          </cell>
          <cell r="H13">
            <v>45</v>
          </cell>
          <cell r="I13">
            <v>18</v>
          </cell>
          <cell r="J13">
            <v>34</v>
          </cell>
          <cell r="O13">
            <v>20</v>
          </cell>
          <cell r="R13">
            <v>2.5</v>
          </cell>
          <cell r="S13">
            <v>8</v>
          </cell>
          <cell r="AF13">
            <v>5</v>
          </cell>
          <cell r="AT13">
            <v>280.5</v>
          </cell>
          <cell r="AU13">
            <v>280.5</v>
          </cell>
          <cell r="AV13" t="str">
            <v>82</v>
          </cell>
          <cell r="AX13" t="str">
            <v>49</v>
          </cell>
          <cell r="BI13" t="str">
            <v>69</v>
          </cell>
          <cell r="BJ13" t="str">
            <v>70</v>
          </cell>
          <cell r="BK13" t="str">
            <v>128-1</v>
          </cell>
          <cell r="BN13" t="str">
            <v>135-1</v>
          </cell>
          <cell r="BO13" t="str">
            <v>ПетрД</v>
          </cell>
        </row>
        <row r="14">
          <cell r="A14" t="str">
            <v>34-2</v>
          </cell>
          <cell r="B14" t="str">
            <v>обыч</v>
          </cell>
          <cell r="C14" t="str">
            <v>Шевченко Э.В.</v>
          </cell>
          <cell r="D14">
            <v>100</v>
          </cell>
          <cell r="F14">
            <v>14</v>
          </cell>
          <cell r="G14">
            <v>35</v>
          </cell>
          <cell r="H14">
            <v>40</v>
          </cell>
          <cell r="I14">
            <v>18</v>
          </cell>
          <cell r="J14">
            <v>35</v>
          </cell>
          <cell r="O14">
            <v>21</v>
          </cell>
          <cell r="R14">
            <v>2.5</v>
          </cell>
          <cell r="S14">
            <v>9</v>
          </cell>
          <cell r="AF14">
            <v>5</v>
          </cell>
          <cell r="AT14">
            <v>279.5</v>
          </cell>
          <cell r="AU14">
            <v>279.5</v>
          </cell>
          <cell r="AV14" t="str">
            <v>93</v>
          </cell>
          <cell r="AX14" t="str">
            <v>56</v>
          </cell>
          <cell r="BI14" t="str">
            <v>113</v>
          </cell>
          <cell r="BK14" t="str">
            <v>128-2</v>
          </cell>
          <cell r="BN14" t="str">
            <v>135-2</v>
          </cell>
          <cell r="BO14" t="str">
            <v>4 д/д</v>
          </cell>
        </row>
        <row r="15">
          <cell r="B15" t="str">
            <v>обыч</v>
          </cell>
          <cell r="C15" t="str">
            <v/>
          </cell>
          <cell r="AT15">
            <v>0</v>
          </cell>
          <cell r="AU15">
            <v>0</v>
          </cell>
          <cell r="AV15" t="str">
            <v>74-2</v>
          </cell>
          <cell r="AX15" t="str">
            <v>60</v>
          </cell>
          <cell r="BI15" t="str">
            <v>134</v>
          </cell>
          <cell r="BJ15" t="str">
            <v>100</v>
          </cell>
          <cell r="BK15" t="str">
            <v>113</v>
          </cell>
          <cell r="BN15" t="str">
            <v>136</v>
          </cell>
          <cell r="BO15" t="str">
            <v>5 д/д</v>
          </cell>
        </row>
        <row r="16">
          <cell r="A16" t="str">
            <v>36</v>
          </cell>
          <cell r="B16" t="str">
            <v>обыч</v>
          </cell>
          <cell r="C16" t="str">
            <v>Шевченко Э.В.</v>
          </cell>
          <cell r="AT16">
            <v>0</v>
          </cell>
          <cell r="AU16">
            <v>0</v>
          </cell>
          <cell r="AV16" t="str">
            <v>138</v>
          </cell>
          <cell r="AX16" t="str">
            <v>63</v>
          </cell>
          <cell r="BI16" t="str">
            <v>135-1</v>
          </cell>
          <cell r="BJ16" t="str">
            <v>108</v>
          </cell>
          <cell r="BK16" t="str">
            <v>23</v>
          </cell>
          <cell r="BN16" t="str">
            <v>137</v>
          </cell>
          <cell r="BO16" t="str">
            <v>13 д/д</v>
          </cell>
        </row>
        <row r="17">
          <cell r="A17" t="str">
            <v>113</v>
          </cell>
          <cell r="B17" t="str">
            <v>обыч</v>
          </cell>
          <cell r="C17" t="str">
            <v>Шевченко Э.В.</v>
          </cell>
          <cell r="D17">
            <v>125</v>
          </cell>
          <cell r="F17">
            <v>50</v>
          </cell>
          <cell r="G17">
            <v>30</v>
          </cell>
          <cell r="H17">
            <v>15</v>
          </cell>
          <cell r="I17">
            <v>15</v>
          </cell>
          <cell r="J17">
            <v>16</v>
          </cell>
          <cell r="L17">
            <v>16</v>
          </cell>
          <cell r="O17">
            <v>22</v>
          </cell>
          <cell r="P17">
            <v>2</v>
          </cell>
          <cell r="R17">
            <v>13</v>
          </cell>
          <cell r="W17">
            <v>3</v>
          </cell>
          <cell r="AH17">
            <v>5</v>
          </cell>
          <cell r="AT17">
            <v>312</v>
          </cell>
          <cell r="AU17">
            <v>312</v>
          </cell>
          <cell r="AV17" t="str">
            <v>135-2</v>
          </cell>
          <cell r="BI17" t="str">
            <v>135-2</v>
          </cell>
          <cell r="BJ17" t="str">
            <v>111</v>
          </cell>
          <cell r="BN17" t="str">
            <v>139</v>
          </cell>
          <cell r="BO17" t="str">
            <v>КсонВед</v>
          </cell>
        </row>
        <row r="18">
          <cell r="A18" t="str">
            <v>140</v>
          </cell>
          <cell r="B18" t="str">
            <v>обыч</v>
          </cell>
          <cell r="C18" t="str">
            <v>Шевченко Э.В.</v>
          </cell>
          <cell r="D18">
            <v>120</v>
          </cell>
          <cell r="F18">
            <v>15</v>
          </cell>
          <cell r="G18">
            <v>38</v>
          </cell>
          <cell r="I18">
            <v>10</v>
          </cell>
          <cell r="J18">
            <v>21.5</v>
          </cell>
          <cell r="M18">
            <v>5.8</v>
          </cell>
          <cell r="R18">
            <v>2.4</v>
          </cell>
          <cell r="T18">
            <v>9</v>
          </cell>
          <cell r="AT18">
            <v>221.70000000000002</v>
          </cell>
          <cell r="AU18">
            <v>221.70000000000002</v>
          </cell>
          <cell r="AV18" t="str">
            <v>обв бю</v>
          </cell>
          <cell r="AX18" t="str">
            <v>71</v>
          </cell>
          <cell r="BI18" t="str">
            <v>139</v>
          </cell>
          <cell r="BJ18" t="str">
            <v>112</v>
          </cell>
          <cell r="BN18" t="str">
            <v>141</v>
          </cell>
          <cell r="BO18" t="str">
            <v>КсонКулт</v>
          </cell>
        </row>
        <row r="19">
          <cell r="A19" t="str">
            <v>хосп-3</v>
          </cell>
          <cell r="B19" t="str">
            <v>обыч</v>
          </cell>
          <cell r="C19" t="str">
            <v>Шевченко Э.В.</v>
          </cell>
          <cell r="D19">
            <v>27</v>
          </cell>
          <cell r="F19">
            <v>15</v>
          </cell>
          <cell r="G19">
            <v>6</v>
          </cell>
          <cell r="H19">
            <v>4</v>
          </cell>
          <cell r="I19">
            <v>2</v>
          </cell>
          <cell r="L19">
            <v>5</v>
          </cell>
          <cell r="P19">
            <v>1</v>
          </cell>
          <cell r="R19">
            <v>1.5</v>
          </cell>
          <cell r="T19">
            <v>1</v>
          </cell>
          <cell r="U19">
            <v>1</v>
          </cell>
          <cell r="V19">
            <v>1.5</v>
          </cell>
          <cell r="X19">
            <v>0.7</v>
          </cell>
          <cell r="Y19">
            <v>0.7</v>
          </cell>
          <cell r="Z19">
            <v>0.6</v>
          </cell>
          <cell r="AA19">
            <v>4</v>
          </cell>
          <cell r="AB19">
            <v>3</v>
          </cell>
          <cell r="AT19">
            <v>74</v>
          </cell>
          <cell r="AU19">
            <v>74</v>
          </cell>
          <cell r="AV19" t="str">
            <v>52</v>
          </cell>
          <cell r="AX19" t="str">
            <v>78</v>
          </cell>
          <cell r="BI19" t="str">
            <v>102</v>
          </cell>
          <cell r="BJ19" t="str">
            <v>48</v>
          </cell>
          <cell r="BN19" t="str">
            <v>15</v>
          </cell>
          <cell r="BO19" t="str">
            <v>КсонФед</v>
          </cell>
        </row>
        <row r="20">
          <cell r="B20" t="str">
            <v>обыч</v>
          </cell>
          <cell r="C20" t="str">
            <v/>
          </cell>
          <cell r="AT20">
            <v>0</v>
          </cell>
          <cell r="AU20">
            <v>0</v>
          </cell>
          <cell r="AV20" t="str">
            <v>83</v>
          </cell>
          <cell r="AX20" t="str">
            <v>81</v>
          </cell>
          <cell r="BJ20" t="str">
            <v>78</v>
          </cell>
          <cell r="BN20" t="str">
            <v>17</v>
          </cell>
          <cell r="BO20" t="str">
            <v>Орион</v>
          </cell>
        </row>
        <row r="21">
          <cell r="A21" t="str">
            <v>СвО.Гав</v>
          </cell>
          <cell r="B21" t="str">
            <v>обыч</v>
          </cell>
          <cell r="C21" t="str">
            <v>Борисевич К.Ю. маршрут 2</v>
          </cell>
          <cell r="AT21">
            <v>0</v>
          </cell>
          <cell r="AU21">
            <v>0</v>
          </cell>
          <cell r="AV21" t="str">
            <v>12</v>
          </cell>
          <cell r="AX21" t="str">
            <v>85</v>
          </cell>
          <cell r="BJ21" t="str">
            <v>115</v>
          </cell>
          <cell r="BN21" t="str">
            <v>2</v>
          </cell>
          <cell r="BO21" t="str">
            <v>КОР</v>
          </cell>
        </row>
        <row r="22">
          <cell r="A22" t="str">
            <v>СвО.Зем</v>
          </cell>
          <cell r="B22" t="str">
            <v>обыч</v>
          </cell>
          <cell r="C22" t="str">
            <v>Борисевич К.Ю. маршрут 2</v>
          </cell>
          <cell r="AT22">
            <v>0</v>
          </cell>
          <cell r="AU22">
            <v>0</v>
          </cell>
          <cell r="AV22" t="str">
            <v>ИПЛ</v>
          </cell>
          <cell r="AX22" t="str">
            <v>87</v>
          </cell>
          <cell r="BJ22" t="str">
            <v>63</v>
          </cell>
          <cell r="BN22" t="str">
            <v>2 ф</v>
          </cell>
          <cell r="BO22" t="str">
            <v>619 с</v>
          </cell>
        </row>
        <row r="23">
          <cell r="A23" t="str">
            <v>Токсово</v>
          </cell>
          <cell r="B23" t="str">
            <v>обыч</v>
          </cell>
          <cell r="C23" t="str">
            <v>Борисевич К.Ю. маршрут 2</v>
          </cell>
          <cell r="AT23">
            <v>0</v>
          </cell>
          <cell r="AU23">
            <v>0</v>
          </cell>
          <cell r="AX23" t="str">
            <v>90</v>
          </cell>
          <cell r="BJ23" t="str">
            <v>85</v>
          </cell>
          <cell r="BN23" t="str">
            <v>202</v>
          </cell>
          <cell r="BO23" t="str">
            <v>619 ш</v>
          </cell>
        </row>
        <row r="24">
          <cell r="A24" t="str">
            <v>ТокСотр</v>
          </cell>
          <cell r="B24" t="str">
            <v>обыч</v>
          </cell>
          <cell r="C24" t="str">
            <v>Борисевич К.Ю. маршрут 2</v>
          </cell>
          <cell r="AT24">
            <v>0</v>
          </cell>
          <cell r="AU24">
            <v>0</v>
          </cell>
          <cell r="AX24" t="str">
            <v>100</v>
          </cell>
          <cell r="BJ24" t="str">
            <v>17</v>
          </cell>
          <cell r="BN24" t="str">
            <v>233</v>
          </cell>
          <cell r="BO24" t="str">
            <v>619-л</v>
          </cell>
        </row>
        <row r="25">
          <cell r="A25" t="str">
            <v>295</v>
          </cell>
          <cell r="B25" t="str">
            <v>обыч</v>
          </cell>
          <cell r="C25" t="str">
            <v>Шевченко Э.В.</v>
          </cell>
          <cell r="AT25">
            <v>0</v>
          </cell>
          <cell r="AU25">
            <v>0</v>
          </cell>
          <cell r="AX25" t="str">
            <v>108</v>
          </cell>
          <cell r="BJ25" t="str">
            <v>127</v>
          </cell>
          <cell r="BN25" t="str">
            <v>252</v>
          </cell>
          <cell r="BO25" t="str">
            <v>9-п</v>
          </cell>
        </row>
        <row r="26">
          <cell r="A26" t="str">
            <v>122</v>
          </cell>
          <cell r="B26" t="str">
            <v>обыч</v>
          </cell>
          <cell r="C26" t="str">
            <v>Шевченко Э.В.</v>
          </cell>
          <cell r="D26">
            <v>100</v>
          </cell>
          <cell r="F26">
            <v>20</v>
          </cell>
          <cell r="G26">
            <v>40</v>
          </cell>
          <cell r="H26">
            <v>60</v>
          </cell>
          <cell r="I26">
            <v>20</v>
          </cell>
          <cell r="J26">
            <v>20</v>
          </cell>
          <cell r="L26">
            <v>60</v>
          </cell>
          <cell r="R26">
            <v>3</v>
          </cell>
          <cell r="S26">
            <v>8</v>
          </cell>
          <cell r="AT26">
            <v>331</v>
          </cell>
          <cell r="AU26">
            <v>331</v>
          </cell>
          <cell r="AX26" t="str">
            <v>111</v>
          </cell>
          <cell r="BJ26" t="str">
            <v>136</v>
          </cell>
          <cell r="BN26" t="str">
            <v>29-1</v>
          </cell>
          <cell r="BO26" t="str">
            <v>43-п</v>
          </cell>
        </row>
        <row r="27">
          <cell r="A27" t="str">
            <v>вес</v>
          </cell>
          <cell r="B27" t="str">
            <v>обыч</v>
          </cell>
          <cell r="C27" t="str">
            <v/>
          </cell>
          <cell r="AT27">
            <v>0</v>
          </cell>
          <cell r="AU27">
            <v>0</v>
          </cell>
          <cell r="AX27" t="str">
            <v>112</v>
          </cell>
          <cell r="BJ27" t="str">
            <v>233</v>
          </cell>
          <cell r="BN27" t="str">
            <v>29-2</v>
          </cell>
          <cell r="BO27" t="str">
            <v>15-п</v>
          </cell>
        </row>
        <row r="28">
          <cell r="A28">
            <v>0</v>
          </cell>
          <cell r="B28" t="str">
            <v>обыч</v>
          </cell>
          <cell r="C28" t="str">
            <v/>
          </cell>
          <cell r="AT28">
            <v>0</v>
          </cell>
          <cell r="AU28">
            <v>0</v>
          </cell>
          <cell r="AX28" t="str">
            <v>115</v>
          </cell>
          <cell r="BJ28" t="str">
            <v>137</v>
          </cell>
          <cell r="BN28" t="str">
            <v>3</v>
          </cell>
          <cell r="BO28" t="str">
            <v>25-1-п</v>
          </cell>
        </row>
        <row r="29">
          <cell r="A29" t="str">
            <v>37</v>
          </cell>
          <cell r="B29" t="str">
            <v>обыч</v>
          </cell>
          <cell r="C29" t="str">
            <v>Абдуллаев Г.Д. Р1</v>
          </cell>
          <cell r="D29">
            <v>50</v>
          </cell>
          <cell r="F29">
            <v>5</v>
          </cell>
          <cell r="G29">
            <v>10</v>
          </cell>
          <cell r="H29">
            <v>18</v>
          </cell>
          <cell r="I29">
            <v>7</v>
          </cell>
          <cell r="J29">
            <v>8</v>
          </cell>
          <cell r="L29">
            <v>7</v>
          </cell>
          <cell r="M29">
            <v>8</v>
          </cell>
          <cell r="R29">
            <v>1</v>
          </cell>
          <cell r="S29">
            <v>3</v>
          </cell>
          <cell r="AA29">
            <v>2</v>
          </cell>
          <cell r="AF29">
            <v>2</v>
          </cell>
          <cell r="AT29">
            <v>121</v>
          </cell>
          <cell r="AU29">
            <v>121</v>
          </cell>
          <cell r="BJ29" t="str">
            <v>141</v>
          </cell>
          <cell r="BN29" t="str">
            <v>34-1</v>
          </cell>
          <cell r="BO29" t="str">
            <v>25-2-п</v>
          </cell>
        </row>
        <row r="30">
          <cell r="A30" t="str">
            <v>83</v>
          </cell>
          <cell r="B30" t="str">
            <v>обыч</v>
          </cell>
          <cell r="C30" t="str">
            <v>Абдуллаев Г.Д. Р1</v>
          </cell>
          <cell r="AT30">
            <v>0</v>
          </cell>
          <cell r="AU30">
            <v>0</v>
          </cell>
          <cell r="AX30" t="str">
            <v>116</v>
          </cell>
          <cell r="BJ30" t="str">
            <v>202</v>
          </cell>
          <cell r="BN30" t="str">
            <v>34-2</v>
          </cell>
          <cell r="BO30" t="str">
            <v>34-п</v>
          </cell>
        </row>
        <row r="31">
          <cell r="A31" t="str">
            <v>110</v>
          </cell>
          <cell r="B31" t="str">
            <v>обыч</v>
          </cell>
          <cell r="C31" t="str">
            <v>Краснов А.Н. рейс № 2</v>
          </cell>
          <cell r="D31">
            <v>175</v>
          </cell>
          <cell r="F31">
            <v>13</v>
          </cell>
          <cell r="G31">
            <v>30</v>
          </cell>
          <cell r="H31">
            <v>11.5</v>
          </cell>
          <cell r="I31">
            <v>15</v>
          </cell>
          <cell r="J31">
            <v>26</v>
          </cell>
          <cell r="L31">
            <v>21</v>
          </cell>
          <cell r="O31">
            <v>27</v>
          </cell>
          <cell r="R31">
            <v>3.3</v>
          </cell>
          <cell r="S31">
            <v>11</v>
          </cell>
          <cell r="T31">
            <v>13.8</v>
          </cell>
          <cell r="U31">
            <v>13.8</v>
          </cell>
          <cell r="AA31">
            <v>7</v>
          </cell>
          <cell r="AT31">
            <v>367.40000000000003</v>
          </cell>
          <cell r="AU31">
            <v>367.40000000000003</v>
          </cell>
          <cell r="BJ31" t="str">
            <v>56</v>
          </cell>
          <cell r="BN31" t="str">
            <v>3-ф</v>
          </cell>
          <cell r="BO31" t="str">
            <v>40-п</v>
          </cell>
        </row>
        <row r="32">
          <cell r="A32" t="str">
            <v>129</v>
          </cell>
          <cell r="B32" t="str">
            <v>обыч</v>
          </cell>
          <cell r="C32" t="str">
            <v>Краснов А.Н. рейс № 2</v>
          </cell>
          <cell r="D32">
            <v>125</v>
          </cell>
          <cell r="F32">
            <v>30</v>
          </cell>
          <cell r="G32">
            <v>40</v>
          </cell>
          <cell r="H32">
            <v>15</v>
          </cell>
          <cell r="I32">
            <v>15</v>
          </cell>
          <cell r="J32">
            <v>40</v>
          </cell>
          <cell r="P32">
            <v>3.8</v>
          </cell>
          <cell r="R32">
            <v>10</v>
          </cell>
          <cell r="S32">
            <v>1.5</v>
          </cell>
          <cell r="AT32">
            <v>280.3</v>
          </cell>
          <cell r="AU32">
            <v>280.3</v>
          </cell>
          <cell r="BJ32" t="str">
            <v>60</v>
          </cell>
          <cell r="BN32" t="str">
            <v>48</v>
          </cell>
          <cell r="BO32" t="str">
            <v>85-п</v>
          </cell>
        </row>
        <row r="33">
          <cell r="A33" t="str">
            <v>128-1</v>
          </cell>
          <cell r="B33" t="str">
            <v>обыч</v>
          </cell>
          <cell r="C33" t="str">
            <v>Краснов А.Н. рейс № 2</v>
          </cell>
          <cell r="D33">
            <v>150</v>
          </cell>
          <cell r="F33">
            <v>30</v>
          </cell>
          <cell r="G33">
            <v>20</v>
          </cell>
          <cell r="H33">
            <v>15</v>
          </cell>
          <cell r="I33">
            <v>5</v>
          </cell>
          <cell r="J33">
            <v>30</v>
          </cell>
          <cell r="L33">
            <v>12</v>
          </cell>
          <cell r="O33">
            <v>40</v>
          </cell>
          <cell r="P33">
            <v>2</v>
          </cell>
          <cell r="R33">
            <v>20</v>
          </cell>
          <cell r="S33">
            <v>10</v>
          </cell>
          <cell r="AT33">
            <v>334</v>
          </cell>
          <cell r="AU33">
            <v>334</v>
          </cell>
          <cell r="AX33" t="str">
            <v>202</v>
          </cell>
          <cell r="BJ33" t="str">
            <v>49</v>
          </cell>
          <cell r="BN33" t="str">
            <v>49</v>
          </cell>
          <cell r="BO33" t="str">
            <v>87-1-п</v>
          </cell>
        </row>
        <row r="34">
          <cell r="A34" t="str">
            <v>128-2</v>
          </cell>
          <cell r="B34" t="str">
            <v>обыч</v>
          </cell>
          <cell r="C34" t="str">
            <v>Краснов А.Н. рейс № 2</v>
          </cell>
          <cell r="D34">
            <v>60</v>
          </cell>
          <cell r="F34">
            <v>10</v>
          </cell>
          <cell r="G34">
            <v>15</v>
          </cell>
          <cell r="H34">
            <v>10</v>
          </cell>
          <cell r="I34">
            <v>3</v>
          </cell>
          <cell r="J34">
            <v>3</v>
          </cell>
          <cell r="L34">
            <v>3</v>
          </cell>
          <cell r="O34">
            <v>10</v>
          </cell>
          <cell r="P34">
            <v>0.5</v>
          </cell>
          <cell r="R34">
            <v>5</v>
          </cell>
          <cell r="S34">
            <v>4</v>
          </cell>
          <cell r="AT34">
            <v>123.5</v>
          </cell>
          <cell r="AU34">
            <v>123.5</v>
          </cell>
          <cell r="AX34" t="str">
            <v>252</v>
          </cell>
          <cell r="BJ34" t="str">
            <v>9</v>
          </cell>
          <cell r="BN34" t="str">
            <v>56</v>
          </cell>
          <cell r="BO34" t="str">
            <v>87-2-п</v>
          </cell>
        </row>
        <row r="35">
          <cell r="B35" t="str">
            <v>обыч</v>
          </cell>
          <cell r="C35" t="str">
            <v/>
          </cell>
          <cell r="AT35">
            <v>0</v>
          </cell>
          <cell r="AU35">
            <v>0</v>
          </cell>
          <cell r="AX35" t="str">
            <v>70</v>
          </cell>
          <cell r="BJ35" t="str">
            <v>252</v>
          </cell>
          <cell r="BN35" t="str">
            <v>60</v>
          </cell>
          <cell r="BO35" t="str">
            <v>90-п</v>
          </cell>
        </row>
        <row r="36">
          <cell r="A36" t="str">
            <v>1 инт</v>
          </cell>
          <cell r="B36" t="str">
            <v>обыч</v>
          </cell>
          <cell r="C36" t="str">
            <v>Абдуллаев Г.Д. Р2</v>
          </cell>
          <cell r="AT36">
            <v>0</v>
          </cell>
          <cell r="AU36">
            <v>0</v>
          </cell>
          <cell r="BJ36" t="str">
            <v>81</v>
          </cell>
          <cell r="BN36" t="str">
            <v>63</v>
          </cell>
          <cell r="BO36" t="str">
            <v>13-ланс</v>
          </cell>
        </row>
        <row r="37">
          <cell r="B37" t="str">
            <v>обыч</v>
          </cell>
          <cell r="C37" t="str">
            <v/>
          </cell>
          <cell r="AT37">
            <v>0</v>
          </cell>
          <cell r="AU37">
            <v>0</v>
          </cell>
          <cell r="AX37" t="str">
            <v>3-ф</v>
          </cell>
          <cell r="BJ37" t="str">
            <v>71</v>
          </cell>
          <cell r="BN37" t="str">
            <v>69</v>
          </cell>
          <cell r="BO37" t="str">
            <v>13-торж</v>
          </cell>
        </row>
        <row r="38">
          <cell r="A38" t="str">
            <v>33 инт</v>
          </cell>
          <cell r="B38" t="str">
            <v>обыч</v>
          </cell>
          <cell r="C38" t="str">
            <v>Абдуллаев Г.Д. Р2</v>
          </cell>
          <cell r="D38">
            <v>200</v>
          </cell>
          <cell r="F38">
            <v>20</v>
          </cell>
          <cell r="G38">
            <v>20</v>
          </cell>
          <cell r="H38">
            <v>12</v>
          </cell>
          <cell r="I38">
            <v>19</v>
          </cell>
          <cell r="J38">
            <v>46</v>
          </cell>
          <cell r="M38">
            <v>6</v>
          </cell>
          <cell r="N38">
            <v>35</v>
          </cell>
          <cell r="O38">
            <v>10</v>
          </cell>
          <cell r="P38">
            <v>5</v>
          </cell>
          <cell r="Q38">
            <v>0.4</v>
          </cell>
          <cell r="R38">
            <v>2.4</v>
          </cell>
          <cell r="S38">
            <v>2.7</v>
          </cell>
          <cell r="T38">
            <v>22.5</v>
          </cell>
          <cell r="U38">
            <v>11</v>
          </cell>
          <cell r="V38">
            <v>2</v>
          </cell>
          <cell r="X38">
            <v>0.6</v>
          </cell>
          <cell r="Y38">
            <v>0.6</v>
          </cell>
          <cell r="Z38">
            <v>3</v>
          </cell>
          <cell r="AT38">
            <v>418.2</v>
          </cell>
          <cell r="AU38">
            <v>418.2</v>
          </cell>
          <cell r="AX38" t="str">
            <v>109</v>
          </cell>
          <cell r="BJ38" t="str">
            <v>90</v>
          </cell>
          <cell r="BN38" t="str">
            <v>70</v>
          </cell>
          <cell r="BO38" t="str">
            <v>46шк</v>
          </cell>
        </row>
        <row r="39">
          <cell r="B39" t="str">
            <v>обыч</v>
          </cell>
          <cell r="C39" t="str">
            <v/>
          </cell>
          <cell r="AT39">
            <v>0</v>
          </cell>
          <cell r="AU39">
            <v>0</v>
          </cell>
          <cell r="AX39" t="str">
            <v>124</v>
          </cell>
          <cell r="BN39" t="str">
            <v>71</v>
          </cell>
          <cell r="BO39" t="str">
            <v>обв бю</v>
          </cell>
        </row>
        <row r="40">
          <cell r="A40" t="str">
            <v>Рауф</v>
          </cell>
          <cell r="B40" t="str">
            <v>прем</v>
          </cell>
          <cell r="C40" t="str">
            <v>Абдуллаев Г.Д. Р1</v>
          </cell>
          <cell r="AT40">
            <v>0</v>
          </cell>
          <cell r="AU40">
            <v>0</v>
          </cell>
          <cell r="AX40" t="str">
            <v>127</v>
          </cell>
          <cell r="BN40" t="str">
            <v>7-1</v>
          </cell>
          <cell r="BO40" t="str">
            <v>Лун Бюд</v>
          </cell>
        </row>
        <row r="41">
          <cell r="B41" t="str">
            <v>обыч</v>
          </cell>
          <cell r="C41" t="str">
            <v/>
          </cell>
          <cell r="AT41">
            <v>0</v>
          </cell>
          <cell r="AU41">
            <v>0</v>
          </cell>
          <cell r="AX41" t="str">
            <v>29-1</v>
          </cell>
          <cell r="BN41" t="str">
            <v>7-2</v>
          </cell>
          <cell r="BO41" t="str">
            <v>обв лаб</v>
          </cell>
        </row>
        <row r="42">
          <cell r="A42" t="str">
            <v>Петр</v>
          </cell>
          <cell r="B42" t="str">
            <v>обыч</v>
          </cell>
          <cell r="C42" t="str">
            <v/>
          </cell>
          <cell r="AT42">
            <v>0</v>
          </cell>
          <cell r="AU42">
            <v>0</v>
          </cell>
          <cell r="AX42" t="str">
            <v>29-2</v>
          </cell>
          <cell r="BN42" t="str">
            <v>78</v>
          </cell>
          <cell r="BO42" t="str">
            <v>КолСадАрх</v>
          </cell>
        </row>
        <row r="43">
          <cell r="A43" t="str">
            <v>ПетрД</v>
          </cell>
          <cell r="B43" t="str">
            <v>обыч</v>
          </cell>
          <cell r="C43" t="str">
            <v/>
          </cell>
          <cell r="AT43">
            <v>0</v>
          </cell>
          <cell r="AU43">
            <v>0</v>
          </cell>
          <cell r="AX43" t="str">
            <v>79</v>
          </cell>
          <cell r="BN43" t="str">
            <v>81</v>
          </cell>
          <cell r="BO43" t="str">
            <v>СадАрхКольц</v>
          </cell>
        </row>
        <row r="44">
          <cell r="A44" t="str">
            <v>3-ф</v>
          </cell>
          <cell r="B44" t="str">
            <v>обыч</v>
          </cell>
          <cell r="C44" t="str">
            <v>Абдуллаев Г.Д. Р1</v>
          </cell>
          <cell r="D44">
            <v>50</v>
          </cell>
          <cell r="F44">
            <v>25</v>
          </cell>
          <cell r="G44">
            <v>10</v>
          </cell>
          <cell r="H44">
            <v>3</v>
          </cell>
          <cell r="I44">
            <v>10</v>
          </cell>
          <cell r="J44">
            <v>7.5</v>
          </cell>
          <cell r="L44">
            <v>7.5</v>
          </cell>
          <cell r="O44">
            <v>11</v>
          </cell>
          <cell r="P44">
            <v>1.7</v>
          </cell>
          <cell r="Q44">
            <v>2</v>
          </cell>
          <cell r="R44">
            <v>7</v>
          </cell>
          <cell r="S44">
            <v>1</v>
          </cell>
          <cell r="AT44">
            <v>135.69999999999999</v>
          </cell>
          <cell r="AU44">
            <v>135.69999999999999</v>
          </cell>
          <cell r="AX44" t="str">
            <v>136</v>
          </cell>
          <cell r="BN44" t="str">
            <v>85</v>
          </cell>
          <cell r="BO44" t="str">
            <v>СадАрхЛаб</v>
          </cell>
        </row>
        <row r="45">
          <cell r="A45" t="str">
            <v>23</v>
          </cell>
          <cell r="B45" t="str">
            <v>обыч</v>
          </cell>
          <cell r="C45" t="str">
            <v>Абдуллаев Г.Д. Р1</v>
          </cell>
          <cell r="D45">
            <v>150</v>
          </cell>
          <cell r="F45">
            <v>35</v>
          </cell>
          <cell r="G45">
            <v>40</v>
          </cell>
          <cell r="H45">
            <v>40</v>
          </cell>
          <cell r="I45">
            <v>20</v>
          </cell>
          <cell r="J45">
            <v>15</v>
          </cell>
          <cell r="L45">
            <v>18</v>
          </cell>
          <cell r="O45">
            <v>23</v>
          </cell>
          <cell r="R45">
            <v>4</v>
          </cell>
          <cell r="AA45">
            <v>5</v>
          </cell>
          <cell r="AT45">
            <v>350</v>
          </cell>
          <cell r="AU45">
            <v>350</v>
          </cell>
          <cell r="AX45" t="str">
            <v>137</v>
          </cell>
          <cell r="BN45" t="str">
            <v>9</v>
          </cell>
          <cell r="BO45" t="str">
            <v>ПНДР-16</v>
          </cell>
        </row>
        <row r="46">
          <cell r="A46" t="str">
            <v>63</v>
          </cell>
          <cell r="B46" t="str">
            <v>обыч</v>
          </cell>
          <cell r="C46" t="str">
            <v>Абдуллаев Г.Д. Р1</v>
          </cell>
          <cell r="D46">
            <v>20</v>
          </cell>
          <cell r="F46">
            <v>10</v>
          </cell>
          <cell r="G46">
            <v>10</v>
          </cell>
          <cell r="J46">
            <v>10</v>
          </cell>
          <cell r="L46">
            <v>4</v>
          </cell>
          <cell r="R46">
            <v>4.2</v>
          </cell>
          <cell r="AT46">
            <v>58.2</v>
          </cell>
          <cell r="AU46">
            <v>58.2</v>
          </cell>
          <cell r="AX46" t="str">
            <v>141</v>
          </cell>
          <cell r="BN46" t="str">
            <v>90</v>
          </cell>
          <cell r="BO46" t="str">
            <v>ГорГер</v>
          </cell>
        </row>
        <row r="47">
          <cell r="A47" t="str">
            <v>81</v>
          </cell>
          <cell r="B47" t="str">
            <v>обыч</v>
          </cell>
          <cell r="C47" t="str">
            <v>Грибков А.Б. маршрут№2</v>
          </cell>
          <cell r="D47">
            <v>55</v>
          </cell>
          <cell r="F47">
            <v>18</v>
          </cell>
          <cell r="G47">
            <v>10</v>
          </cell>
          <cell r="H47">
            <v>0.7</v>
          </cell>
          <cell r="I47">
            <v>5</v>
          </cell>
          <cell r="J47">
            <v>7</v>
          </cell>
          <cell r="L47">
            <v>7.1</v>
          </cell>
          <cell r="O47">
            <v>10.9</v>
          </cell>
          <cell r="P47">
            <v>1.4</v>
          </cell>
          <cell r="R47">
            <v>1</v>
          </cell>
          <cell r="AT47">
            <v>116.10000000000001</v>
          </cell>
          <cell r="AU47">
            <v>116.10000000000001</v>
          </cell>
          <cell r="BO47" t="str">
            <v>Хосп-4</v>
          </cell>
        </row>
        <row r="48">
          <cell r="A48" t="str">
            <v>85</v>
          </cell>
          <cell r="B48" t="str">
            <v>обыч</v>
          </cell>
          <cell r="C48" t="str">
            <v>Абдуллаев Г.Д. Р1</v>
          </cell>
          <cell r="D48">
            <v>25</v>
          </cell>
          <cell r="F48">
            <v>10</v>
          </cell>
          <cell r="G48">
            <v>5</v>
          </cell>
          <cell r="H48">
            <v>10</v>
          </cell>
          <cell r="I48">
            <v>5</v>
          </cell>
          <cell r="J48">
            <v>5</v>
          </cell>
          <cell r="L48">
            <v>5</v>
          </cell>
          <cell r="R48">
            <v>5</v>
          </cell>
          <cell r="AT48">
            <v>70</v>
          </cell>
          <cell r="AU48">
            <v>70</v>
          </cell>
          <cell r="BO48" t="str">
            <v>фигурист</v>
          </cell>
        </row>
        <row r="49">
          <cell r="A49" t="str">
            <v>90</v>
          </cell>
          <cell r="B49" t="str">
            <v>обыч</v>
          </cell>
          <cell r="C49" t="str">
            <v>Грибков А.Б. маршрут№2</v>
          </cell>
          <cell r="D49">
            <v>45</v>
          </cell>
          <cell r="F49">
            <v>23</v>
          </cell>
          <cell r="G49">
            <v>9</v>
          </cell>
          <cell r="H49">
            <v>0.9</v>
          </cell>
          <cell r="I49">
            <v>6</v>
          </cell>
          <cell r="J49">
            <v>19.5</v>
          </cell>
          <cell r="R49">
            <v>2</v>
          </cell>
          <cell r="S49">
            <v>1</v>
          </cell>
          <cell r="AT49">
            <v>106.4</v>
          </cell>
          <cell r="AU49">
            <v>106.4</v>
          </cell>
          <cell r="BO49" t="str">
            <v>фигур,бюд</v>
          </cell>
        </row>
        <row r="50">
          <cell r="A50" t="str">
            <v>100</v>
          </cell>
          <cell r="B50" t="str">
            <v>обыч</v>
          </cell>
          <cell r="C50" t="str">
            <v>Абдуллаев Г.Д. Р1</v>
          </cell>
          <cell r="D50">
            <v>75</v>
          </cell>
          <cell r="F50">
            <v>15</v>
          </cell>
          <cell r="H50">
            <v>30</v>
          </cell>
          <cell r="I50">
            <v>15</v>
          </cell>
          <cell r="J50">
            <v>15</v>
          </cell>
          <cell r="L50">
            <v>12</v>
          </cell>
          <cell r="AF50">
            <v>3</v>
          </cell>
          <cell r="AT50">
            <v>165</v>
          </cell>
          <cell r="AU50">
            <v>165</v>
          </cell>
          <cell r="BO50" t="str">
            <v>лунач. лаб</v>
          </cell>
        </row>
        <row r="51">
          <cell r="A51" t="str">
            <v>115</v>
          </cell>
          <cell r="B51" t="str">
            <v>обыч</v>
          </cell>
          <cell r="C51" t="str">
            <v>Абдуллаев Г.Д. Р1</v>
          </cell>
          <cell r="D51">
            <v>75</v>
          </cell>
          <cell r="F51">
            <v>30</v>
          </cell>
          <cell r="G51">
            <v>30</v>
          </cell>
          <cell r="H51">
            <v>30</v>
          </cell>
          <cell r="I51">
            <v>10</v>
          </cell>
          <cell r="J51">
            <v>30</v>
          </cell>
          <cell r="L51">
            <v>15</v>
          </cell>
          <cell r="R51">
            <v>14</v>
          </cell>
          <cell r="AT51">
            <v>234</v>
          </cell>
          <cell r="AU51">
            <v>234</v>
          </cell>
          <cell r="BO51" t="str">
            <v>3 д/д</v>
          </cell>
        </row>
        <row r="52">
          <cell r="A52" t="str">
            <v>252</v>
          </cell>
          <cell r="B52" t="str">
            <v>обыч</v>
          </cell>
          <cell r="C52" t="str">
            <v>Абдуллаев Г.Д. Р1</v>
          </cell>
          <cell r="D52">
            <v>20</v>
          </cell>
          <cell r="F52">
            <v>5</v>
          </cell>
          <cell r="G52">
            <v>5</v>
          </cell>
          <cell r="J52">
            <v>10</v>
          </cell>
          <cell r="AT52">
            <v>40</v>
          </cell>
          <cell r="AU52">
            <v>40</v>
          </cell>
          <cell r="BO52" t="str">
            <v>ЦСРИ</v>
          </cell>
        </row>
        <row r="53">
          <cell r="B53" t="str">
            <v>обыч</v>
          </cell>
          <cell r="C53" t="str">
            <v/>
          </cell>
          <cell r="AT53">
            <v>0</v>
          </cell>
          <cell r="AU53">
            <v>0</v>
          </cell>
          <cell r="BO53" t="str">
            <v>1</v>
          </cell>
        </row>
        <row r="54">
          <cell r="A54" t="str">
            <v>вес</v>
          </cell>
          <cell r="B54" t="str">
            <v>обыч</v>
          </cell>
          <cell r="C54" t="str">
            <v/>
          </cell>
          <cell r="AT54">
            <v>0</v>
          </cell>
          <cell r="AU54">
            <v>0</v>
          </cell>
          <cell r="BO54" t="str">
            <v>4</v>
          </cell>
        </row>
        <row r="55">
          <cell r="A55">
            <v>0</v>
          </cell>
          <cell r="B55" t="str">
            <v>обыч</v>
          </cell>
          <cell r="C55" t="str">
            <v/>
          </cell>
          <cell r="AT55">
            <v>0</v>
          </cell>
          <cell r="AU55">
            <v>0</v>
          </cell>
          <cell r="BO55" t="str">
            <v>124</v>
          </cell>
        </row>
        <row r="56">
          <cell r="A56" t="str">
            <v>25</v>
          </cell>
          <cell r="B56" t="str">
            <v>обыч</v>
          </cell>
          <cell r="C56" t="str">
            <v>Борисевич К.Ю.</v>
          </cell>
          <cell r="D56">
            <v>175</v>
          </cell>
          <cell r="F56">
            <v>45</v>
          </cell>
          <cell r="G56">
            <v>35</v>
          </cell>
          <cell r="H56">
            <v>17</v>
          </cell>
          <cell r="I56">
            <v>25</v>
          </cell>
          <cell r="J56">
            <v>43</v>
          </cell>
          <cell r="L56">
            <v>30.5</v>
          </cell>
          <cell r="R56">
            <v>3</v>
          </cell>
          <cell r="W56">
            <v>5.5</v>
          </cell>
          <cell r="Y56">
            <v>0.7</v>
          </cell>
          <cell r="AA56">
            <v>6.5</v>
          </cell>
          <cell r="AT56">
            <v>386.2</v>
          </cell>
          <cell r="AU56">
            <v>386.2</v>
          </cell>
          <cell r="BO56" t="str">
            <v>109</v>
          </cell>
        </row>
        <row r="57">
          <cell r="A57" t="str">
            <v>79</v>
          </cell>
          <cell r="B57" t="str">
            <v>обыч</v>
          </cell>
          <cell r="C57" t="str">
            <v>Ершов В.Н.</v>
          </cell>
          <cell r="D57">
            <v>100</v>
          </cell>
          <cell r="F57">
            <v>20</v>
          </cell>
          <cell r="G57">
            <v>30</v>
          </cell>
          <cell r="H57">
            <v>10</v>
          </cell>
          <cell r="I57">
            <v>15</v>
          </cell>
          <cell r="J57">
            <v>45</v>
          </cell>
          <cell r="M57">
            <v>26</v>
          </cell>
          <cell r="R57">
            <v>5</v>
          </cell>
          <cell r="S57">
            <v>10</v>
          </cell>
          <cell r="W57">
            <v>5</v>
          </cell>
          <cell r="AT57">
            <v>266</v>
          </cell>
          <cell r="AU57">
            <v>266</v>
          </cell>
          <cell r="BO57" t="str">
            <v>6-1</v>
          </cell>
        </row>
        <row r="58">
          <cell r="A58" t="str">
            <v>93</v>
          </cell>
          <cell r="B58" t="str">
            <v>обыч</v>
          </cell>
          <cell r="C58" t="str">
            <v>Ершов В.Н.</v>
          </cell>
          <cell r="D58">
            <v>125</v>
          </cell>
          <cell r="F58">
            <v>50</v>
          </cell>
          <cell r="G58">
            <v>60</v>
          </cell>
          <cell r="H58">
            <v>40</v>
          </cell>
          <cell r="I58">
            <v>20</v>
          </cell>
          <cell r="J58">
            <v>60</v>
          </cell>
          <cell r="P58">
            <v>2.5</v>
          </cell>
          <cell r="R58">
            <v>5</v>
          </cell>
          <cell r="AF58">
            <v>10</v>
          </cell>
          <cell r="AT58">
            <v>372.5</v>
          </cell>
          <cell r="AU58">
            <v>372.5</v>
          </cell>
          <cell r="BO58" t="str">
            <v>6-2</v>
          </cell>
        </row>
        <row r="59">
          <cell r="A59" t="str">
            <v>107</v>
          </cell>
          <cell r="B59" t="str">
            <v>обыч</v>
          </cell>
          <cell r="C59" t="str">
            <v>Ершов В.Н.</v>
          </cell>
          <cell r="D59">
            <v>100</v>
          </cell>
          <cell r="F59">
            <v>30</v>
          </cell>
          <cell r="G59">
            <v>30</v>
          </cell>
          <cell r="H59">
            <v>40</v>
          </cell>
          <cell r="J59">
            <v>40</v>
          </cell>
          <cell r="R59">
            <v>4</v>
          </cell>
          <cell r="S59">
            <v>2</v>
          </cell>
          <cell r="AT59">
            <v>246</v>
          </cell>
          <cell r="AU59">
            <v>246</v>
          </cell>
          <cell r="BO59" t="str">
            <v>8-1</v>
          </cell>
        </row>
        <row r="60">
          <cell r="A60" t="str">
            <v>136</v>
          </cell>
          <cell r="B60" t="str">
            <v>обыч</v>
          </cell>
          <cell r="C60" t="str">
            <v>Ершов В.Н.</v>
          </cell>
          <cell r="D60">
            <v>150</v>
          </cell>
          <cell r="F60">
            <v>65</v>
          </cell>
          <cell r="G60">
            <v>25</v>
          </cell>
          <cell r="I60">
            <v>15</v>
          </cell>
          <cell r="J60">
            <v>50</v>
          </cell>
          <cell r="P60">
            <v>3.7</v>
          </cell>
          <cell r="R60">
            <v>4.3</v>
          </cell>
          <cell r="S60">
            <v>1.6</v>
          </cell>
          <cell r="W60">
            <v>8</v>
          </cell>
          <cell r="AT60">
            <v>322.60000000000002</v>
          </cell>
          <cell r="AU60">
            <v>322.60000000000002</v>
          </cell>
          <cell r="BO60" t="str">
            <v>8-2</v>
          </cell>
        </row>
        <row r="61">
          <cell r="A61" t="str">
            <v>137</v>
          </cell>
          <cell r="B61" t="str">
            <v>обыч</v>
          </cell>
          <cell r="C61" t="str">
            <v>Ершов В.Н.</v>
          </cell>
          <cell r="D61">
            <v>150</v>
          </cell>
          <cell r="F61">
            <v>70</v>
          </cell>
          <cell r="G61">
            <v>50</v>
          </cell>
          <cell r="I61">
            <v>30</v>
          </cell>
          <cell r="J61">
            <v>25</v>
          </cell>
          <cell r="M61">
            <v>40</v>
          </cell>
          <cell r="P61">
            <v>2</v>
          </cell>
          <cell r="R61">
            <v>3.5</v>
          </cell>
          <cell r="AT61">
            <v>370.5</v>
          </cell>
          <cell r="AU61">
            <v>370.5</v>
          </cell>
          <cell r="BO61" t="str">
            <v>9-1</v>
          </cell>
        </row>
        <row r="62">
          <cell r="A62" t="str">
            <v>72-1</v>
          </cell>
          <cell r="B62" t="str">
            <v>обыч</v>
          </cell>
          <cell r="C62" t="str">
            <v>Ершов В.Н.</v>
          </cell>
          <cell r="D62">
            <v>75</v>
          </cell>
          <cell r="F62">
            <v>30</v>
          </cell>
          <cell r="G62">
            <v>10</v>
          </cell>
          <cell r="I62">
            <v>10</v>
          </cell>
          <cell r="J62">
            <v>10</v>
          </cell>
          <cell r="L62">
            <v>16</v>
          </cell>
          <cell r="M62">
            <v>19</v>
          </cell>
          <cell r="R62">
            <v>2</v>
          </cell>
          <cell r="S62">
            <v>6</v>
          </cell>
          <cell r="T62">
            <v>7</v>
          </cell>
          <cell r="U62">
            <v>7</v>
          </cell>
          <cell r="AA62">
            <v>3</v>
          </cell>
          <cell r="AT62">
            <v>195</v>
          </cell>
          <cell r="AU62">
            <v>195</v>
          </cell>
          <cell r="BO62" t="str">
            <v>9-2</v>
          </cell>
        </row>
        <row r="63">
          <cell r="A63" t="str">
            <v>72-2</v>
          </cell>
          <cell r="B63" t="str">
            <v>обыч</v>
          </cell>
          <cell r="C63" t="str">
            <v>Ершов В.Н.</v>
          </cell>
          <cell r="D63">
            <v>100</v>
          </cell>
          <cell r="F63">
            <v>25</v>
          </cell>
          <cell r="G63">
            <v>10</v>
          </cell>
          <cell r="H63">
            <v>8</v>
          </cell>
          <cell r="I63">
            <v>10</v>
          </cell>
          <cell r="J63">
            <v>35</v>
          </cell>
          <cell r="T63">
            <v>7</v>
          </cell>
          <cell r="U63">
            <v>7</v>
          </cell>
          <cell r="AT63">
            <v>202</v>
          </cell>
          <cell r="AU63">
            <v>202</v>
          </cell>
          <cell r="BO63" t="str">
            <v>10</v>
          </cell>
        </row>
        <row r="64">
          <cell r="A64" t="str">
            <v>3 д/д</v>
          </cell>
          <cell r="B64" t="str">
            <v>прем</v>
          </cell>
          <cell r="C64" t="str">
            <v>Ершов В.Н.</v>
          </cell>
          <cell r="D64">
            <v>75</v>
          </cell>
          <cell r="G64">
            <v>10</v>
          </cell>
          <cell r="I64">
            <v>3</v>
          </cell>
          <cell r="J64">
            <v>15</v>
          </cell>
          <cell r="L64">
            <v>7.5</v>
          </cell>
          <cell r="O64">
            <v>9.5</v>
          </cell>
          <cell r="R64">
            <v>3.5</v>
          </cell>
          <cell r="S64">
            <v>2.5</v>
          </cell>
          <cell r="U64">
            <v>3</v>
          </cell>
          <cell r="Z64">
            <v>1</v>
          </cell>
          <cell r="AT64">
            <v>130</v>
          </cell>
          <cell r="AU64">
            <v>130</v>
          </cell>
          <cell r="BO64" t="str">
            <v>12</v>
          </cell>
        </row>
        <row r="65">
          <cell r="A65" t="str">
            <v>3 сот</v>
          </cell>
          <cell r="B65" t="str">
            <v>прем</v>
          </cell>
          <cell r="C65" t="str">
            <v>Борисевич К.Ю.</v>
          </cell>
          <cell r="AT65">
            <v>0</v>
          </cell>
          <cell r="AU65">
            <v>0</v>
          </cell>
          <cell r="BO65" t="str">
            <v>20</v>
          </cell>
        </row>
        <row r="66">
          <cell r="A66" t="str">
            <v>125-2</v>
          </cell>
          <cell r="B66" t="str">
            <v>обыч</v>
          </cell>
          <cell r="C66" t="str">
            <v>Борисевич К.Ю. маршрут 2</v>
          </cell>
          <cell r="D66">
            <v>125</v>
          </cell>
          <cell r="F66">
            <v>15</v>
          </cell>
          <cell r="G66">
            <v>30</v>
          </cell>
          <cell r="H66">
            <v>45</v>
          </cell>
          <cell r="I66">
            <v>20</v>
          </cell>
          <cell r="J66">
            <v>32</v>
          </cell>
          <cell r="L66">
            <v>16</v>
          </cell>
          <cell r="R66">
            <v>3</v>
          </cell>
          <cell r="S66">
            <v>10</v>
          </cell>
          <cell r="AF66">
            <v>1</v>
          </cell>
          <cell r="AT66">
            <v>297</v>
          </cell>
          <cell r="AU66">
            <v>297</v>
          </cell>
          <cell r="BO66" t="str">
            <v>25</v>
          </cell>
        </row>
        <row r="67">
          <cell r="B67" t="str">
            <v>обыч</v>
          </cell>
          <cell r="C67" t="str">
            <v/>
          </cell>
          <cell r="AT67">
            <v>0</v>
          </cell>
          <cell r="AU67">
            <v>0</v>
          </cell>
          <cell r="BO67" t="str">
            <v>32-1</v>
          </cell>
        </row>
        <row r="68">
          <cell r="A68" t="str">
            <v>4 д/д</v>
          </cell>
          <cell r="B68" t="str">
            <v>прем</v>
          </cell>
          <cell r="C68" t="str">
            <v>Абдуллаев Г.Д. Р2</v>
          </cell>
          <cell r="D68">
            <v>135</v>
          </cell>
          <cell r="F68">
            <v>38</v>
          </cell>
          <cell r="G68">
            <v>14</v>
          </cell>
          <cell r="H68">
            <v>5</v>
          </cell>
          <cell r="I68">
            <v>15</v>
          </cell>
          <cell r="J68">
            <v>40.200000000000003</v>
          </cell>
          <cell r="L68">
            <v>31.3</v>
          </cell>
          <cell r="M68">
            <v>31.3</v>
          </cell>
          <cell r="N68">
            <v>20.100000000000001</v>
          </cell>
          <cell r="R68">
            <v>14</v>
          </cell>
          <cell r="T68">
            <v>8.6999999999999993</v>
          </cell>
          <cell r="U68">
            <v>9.6</v>
          </cell>
          <cell r="V68">
            <v>17.100000000000001</v>
          </cell>
          <cell r="Y68">
            <v>2.8</v>
          </cell>
          <cell r="AT68">
            <v>382.10000000000008</v>
          </cell>
          <cell r="AU68">
            <v>382.10000000000008</v>
          </cell>
          <cell r="BO68" t="str">
            <v>32-2</v>
          </cell>
        </row>
        <row r="69">
          <cell r="B69" t="str">
            <v>прем</v>
          </cell>
          <cell r="C69" t="str">
            <v/>
          </cell>
          <cell r="AT69">
            <v>0</v>
          </cell>
          <cell r="AU69">
            <v>0</v>
          </cell>
          <cell r="BO69" t="str">
            <v>32-3</v>
          </cell>
        </row>
        <row r="70">
          <cell r="A70" t="str">
            <v>5 д/д</v>
          </cell>
          <cell r="B70" t="str">
            <v>прем</v>
          </cell>
          <cell r="C70" t="str">
            <v>Чистов А.В. маршрут№2</v>
          </cell>
          <cell r="D70">
            <v>70</v>
          </cell>
          <cell r="F70">
            <v>30</v>
          </cell>
          <cell r="G70">
            <v>5</v>
          </cell>
          <cell r="H70">
            <v>2</v>
          </cell>
          <cell r="I70">
            <v>10</v>
          </cell>
          <cell r="J70">
            <v>12</v>
          </cell>
          <cell r="L70">
            <v>20</v>
          </cell>
          <cell r="O70">
            <v>17</v>
          </cell>
          <cell r="P70">
            <v>0.9</v>
          </cell>
          <cell r="S70">
            <v>0.5</v>
          </cell>
          <cell r="T70">
            <v>1</v>
          </cell>
          <cell r="U70">
            <v>9.5</v>
          </cell>
          <cell r="V70">
            <v>1</v>
          </cell>
          <cell r="Y70">
            <v>0.35</v>
          </cell>
          <cell r="Z70">
            <v>0.5</v>
          </cell>
          <cell r="AT70">
            <v>179.75</v>
          </cell>
          <cell r="AU70">
            <v>179.75</v>
          </cell>
          <cell r="BO70" t="str">
            <v>43</v>
          </cell>
        </row>
        <row r="71">
          <cell r="B71" t="str">
            <v>прем</v>
          </cell>
          <cell r="C71" t="str">
            <v/>
          </cell>
          <cell r="AT71">
            <v>0</v>
          </cell>
          <cell r="AU71">
            <v>0</v>
          </cell>
          <cell r="BO71" t="str">
            <v>27</v>
          </cell>
        </row>
        <row r="72">
          <cell r="A72" t="str">
            <v>13 д/д</v>
          </cell>
          <cell r="B72" t="str">
            <v>прем</v>
          </cell>
          <cell r="C72" t="str">
            <v>Егошин В.И.</v>
          </cell>
          <cell r="D72">
            <v>110</v>
          </cell>
          <cell r="F72">
            <v>40</v>
          </cell>
          <cell r="G72">
            <v>15</v>
          </cell>
          <cell r="H72">
            <v>5</v>
          </cell>
          <cell r="I72">
            <v>15</v>
          </cell>
          <cell r="J72">
            <v>13.7</v>
          </cell>
          <cell r="L72">
            <v>33</v>
          </cell>
          <cell r="M72">
            <v>13.7</v>
          </cell>
          <cell r="O72">
            <v>20.5</v>
          </cell>
          <cell r="P72">
            <v>1</v>
          </cell>
          <cell r="R72">
            <v>1.4</v>
          </cell>
          <cell r="S72">
            <v>0.5</v>
          </cell>
          <cell r="T72">
            <v>5.5</v>
          </cell>
          <cell r="U72">
            <v>8</v>
          </cell>
          <cell r="V72">
            <v>1</v>
          </cell>
          <cell r="Y72">
            <v>0.39</v>
          </cell>
          <cell r="Z72">
            <v>0.49</v>
          </cell>
          <cell r="AT72">
            <v>284.17999999999995</v>
          </cell>
          <cell r="AU72">
            <v>284.17999999999995</v>
          </cell>
          <cell r="BO72" t="str">
            <v>44</v>
          </cell>
        </row>
        <row r="73">
          <cell r="A73" t="str">
            <v>10</v>
          </cell>
          <cell r="B73" t="str">
            <v>обыч</v>
          </cell>
          <cell r="C73" t="str">
            <v>Ершов В.Н.</v>
          </cell>
          <cell r="D73">
            <v>73</v>
          </cell>
          <cell r="F73">
            <v>25</v>
          </cell>
          <cell r="G73">
            <v>15</v>
          </cell>
          <cell r="H73">
            <v>45</v>
          </cell>
          <cell r="I73">
            <v>10</v>
          </cell>
          <cell r="J73">
            <v>20</v>
          </cell>
          <cell r="L73">
            <v>15</v>
          </cell>
          <cell r="R73">
            <v>10</v>
          </cell>
          <cell r="S73">
            <v>5</v>
          </cell>
          <cell r="U73">
            <v>7</v>
          </cell>
          <cell r="W73">
            <v>4.5</v>
          </cell>
          <cell r="Y73">
            <v>0.4</v>
          </cell>
          <cell r="AT73">
            <v>229.9</v>
          </cell>
          <cell r="AU73">
            <v>229.9</v>
          </cell>
          <cell r="BO73" t="str">
            <v>64</v>
          </cell>
        </row>
        <row r="74">
          <cell r="A74" t="str">
            <v>111</v>
          </cell>
          <cell r="B74" t="str">
            <v>обыч</v>
          </cell>
          <cell r="C74" t="str">
            <v>Ершов В.Н.</v>
          </cell>
          <cell r="D74">
            <v>100</v>
          </cell>
          <cell r="F74">
            <v>15</v>
          </cell>
          <cell r="G74">
            <v>50</v>
          </cell>
          <cell r="H74">
            <v>25</v>
          </cell>
          <cell r="I74">
            <v>20</v>
          </cell>
          <cell r="J74">
            <v>55</v>
          </cell>
          <cell r="P74">
            <v>1.6</v>
          </cell>
          <cell r="S74">
            <v>10</v>
          </cell>
          <cell r="AT74">
            <v>276.60000000000002</v>
          </cell>
          <cell r="AU74">
            <v>276.60000000000002</v>
          </cell>
          <cell r="BO74" t="str">
            <v>65</v>
          </cell>
        </row>
        <row r="75">
          <cell r="A75" t="str">
            <v>117</v>
          </cell>
          <cell r="B75" t="str">
            <v>обыч</v>
          </cell>
          <cell r="C75" t="str">
            <v>Ершов В.Н.</v>
          </cell>
          <cell r="D75">
            <v>125</v>
          </cell>
          <cell r="F75">
            <v>10</v>
          </cell>
          <cell r="G75">
            <v>40</v>
          </cell>
          <cell r="H75">
            <v>50</v>
          </cell>
          <cell r="I75">
            <v>20</v>
          </cell>
          <cell r="J75">
            <v>20</v>
          </cell>
          <cell r="M75">
            <v>26</v>
          </cell>
          <cell r="R75">
            <v>2.6</v>
          </cell>
          <cell r="S75">
            <v>9.6</v>
          </cell>
          <cell r="AF75">
            <v>5.3</v>
          </cell>
          <cell r="AT75">
            <v>308.50000000000006</v>
          </cell>
          <cell r="AU75">
            <v>308.50000000000006</v>
          </cell>
          <cell r="BO75" t="str">
            <v>67</v>
          </cell>
        </row>
        <row r="76">
          <cell r="A76" t="str">
            <v>126</v>
          </cell>
          <cell r="B76" t="str">
            <v>обыч</v>
          </cell>
          <cell r="C76" t="str">
            <v>Борисевич К.Ю.</v>
          </cell>
          <cell r="D76">
            <v>140</v>
          </cell>
          <cell r="F76">
            <v>65</v>
          </cell>
          <cell r="G76">
            <v>28</v>
          </cell>
          <cell r="H76">
            <v>2</v>
          </cell>
          <cell r="I76">
            <v>10</v>
          </cell>
          <cell r="J76">
            <v>60</v>
          </cell>
          <cell r="R76">
            <v>7</v>
          </cell>
          <cell r="AT76">
            <v>312</v>
          </cell>
          <cell r="AU76">
            <v>312</v>
          </cell>
          <cell r="BO76" t="str">
            <v>72-1</v>
          </cell>
        </row>
        <row r="77">
          <cell r="A77" t="str">
            <v>134</v>
          </cell>
          <cell r="B77" t="str">
            <v>обыч</v>
          </cell>
          <cell r="C77" t="str">
            <v>Ершов В.Н.</v>
          </cell>
          <cell r="D77">
            <v>75</v>
          </cell>
          <cell r="F77">
            <v>20</v>
          </cell>
          <cell r="G77">
            <v>20</v>
          </cell>
          <cell r="H77">
            <v>35</v>
          </cell>
          <cell r="I77">
            <v>10</v>
          </cell>
          <cell r="J77">
            <v>25</v>
          </cell>
          <cell r="O77">
            <v>20</v>
          </cell>
          <cell r="R77">
            <v>10</v>
          </cell>
          <cell r="S77">
            <v>6</v>
          </cell>
          <cell r="AT77">
            <v>221</v>
          </cell>
          <cell r="AU77">
            <v>221</v>
          </cell>
          <cell r="BO77" t="str">
            <v>72-2</v>
          </cell>
        </row>
        <row r="78">
          <cell r="A78" t="str">
            <v>74-2</v>
          </cell>
          <cell r="B78" t="str">
            <v>обыч</v>
          </cell>
          <cell r="C78" t="str">
            <v>Ершов В.Н.</v>
          </cell>
          <cell r="D78">
            <v>150</v>
          </cell>
          <cell r="F78">
            <v>20</v>
          </cell>
          <cell r="G78">
            <v>35</v>
          </cell>
          <cell r="H78">
            <v>40</v>
          </cell>
          <cell r="I78">
            <v>20</v>
          </cell>
          <cell r="J78">
            <v>30</v>
          </cell>
          <cell r="L78">
            <v>32</v>
          </cell>
          <cell r="M78">
            <v>1.5</v>
          </cell>
          <cell r="R78">
            <v>2</v>
          </cell>
          <cell r="S78">
            <v>6</v>
          </cell>
          <cell r="AF78">
            <v>4.8</v>
          </cell>
          <cell r="AT78">
            <v>341.3</v>
          </cell>
          <cell r="AU78">
            <v>341.3</v>
          </cell>
          <cell r="BO78" t="str">
            <v>79</v>
          </cell>
        </row>
        <row r="79">
          <cell r="B79" t="str">
            <v>обыч</v>
          </cell>
          <cell r="C79" t="str">
            <v/>
          </cell>
          <cell r="AT79">
            <v>0</v>
          </cell>
          <cell r="AU79">
            <v>0</v>
          </cell>
          <cell r="BO79" t="str">
            <v>82</v>
          </cell>
        </row>
        <row r="80">
          <cell r="A80" t="str">
            <v>ЦСРИ</v>
          </cell>
          <cell r="B80" t="str">
            <v>обыч</v>
          </cell>
          <cell r="C80" t="str">
            <v>Чистов А.В. маршрут№2</v>
          </cell>
          <cell r="AT80">
            <v>0</v>
          </cell>
          <cell r="AU80">
            <v>0</v>
          </cell>
          <cell r="BO80" t="str">
            <v>91</v>
          </cell>
        </row>
        <row r="81">
          <cell r="A81" t="str">
            <v>вес</v>
          </cell>
          <cell r="B81" t="str">
            <v>обыч</v>
          </cell>
          <cell r="C81" t="str">
            <v/>
          </cell>
          <cell r="AT81">
            <v>0</v>
          </cell>
          <cell r="AU81">
            <v>0</v>
          </cell>
          <cell r="BO81" t="str">
            <v>93</v>
          </cell>
        </row>
        <row r="82">
          <cell r="A82">
            <v>0</v>
          </cell>
          <cell r="B82" t="str">
            <v>обыч</v>
          </cell>
          <cell r="C82" t="str">
            <v/>
          </cell>
          <cell r="AT82">
            <v>0</v>
          </cell>
          <cell r="AU82">
            <v>0</v>
          </cell>
          <cell r="BO82" t="str">
            <v>83</v>
          </cell>
        </row>
        <row r="83">
          <cell r="A83" t="str">
            <v>2</v>
          </cell>
          <cell r="B83" t="str">
            <v>обыч</v>
          </cell>
          <cell r="C83" t="str">
            <v>Бучнев Ю.Н.</v>
          </cell>
          <cell r="D83">
            <v>75</v>
          </cell>
          <cell r="F83">
            <v>10</v>
          </cell>
          <cell r="G83">
            <v>30</v>
          </cell>
          <cell r="H83">
            <v>30</v>
          </cell>
          <cell r="I83">
            <v>15</v>
          </cell>
          <cell r="J83">
            <v>17</v>
          </cell>
          <cell r="L83">
            <v>12</v>
          </cell>
          <cell r="O83">
            <v>15</v>
          </cell>
          <cell r="R83">
            <v>8</v>
          </cell>
          <cell r="S83">
            <v>9</v>
          </cell>
          <cell r="AF83">
            <v>3.5</v>
          </cell>
          <cell r="AT83">
            <v>224.5</v>
          </cell>
          <cell r="AU83">
            <v>224.5</v>
          </cell>
          <cell r="BO83" t="str">
            <v>52</v>
          </cell>
        </row>
        <row r="84">
          <cell r="A84" t="str">
            <v>2 ф</v>
          </cell>
          <cell r="B84" t="str">
            <v>обыч</v>
          </cell>
          <cell r="C84" t="str">
            <v>Бучнев Ю.Н.</v>
          </cell>
          <cell r="D84">
            <v>130</v>
          </cell>
          <cell r="F84">
            <v>12</v>
          </cell>
          <cell r="G84">
            <v>50</v>
          </cell>
          <cell r="H84">
            <v>50</v>
          </cell>
          <cell r="I84">
            <v>20</v>
          </cell>
          <cell r="J84">
            <v>30</v>
          </cell>
          <cell r="L84">
            <v>18</v>
          </cell>
          <cell r="M84">
            <v>25</v>
          </cell>
          <cell r="R84">
            <v>3</v>
          </cell>
          <cell r="S84">
            <v>12</v>
          </cell>
          <cell r="AF84">
            <v>5</v>
          </cell>
          <cell r="AT84">
            <v>355</v>
          </cell>
          <cell r="AU84">
            <v>355</v>
          </cell>
          <cell r="BO84" t="str">
            <v>95</v>
          </cell>
        </row>
        <row r="85">
          <cell r="B85" t="str">
            <v>обыч</v>
          </cell>
          <cell r="C85" t="str">
            <v/>
          </cell>
          <cell r="AT85">
            <v>0</v>
          </cell>
          <cell r="AU85">
            <v>0</v>
          </cell>
          <cell r="BO85" t="str">
            <v>99</v>
          </cell>
        </row>
        <row r="86">
          <cell r="A86" t="str">
            <v>43</v>
          </cell>
          <cell r="B86" t="str">
            <v>обыч</v>
          </cell>
          <cell r="C86" t="str">
            <v>Борисевич К.Ю.</v>
          </cell>
          <cell r="D86">
            <v>50</v>
          </cell>
          <cell r="F86">
            <v>25</v>
          </cell>
          <cell r="G86">
            <v>10</v>
          </cell>
          <cell r="H86">
            <v>3</v>
          </cell>
          <cell r="I86">
            <v>5</v>
          </cell>
          <cell r="J86">
            <v>10</v>
          </cell>
          <cell r="L86">
            <v>10.5</v>
          </cell>
          <cell r="P86">
            <v>2</v>
          </cell>
          <cell r="R86">
            <v>9</v>
          </cell>
          <cell r="S86">
            <v>1</v>
          </cell>
          <cell r="U86">
            <v>6</v>
          </cell>
          <cell r="W86">
            <v>4.5</v>
          </cell>
          <cell r="AT86">
            <v>136</v>
          </cell>
          <cell r="AU86">
            <v>136</v>
          </cell>
          <cell r="BO86" t="str">
            <v>101</v>
          </cell>
        </row>
        <row r="87">
          <cell r="A87" t="str">
            <v>27</v>
          </cell>
          <cell r="B87" t="str">
            <v>обыч</v>
          </cell>
          <cell r="C87" t="str">
            <v>Борисевич К.Ю.</v>
          </cell>
          <cell r="D87">
            <v>100</v>
          </cell>
          <cell r="F87">
            <v>35</v>
          </cell>
          <cell r="G87">
            <v>15</v>
          </cell>
          <cell r="H87">
            <v>5</v>
          </cell>
          <cell r="I87">
            <v>10</v>
          </cell>
          <cell r="J87">
            <v>15</v>
          </cell>
          <cell r="L87">
            <v>11</v>
          </cell>
          <cell r="O87">
            <v>17</v>
          </cell>
          <cell r="P87">
            <v>2.2999999999999998</v>
          </cell>
          <cell r="R87">
            <v>9</v>
          </cell>
          <cell r="S87">
            <v>1</v>
          </cell>
          <cell r="U87">
            <v>7</v>
          </cell>
          <cell r="W87">
            <v>3</v>
          </cell>
          <cell r="AH87">
            <v>3.5</v>
          </cell>
          <cell r="AT87">
            <v>233.8</v>
          </cell>
          <cell r="AU87">
            <v>233.8</v>
          </cell>
          <cell r="BO87" t="str">
            <v>103</v>
          </cell>
        </row>
        <row r="88">
          <cell r="A88" t="str">
            <v>32-1</v>
          </cell>
          <cell r="B88" t="str">
            <v>обыч</v>
          </cell>
          <cell r="C88" t="str">
            <v>Кривоносов А.Н.</v>
          </cell>
          <cell r="D88">
            <v>100</v>
          </cell>
          <cell r="F88">
            <v>30</v>
          </cell>
          <cell r="G88">
            <v>30</v>
          </cell>
          <cell r="J88">
            <v>25</v>
          </cell>
          <cell r="L88">
            <v>20</v>
          </cell>
          <cell r="O88">
            <v>25</v>
          </cell>
          <cell r="P88">
            <v>4.2</v>
          </cell>
          <cell r="R88">
            <v>17</v>
          </cell>
          <cell r="S88">
            <v>2</v>
          </cell>
          <cell r="AH88">
            <v>10</v>
          </cell>
          <cell r="AT88">
            <v>263.2</v>
          </cell>
          <cell r="AU88">
            <v>263.2</v>
          </cell>
          <cell r="BO88" t="str">
            <v>103-2</v>
          </cell>
        </row>
        <row r="89">
          <cell r="A89" t="str">
            <v>32-2</v>
          </cell>
          <cell r="B89" t="str">
            <v>обыч</v>
          </cell>
          <cell r="C89" t="str">
            <v>Краснов А.Н.</v>
          </cell>
          <cell r="D89">
            <v>100</v>
          </cell>
          <cell r="F89">
            <v>40</v>
          </cell>
          <cell r="G89">
            <v>50</v>
          </cell>
          <cell r="H89">
            <v>20</v>
          </cell>
          <cell r="I89">
            <v>20</v>
          </cell>
          <cell r="J89">
            <v>25</v>
          </cell>
          <cell r="L89">
            <v>21</v>
          </cell>
          <cell r="O89">
            <v>27</v>
          </cell>
          <cell r="P89">
            <v>4</v>
          </cell>
          <cell r="R89">
            <v>6</v>
          </cell>
          <cell r="S89">
            <v>3</v>
          </cell>
          <cell r="AT89">
            <v>316</v>
          </cell>
          <cell r="AU89">
            <v>316</v>
          </cell>
          <cell r="BO89" t="str">
            <v>298</v>
          </cell>
        </row>
        <row r="90">
          <cell r="A90" t="str">
            <v>32-3</v>
          </cell>
          <cell r="B90" t="str">
            <v>обыч</v>
          </cell>
          <cell r="C90" t="str">
            <v>Борисевич К.Ю. маршрут 2</v>
          </cell>
          <cell r="D90">
            <v>125</v>
          </cell>
          <cell r="F90">
            <v>70</v>
          </cell>
          <cell r="G90">
            <v>50</v>
          </cell>
          <cell r="I90">
            <v>15</v>
          </cell>
          <cell r="J90">
            <v>30</v>
          </cell>
          <cell r="L90">
            <v>18</v>
          </cell>
          <cell r="O90">
            <v>23</v>
          </cell>
          <cell r="P90">
            <v>4</v>
          </cell>
          <cell r="R90">
            <v>5</v>
          </cell>
          <cell r="S90">
            <v>1</v>
          </cell>
          <cell r="AT90">
            <v>341</v>
          </cell>
          <cell r="AU90">
            <v>341</v>
          </cell>
          <cell r="BO90" t="str">
            <v>104</v>
          </cell>
        </row>
        <row r="91">
          <cell r="A91" t="str">
            <v>64</v>
          </cell>
          <cell r="B91" t="str">
            <v>обыч</v>
          </cell>
          <cell r="C91" t="str">
            <v>Бучнев Ю.Н.</v>
          </cell>
          <cell r="D91">
            <v>150</v>
          </cell>
          <cell r="F91">
            <v>90</v>
          </cell>
          <cell r="G91">
            <v>45</v>
          </cell>
          <cell r="H91">
            <v>15</v>
          </cell>
          <cell r="I91">
            <v>20</v>
          </cell>
          <cell r="J91">
            <v>30</v>
          </cell>
          <cell r="L91">
            <v>22</v>
          </cell>
          <cell r="O91">
            <v>33</v>
          </cell>
          <cell r="P91">
            <v>5</v>
          </cell>
          <cell r="R91">
            <v>17</v>
          </cell>
          <cell r="S91">
            <v>2</v>
          </cell>
          <cell r="U91">
            <v>13</v>
          </cell>
          <cell r="Z91">
            <v>2.2999999999999998</v>
          </cell>
          <cell r="AT91">
            <v>444.3</v>
          </cell>
          <cell r="AU91">
            <v>444.3</v>
          </cell>
          <cell r="BO91" t="str">
            <v>107</v>
          </cell>
        </row>
        <row r="92">
          <cell r="A92" t="str">
            <v>69</v>
          </cell>
          <cell r="B92" t="str">
            <v>обыч</v>
          </cell>
          <cell r="C92" t="str">
            <v>Бучнев Ю.Н.</v>
          </cell>
          <cell r="D92">
            <v>125</v>
          </cell>
          <cell r="F92">
            <v>30</v>
          </cell>
          <cell r="G92">
            <v>30</v>
          </cell>
          <cell r="H92">
            <v>40</v>
          </cell>
          <cell r="I92">
            <v>20</v>
          </cell>
          <cell r="J92">
            <v>20</v>
          </cell>
          <cell r="L92">
            <v>20</v>
          </cell>
          <cell r="R92">
            <v>3</v>
          </cell>
          <cell r="S92">
            <v>9</v>
          </cell>
          <cell r="AA92">
            <v>3</v>
          </cell>
          <cell r="AF92">
            <v>5</v>
          </cell>
          <cell r="AT92">
            <v>305</v>
          </cell>
          <cell r="AU92">
            <v>305</v>
          </cell>
          <cell r="BO92" t="str">
            <v>110</v>
          </cell>
        </row>
        <row r="93">
          <cell r="A93" t="str">
            <v>91</v>
          </cell>
          <cell r="B93" t="str">
            <v>обыч</v>
          </cell>
          <cell r="C93" t="str">
            <v>Бучнев Ю.Н.</v>
          </cell>
          <cell r="D93">
            <v>125</v>
          </cell>
          <cell r="F93">
            <v>65</v>
          </cell>
          <cell r="G93">
            <v>25</v>
          </cell>
          <cell r="H93">
            <v>2</v>
          </cell>
          <cell r="I93">
            <v>15</v>
          </cell>
          <cell r="J93">
            <v>19</v>
          </cell>
          <cell r="L93">
            <v>18</v>
          </cell>
          <cell r="O93">
            <v>28</v>
          </cell>
          <cell r="P93">
            <v>4</v>
          </cell>
          <cell r="R93">
            <v>14</v>
          </cell>
          <cell r="S93">
            <v>1.5</v>
          </cell>
          <cell r="AT93">
            <v>316.5</v>
          </cell>
          <cell r="AU93">
            <v>316.5</v>
          </cell>
          <cell r="BO93" t="str">
            <v>116</v>
          </cell>
        </row>
        <row r="94">
          <cell r="A94" t="str">
            <v>125-1</v>
          </cell>
          <cell r="B94" t="str">
            <v>обыч</v>
          </cell>
          <cell r="C94" t="str">
            <v>Бучнев Ю.Н.</v>
          </cell>
          <cell r="D94">
            <v>100</v>
          </cell>
          <cell r="F94">
            <v>30</v>
          </cell>
          <cell r="G94">
            <v>40</v>
          </cell>
          <cell r="H94">
            <v>35</v>
          </cell>
          <cell r="I94">
            <v>15</v>
          </cell>
          <cell r="J94">
            <v>36</v>
          </cell>
          <cell r="M94">
            <v>1</v>
          </cell>
          <cell r="O94">
            <v>28</v>
          </cell>
          <cell r="R94">
            <v>3</v>
          </cell>
          <cell r="S94">
            <v>9</v>
          </cell>
          <cell r="AT94">
            <v>297</v>
          </cell>
          <cell r="AU94">
            <v>297</v>
          </cell>
          <cell r="BO94" t="str">
            <v>117</v>
          </cell>
        </row>
        <row r="95">
          <cell r="A95" t="str">
            <v>133</v>
          </cell>
          <cell r="B95" t="str">
            <v>обыч</v>
          </cell>
          <cell r="C95" t="str">
            <v>Краснов А.Н. рейс № 2</v>
          </cell>
          <cell r="D95">
            <v>50</v>
          </cell>
          <cell r="F95">
            <v>10</v>
          </cell>
          <cell r="G95">
            <v>10</v>
          </cell>
          <cell r="H95">
            <v>17</v>
          </cell>
          <cell r="I95">
            <v>5</v>
          </cell>
          <cell r="J95">
            <v>15</v>
          </cell>
          <cell r="L95">
            <v>5</v>
          </cell>
          <cell r="R95">
            <v>1</v>
          </cell>
          <cell r="S95">
            <v>2.6</v>
          </cell>
          <cell r="AA95">
            <v>1.6</v>
          </cell>
          <cell r="AF95">
            <v>1.5</v>
          </cell>
          <cell r="AT95">
            <v>118.69999999999999</v>
          </cell>
          <cell r="AU95">
            <v>118.69999999999999</v>
          </cell>
          <cell r="BO95" t="str">
            <v>118</v>
          </cell>
        </row>
        <row r="96">
          <cell r="A96" t="str">
            <v>130 ш</v>
          </cell>
          <cell r="B96" t="str">
            <v>обыч</v>
          </cell>
          <cell r="C96" t="str">
            <v>Борисевич К.Ю.</v>
          </cell>
          <cell r="AT96">
            <v>0</v>
          </cell>
          <cell r="AU96">
            <v>0</v>
          </cell>
          <cell r="BO96" t="str">
            <v>119</v>
          </cell>
        </row>
        <row r="97">
          <cell r="A97" t="str">
            <v>130 с</v>
          </cell>
          <cell r="B97" t="str">
            <v>обыч</v>
          </cell>
          <cell r="C97" t="str">
            <v>Борисевич К.Ю.</v>
          </cell>
          <cell r="AT97">
            <v>0</v>
          </cell>
          <cell r="AU97">
            <v>0</v>
          </cell>
          <cell r="BO97" t="str">
            <v>120</v>
          </cell>
        </row>
        <row r="98">
          <cell r="A98" t="str">
            <v>677 ш</v>
          </cell>
          <cell r="B98" t="str">
            <v>обыч</v>
          </cell>
          <cell r="C98" t="str">
            <v>Бучнев Ю.Н.</v>
          </cell>
          <cell r="D98">
            <v>50</v>
          </cell>
          <cell r="F98">
            <v>15</v>
          </cell>
          <cell r="G98">
            <v>10</v>
          </cell>
          <cell r="H98">
            <v>10</v>
          </cell>
          <cell r="I98">
            <v>5</v>
          </cell>
          <cell r="J98">
            <v>30</v>
          </cell>
          <cell r="O98">
            <v>50</v>
          </cell>
          <cell r="R98">
            <v>2</v>
          </cell>
          <cell r="S98">
            <v>2</v>
          </cell>
          <cell r="Z98">
            <v>3</v>
          </cell>
          <cell r="AT98">
            <v>177</v>
          </cell>
          <cell r="AU98">
            <v>177</v>
          </cell>
          <cell r="BO98" t="str">
            <v>121</v>
          </cell>
        </row>
        <row r="99">
          <cell r="A99" t="str">
            <v>677 с1</v>
          </cell>
          <cell r="B99" t="str">
            <v>обыч</v>
          </cell>
          <cell r="C99" t="str">
            <v>Бучнев Ю.Н.</v>
          </cell>
          <cell r="AT99">
            <v>0</v>
          </cell>
          <cell r="AU99">
            <v>0</v>
          </cell>
          <cell r="BO99" t="str">
            <v>122</v>
          </cell>
        </row>
        <row r="100">
          <cell r="A100" t="str">
            <v>677 с2</v>
          </cell>
          <cell r="B100" t="str">
            <v>обыч</v>
          </cell>
          <cell r="C100" t="str">
            <v>Бучнев Ю.Н.</v>
          </cell>
          <cell r="D100">
            <v>125</v>
          </cell>
          <cell r="F100">
            <v>60</v>
          </cell>
          <cell r="G100">
            <v>30</v>
          </cell>
          <cell r="H100">
            <v>15</v>
          </cell>
          <cell r="I100">
            <v>15</v>
          </cell>
          <cell r="J100">
            <v>25</v>
          </cell>
          <cell r="M100">
            <v>25</v>
          </cell>
          <cell r="O100">
            <v>28</v>
          </cell>
          <cell r="P100">
            <v>2.5</v>
          </cell>
          <cell r="Q100">
            <v>1</v>
          </cell>
          <cell r="S100">
            <v>2</v>
          </cell>
          <cell r="T100">
            <v>7</v>
          </cell>
          <cell r="U100">
            <v>7</v>
          </cell>
          <cell r="AT100">
            <v>342.5</v>
          </cell>
          <cell r="AU100">
            <v>342.5</v>
          </cell>
          <cell r="BO100" t="str">
            <v>126</v>
          </cell>
        </row>
        <row r="101">
          <cell r="A101" t="str">
            <v>8-1</v>
          </cell>
          <cell r="B101" t="str">
            <v>обыч</v>
          </cell>
          <cell r="C101" t="str">
            <v>Бучнев Ю.Н.</v>
          </cell>
          <cell r="D101">
            <v>150</v>
          </cell>
          <cell r="F101">
            <v>20</v>
          </cell>
          <cell r="G101">
            <v>30</v>
          </cell>
          <cell r="H101">
            <v>40</v>
          </cell>
          <cell r="I101">
            <v>10</v>
          </cell>
          <cell r="J101">
            <v>45</v>
          </cell>
          <cell r="L101">
            <v>20</v>
          </cell>
          <cell r="P101">
            <v>5</v>
          </cell>
          <cell r="R101">
            <v>14</v>
          </cell>
          <cell r="S101">
            <v>8</v>
          </cell>
          <cell r="AT101">
            <v>342</v>
          </cell>
          <cell r="AU101">
            <v>342</v>
          </cell>
          <cell r="BO101" t="str">
            <v>138</v>
          </cell>
        </row>
        <row r="102">
          <cell r="A102" t="str">
            <v>8-2</v>
          </cell>
          <cell r="B102" t="str">
            <v>обыч</v>
          </cell>
          <cell r="C102" t="str">
            <v>Бучнев Ю.Н.</v>
          </cell>
          <cell r="D102">
            <v>150</v>
          </cell>
          <cell r="F102">
            <v>5</v>
          </cell>
          <cell r="G102">
            <v>40</v>
          </cell>
          <cell r="H102">
            <v>70</v>
          </cell>
          <cell r="I102">
            <v>10</v>
          </cell>
          <cell r="J102">
            <v>48</v>
          </cell>
          <cell r="L102">
            <v>20</v>
          </cell>
          <cell r="P102">
            <v>5.5</v>
          </cell>
          <cell r="R102">
            <v>15</v>
          </cell>
          <cell r="S102">
            <v>9</v>
          </cell>
          <cell r="T102">
            <v>13.5</v>
          </cell>
          <cell r="U102">
            <v>12.5</v>
          </cell>
          <cell r="AF102">
            <v>10</v>
          </cell>
          <cell r="AT102">
            <v>408.5</v>
          </cell>
          <cell r="AU102">
            <v>408.5</v>
          </cell>
          <cell r="BO102" t="str">
            <v>140</v>
          </cell>
        </row>
        <row r="103">
          <cell r="A103" t="str">
            <v>1</v>
          </cell>
          <cell r="B103" t="str">
            <v>обыч</v>
          </cell>
          <cell r="C103" t="str">
            <v>Краснов А.Н.</v>
          </cell>
          <cell r="D103">
            <v>150</v>
          </cell>
          <cell r="F103">
            <v>50</v>
          </cell>
          <cell r="G103">
            <v>30</v>
          </cell>
          <cell r="H103">
            <v>50</v>
          </cell>
          <cell r="I103">
            <v>20</v>
          </cell>
          <cell r="J103">
            <v>25</v>
          </cell>
          <cell r="L103">
            <v>19</v>
          </cell>
          <cell r="M103">
            <v>0.7</v>
          </cell>
          <cell r="O103">
            <v>24</v>
          </cell>
          <cell r="R103">
            <v>3</v>
          </cell>
          <cell r="S103">
            <v>12.5</v>
          </cell>
          <cell r="AA103">
            <v>4</v>
          </cell>
          <cell r="AF103">
            <v>5</v>
          </cell>
          <cell r="AT103">
            <v>393.2</v>
          </cell>
          <cell r="AU103">
            <v>393.2</v>
          </cell>
          <cell r="BO103" t="str">
            <v>457</v>
          </cell>
        </row>
        <row r="104">
          <cell r="A104" t="str">
            <v>12</v>
          </cell>
          <cell r="B104" t="str">
            <v>обыч</v>
          </cell>
          <cell r="C104" t="str">
            <v>Борисевич К.Ю.</v>
          </cell>
          <cell r="D104">
            <v>80</v>
          </cell>
          <cell r="F104">
            <v>15</v>
          </cell>
          <cell r="G104">
            <v>25</v>
          </cell>
          <cell r="H104">
            <v>30</v>
          </cell>
          <cell r="I104">
            <v>10</v>
          </cell>
          <cell r="J104">
            <v>25</v>
          </cell>
          <cell r="L104">
            <v>11.7</v>
          </cell>
          <cell r="R104">
            <v>10</v>
          </cell>
          <cell r="S104">
            <v>7</v>
          </cell>
          <cell r="AT104">
            <v>213.7</v>
          </cell>
          <cell r="AU104">
            <v>213.7</v>
          </cell>
          <cell r="BO104" t="str">
            <v>36</v>
          </cell>
        </row>
        <row r="105">
          <cell r="A105" t="str">
            <v>15</v>
          </cell>
          <cell r="B105" t="str">
            <v>обыч</v>
          </cell>
          <cell r="C105" t="str">
            <v>Бучнев Ю.Н.</v>
          </cell>
          <cell r="D105">
            <v>75</v>
          </cell>
          <cell r="F105">
            <v>8</v>
          </cell>
          <cell r="G105">
            <v>20</v>
          </cell>
          <cell r="H105">
            <v>30</v>
          </cell>
          <cell r="I105">
            <v>5</v>
          </cell>
          <cell r="J105">
            <v>20</v>
          </cell>
          <cell r="M105">
            <v>15</v>
          </cell>
          <cell r="P105">
            <v>2.5</v>
          </cell>
          <cell r="R105">
            <v>7</v>
          </cell>
          <cell r="S105">
            <v>6</v>
          </cell>
          <cell r="Y105">
            <v>0.4</v>
          </cell>
          <cell r="AF105">
            <v>3.5</v>
          </cell>
          <cell r="AT105">
            <v>192.4</v>
          </cell>
          <cell r="AU105">
            <v>192.4</v>
          </cell>
          <cell r="BO105" t="str">
            <v>295</v>
          </cell>
        </row>
        <row r="106">
          <cell r="B106" t="str">
            <v>обыч</v>
          </cell>
          <cell r="C106" t="str">
            <v/>
          </cell>
          <cell r="AT106">
            <v>0</v>
          </cell>
          <cell r="AU106">
            <v>0</v>
          </cell>
          <cell r="BO106" t="str">
            <v>130 с</v>
          </cell>
        </row>
        <row r="107">
          <cell r="B107" t="str">
            <v>обыч</v>
          </cell>
          <cell r="C107" t="str">
            <v/>
          </cell>
          <cell r="AT107">
            <v>0</v>
          </cell>
          <cell r="AU107">
            <v>0</v>
          </cell>
          <cell r="BO107" t="str">
            <v>677 с2</v>
          </cell>
        </row>
        <row r="108">
          <cell r="A108" t="str">
            <v>вес</v>
          </cell>
          <cell r="B108" t="str">
            <v>обыч</v>
          </cell>
          <cell r="C108" t="str">
            <v/>
          </cell>
          <cell r="AT108">
            <v>0</v>
          </cell>
          <cell r="AU108">
            <v>0</v>
          </cell>
          <cell r="BO108" t="str">
            <v>130 ш</v>
          </cell>
        </row>
        <row r="109">
          <cell r="A109">
            <v>0</v>
          </cell>
          <cell r="B109" t="str">
            <v>обыч</v>
          </cell>
          <cell r="C109" t="str">
            <v/>
          </cell>
          <cell r="AT109">
            <v>0</v>
          </cell>
          <cell r="AU109">
            <v>0</v>
          </cell>
          <cell r="BO109" t="str">
            <v>677 ш</v>
          </cell>
        </row>
        <row r="110">
          <cell r="A110" t="str">
            <v>4</v>
          </cell>
          <cell r="B110" t="str">
            <v>обыч</v>
          </cell>
          <cell r="C110" t="str">
            <v>Краснов А.Н.</v>
          </cell>
          <cell r="D110">
            <v>125</v>
          </cell>
          <cell r="F110">
            <v>30</v>
          </cell>
          <cell r="G110">
            <v>20</v>
          </cell>
          <cell r="I110">
            <v>10</v>
          </cell>
          <cell r="J110">
            <v>36</v>
          </cell>
          <cell r="R110">
            <v>2</v>
          </cell>
          <cell r="W110">
            <v>5</v>
          </cell>
          <cell r="AT110">
            <v>228</v>
          </cell>
          <cell r="AU110">
            <v>228</v>
          </cell>
          <cell r="BO110" t="str">
            <v>1 инт</v>
          </cell>
        </row>
        <row r="111">
          <cell r="A111" t="str">
            <v>65</v>
          </cell>
          <cell r="B111" t="str">
            <v>обыч</v>
          </cell>
          <cell r="C111" t="str">
            <v>Кривоносов А.Н.</v>
          </cell>
          <cell r="D111">
            <v>180</v>
          </cell>
          <cell r="F111">
            <v>15</v>
          </cell>
          <cell r="G111">
            <v>45</v>
          </cell>
          <cell r="H111">
            <v>20</v>
          </cell>
          <cell r="I111">
            <v>15</v>
          </cell>
          <cell r="J111">
            <v>25</v>
          </cell>
          <cell r="L111">
            <v>20</v>
          </cell>
          <cell r="O111">
            <v>24</v>
          </cell>
          <cell r="R111">
            <v>17</v>
          </cell>
          <cell r="S111">
            <v>2</v>
          </cell>
          <cell r="Y111">
            <v>1</v>
          </cell>
          <cell r="AH111">
            <v>10</v>
          </cell>
          <cell r="AT111">
            <v>374</v>
          </cell>
          <cell r="AU111">
            <v>374</v>
          </cell>
          <cell r="BO111" t="str">
            <v>33 инт</v>
          </cell>
        </row>
        <row r="112">
          <cell r="A112" t="str">
            <v>67</v>
          </cell>
          <cell r="B112" t="str">
            <v>обыч</v>
          </cell>
          <cell r="C112" t="str">
            <v>Кривоносов А.Н.</v>
          </cell>
          <cell r="D112">
            <v>125</v>
          </cell>
          <cell r="F112">
            <v>15</v>
          </cell>
          <cell r="G112">
            <v>35</v>
          </cell>
          <cell r="H112">
            <v>45</v>
          </cell>
          <cell r="I112">
            <v>20</v>
          </cell>
          <cell r="J112">
            <v>45</v>
          </cell>
          <cell r="L112">
            <v>21</v>
          </cell>
          <cell r="M112">
            <v>1</v>
          </cell>
          <cell r="R112">
            <v>15</v>
          </cell>
          <cell r="S112">
            <v>10</v>
          </cell>
          <cell r="AA112">
            <v>6</v>
          </cell>
          <cell r="AF112">
            <v>5</v>
          </cell>
          <cell r="AT112">
            <v>343</v>
          </cell>
          <cell r="AU112">
            <v>343</v>
          </cell>
          <cell r="BO112" t="str">
            <v>129</v>
          </cell>
        </row>
        <row r="113">
          <cell r="A113" t="str">
            <v>82</v>
          </cell>
          <cell r="B113" t="str">
            <v>обыч</v>
          </cell>
          <cell r="C113" t="str">
            <v>Кривоносов А.Н.</v>
          </cell>
          <cell r="D113">
            <v>130</v>
          </cell>
          <cell r="F113">
            <v>45</v>
          </cell>
          <cell r="G113">
            <v>55</v>
          </cell>
          <cell r="H113">
            <v>15</v>
          </cell>
          <cell r="I113">
            <v>15</v>
          </cell>
          <cell r="J113">
            <v>45</v>
          </cell>
          <cell r="L113">
            <v>30</v>
          </cell>
          <cell r="R113">
            <v>14</v>
          </cell>
          <cell r="AT113">
            <v>349</v>
          </cell>
          <cell r="AU113">
            <v>349</v>
          </cell>
          <cell r="BO113" t="str">
            <v>131</v>
          </cell>
        </row>
        <row r="114">
          <cell r="A114" t="str">
            <v>95</v>
          </cell>
          <cell r="B114" t="str">
            <v>обыч</v>
          </cell>
          <cell r="C114" t="str">
            <v>Кривоносов А.Н.</v>
          </cell>
          <cell r="D114">
            <v>150</v>
          </cell>
          <cell r="F114">
            <v>70</v>
          </cell>
          <cell r="G114">
            <v>50</v>
          </cell>
          <cell r="I114">
            <v>15</v>
          </cell>
          <cell r="J114">
            <v>30</v>
          </cell>
          <cell r="O114">
            <v>35</v>
          </cell>
          <cell r="P114">
            <v>2</v>
          </cell>
          <cell r="R114">
            <v>6</v>
          </cell>
          <cell r="S114">
            <v>3</v>
          </cell>
          <cell r="T114">
            <v>13</v>
          </cell>
          <cell r="X114">
            <v>0.4</v>
          </cell>
          <cell r="Y114">
            <v>0.4</v>
          </cell>
          <cell r="AF114">
            <v>10</v>
          </cell>
          <cell r="AT114">
            <v>384.79999999999995</v>
          </cell>
          <cell r="AU114">
            <v>384.79999999999995</v>
          </cell>
          <cell r="BO114" t="str">
            <v>132</v>
          </cell>
        </row>
        <row r="115">
          <cell r="A115" t="str">
            <v>104</v>
          </cell>
          <cell r="B115" t="str">
            <v>обыч</v>
          </cell>
          <cell r="C115" t="str">
            <v>Кривоносов А.Н.</v>
          </cell>
          <cell r="D115">
            <v>90</v>
          </cell>
          <cell r="F115">
            <v>12</v>
          </cell>
          <cell r="G115">
            <v>40</v>
          </cell>
          <cell r="H115">
            <v>55</v>
          </cell>
          <cell r="I115">
            <v>6</v>
          </cell>
          <cell r="J115">
            <v>20</v>
          </cell>
          <cell r="L115">
            <v>20</v>
          </cell>
          <cell r="O115">
            <v>26</v>
          </cell>
          <cell r="P115">
            <v>5</v>
          </cell>
          <cell r="R115">
            <v>11</v>
          </cell>
          <cell r="S115">
            <v>7</v>
          </cell>
          <cell r="W115">
            <v>5</v>
          </cell>
          <cell r="Y115">
            <v>0.3</v>
          </cell>
          <cell r="AT115">
            <v>297.3</v>
          </cell>
          <cell r="AU115">
            <v>297.3</v>
          </cell>
          <cell r="BO115" t="str">
            <v>133</v>
          </cell>
        </row>
        <row r="116">
          <cell r="A116" t="str">
            <v>119</v>
          </cell>
          <cell r="B116" t="str">
            <v>обыч</v>
          </cell>
          <cell r="C116" t="str">
            <v>Кривоносов А.Н.</v>
          </cell>
          <cell r="D116">
            <v>150</v>
          </cell>
          <cell r="F116">
            <v>30</v>
          </cell>
          <cell r="G116">
            <v>35</v>
          </cell>
          <cell r="H116">
            <v>45</v>
          </cell>
          <cell r="I116">
            <v>20</v>
          </cell>
          <cell r="J116">
            <v>50</v>
          </cell>
          <cell r="R116">
            <v>11</v>
          </cell>
          <cell r="S116">
            <v>7.5</v>
          </cell>
          <cell r="AT116">
            <v>348.5</v>
          </cell>
          <cell r="AU116">
            <v>348.5</v>
          </cell>
          <cell r="BO116" t="str">
            <v>37</v>
          </cell>
        </row>
        <row r="117">
          <cell r="A117" t="str">
            <v>131</v>
          </cell>
          <cell r="B117" t="str">
            <v>обыч</v>
          </cell>
          <cell r="C117" t="str">
            <v>Кривоносов А.Н.</v>
          </cell>
          <cell r="D117">
            <v>125</v>
          </cell>
          <cell r="F117">
            <v>60</v>
          </cell>
          <cell r="G117">
            <v>30</v>
          </cell>
          <cell r="I117">
            <v>20</v>
          </cell>
          <cell r="J117">
            <v>15</v>
          </cell>
          <cell r="L117">
            <v>17</v>
          </cell>
          <cell r="M117">
            <v>22</v>
          </cell>
          <cell r="R117">
            <v>3</v>
          </cell>
          <cell r="W117">
            <v>6</v>
          </cell>
          <cell r="AF117">
            <v>6</v>
          </cell>
          <cell r="AT117">
            <v>304</v>
          </cell>
          <cell r="AU117">
            <v>304</v>
          </cell>
          <cell r="BO117" t="str">
            <v>88</v>
          </cell>
        </row>
        <row r="118">
          <cell r="A118" t="str">
            <v>132</v>
          </cell>
          <cell r="B118" t="str">
            <v>обыч</v>
          </cell>
          <cell r="C118" t="str">
            <v>Кривоносов А.Н.</v>
          </cell>
          <cell r="D118">
            <v>125</v>
          </cell>
          <cell r="F118">
            <v>15</v>
          </cell>
          <cell r="G118">
            <v>20</v>
          </cell>
          <cell r="H118">
            <v>10</v>
          </cell>
          <cell r="I118">
            <v>10</v>
          </cell>
          <cell r="O118">
            <v>30</v>
          </cell>
          <cell r="R118">
            <v>8</v>
          </cell>
          <cell r="S118">
            <v>7</v>
          </cell>
          <cell r="AT118">
            <v>225</v>
          </cell>
          <cell r="AU118">
            <v>225</v>
          </cell>
          <cell r="BO118" t="str">
            <v>125-1</v>
          </cell>
        </row>
        <row r="119">
          <cell r="A119" t="str">
            <v>135-2</v>
          </cell>
          <cell r="B119" t="str">
            <v>обыч</v>
          </cell>
          <cell r="C119" t="str">
            <v>Борисевич К.Ю. маршрут 2</v>
          </cell>
          <cell r="D119">
            <v>125</v>
          </cell>
          <cell r="F119">
            <v>20</v>
          </cell>
          <cell r="G119">
            <v>40</v>
          </cell>
          <cell r="H119">
            <v>50</v>
          </cell>
          <cell r="I119">
            <v>25</v>
          </cell>
          <cell r="J119">
            <v>25</v>
          </cell>
          <cell r="L119">
            <v>20</v>
          </cell>
          <cell r="P119">
            <v>4.5</v>
          </cell>
          <cell r="S119">
            <v>9</v>
          </cell>
          <cell r="AT119">
            <v>318.5</v>
          </cell>
          <cell r="AU119">
            <v>318.5</v>
          </cell>
          <cell r="BO119" t="str">
            <v>125-2</v>
          </cell>
        </row>
        <row r="120">
          <cell r="A120" t="str">
            <v>138</v>
          </cell>
          <cell r="B120" t="str">
            <v>обыч</v>
          </cell>
          <cell r="C120" t="str">
            <v>Краснов А.Н. рейс № 2</v>
          </cell>
          <cell r="D120">
            <v>150</v>
          </cell>
          <cell r="F120">
            <v>30</v>
          </cell>
          <cell r="G120">
            <v>55</v>
          </cell>
          <cell r="H120">
            <v>60</v>
          </cell>
          <cell r="I120">
            <v>25</v>
          </cell>
          <cell r="J120">
            <v>48</v>
          </cell>
          <cell r="M120">
            <v>1</v>
          </cell>
          <cell r="O120">
            <v>26</v>
          </cell>
          <cell r="R120">
            <v>3</v>
          </cell>
          <cell r="S120">
            <v>10</v>
          </cell>
          <cell r="T120">
            <v>10</v>
          </cell>
          <cell r="U120">
            <v>10</v>
          </cell>
          <cell r="AT120">
            <v>428</v>
          </cell>
          <cell r="AU120">
            <v>428</v>
          </cell>
          <cell r="BO120" t="str">
            <v>ТокСотр</v>
          </cell>
        </row>
        <row r="121">
          <cell r="A121" t="str">
            <v>457</v>
          </cell>
          <cell r="B121" t="str">
            <v>обыч</v>
          </cell>
          <cell r="C121" t="str">
            <v>Кривоносов А.Н.</v>
          </cell>
          <cell r="D121">
            <v>150</v>
          </cell>
          <cell r="F121">
            <v>40</v>
          </cell>
          <cell r="G121">
            <v>30</v>
          </cell>
          <cell r="H121">
            <v>60</v>
          </cell>
          <cell r="I121">
            <v>20</v>
          </cell>
          <cell r="J121">
            <v>50</v>
          </cell>
          <cell r="L121">
            <v>25</v>
          </cell>
          <cell r="P121">
            <v>5</v>
          </cell>
          <cell r="Q121">
            <v>0.3</v>
          </cell>
          <cell r="R121">
            <v>2.5</v>
          </cell>
          <cell r="S121">
            <v>9</v>
          </cell>
          <cell r="W121">
            <v>10</v>
          </cell>
          <cell r="Y121">
            <v>0.5</v>
          </cell>
          <cell r="AA121">
            <v>5</v>
          </cell>
          <cell r="AF121">
            <v>6</v>
          </cell>
          <cell r="AT121">
            <v>413.3</v>
          </cell>
          <cell r="AU121">
            <v>413.3</v>
          </cell>
        </row>
        <row r="122">
          <cell r="A122" t="str">
            <v>КсонВед</v>
          </cell>
          <cell r="B122" t="str">
            <v>обыч</v>
          </cell>
          <cell r="C122" t="str">
            <v>Борисевич К.Ю. маршрут 2</v>
          </cell>
          <cell r="AT122">
            <v>0</v>
          </cell>
          <cell r="AU122">
            <v>0</v>
          </cell>
        </row>
        <row r="123">
          <cell r="A123" t="str">
            <v>КсонКулт</v>
          </cell>
          <cell r="B123" t="str">
            <v>обыч</v>
          </cell>
          <cell r="C123" t="str">
            <v>Борисевич К.Ю. маршрут 2</v>
          </cell>
          <cell r="AT123">
            <v>0</v>
          </cell>
          <cell r="AU123">
            <v>0</v>
          </cell>
        </row>
        <row r="124">
          <cell r="A124" t="str">
            <v>КсонФед</v>
          </cell>
          <cell r="B124" t="str">
            <v>обыч</v>
          </cell>
          <cell r="C124" t="str">
            <v>Борисевич К.Ю. маршрут 2</v>
          </cell>
          <cell r="AT124">
            <v>0</v>
          </cell>
          <cell r="AU124">
            <v>0</v>
          </cell>
        </row>
        <row r="125">
          <cell r="A125" t="str">
            <v>44</v>
          </cell>
          <cell r="B125" t="str">
            <v>обыч</v>
          </cell>
          <cell r="C125" t="str">
            <v>Краснов А.Н.</v>
          </cell>
          <cell r="D125">
            <v>140</v>
          </cell>
          <cell r="F125">
            <v>25</v>
          </cell>
          <cell r="G125">
            <v>45</v>
          </cell>
          <cell r="H125">
            <v>62</v>
          </cell>
          <cell r="I125">
            <v>20</v>
          </cell>
          <cell r="J125">
            <v>20</v>
          </cell>
          <cell r="L125">
            <v>20</v>
          </cell>
          <cell r="M125">
            <v>27</v>
          </cell>
          <cell r="R125">
            <v>5</v>
          </cell>
          <cell r="S125">
            <v>10</v>
          </cell>
          <cell r="X125">
            <v>8</v>
          </cell>
          <cell r="AT125">
            <v>382</v>
          </cell>
          <cell r="AU125">
            <v>382</v>
          </cell>
        </row>
        <row r="126">
          <cell r="A126" t="str">
            <v>74-1</v>
          </cell>
          <cell r="B126" t="str">
            <v>обыч</v>
          </cell>
          <cell r="C126" t="str">
            <v>Борисевич К.Ю. маршрут 2</v>
          </cell>
          <cell r="D126">
            <v>150</v>
          </cell>
          <cell r="F126">
            <v>20</v>
          </cell>
          <cell r="G126">
            <v>35</v>
          </cell>
          <cell r="H126">
            <v>35</v>
          </cell>
          <cell r="I126">
            <v>15</v>
          </cell>
          <cell r="J126">
            <v>50</v>
          </cell>
          <cell r="L126">
            <v>26</v>
          </cell>
          <cell r="M126">
            <v>6</v>
          </cell>
          <cell r="R126">
            <v>3</v>
          </cell>
          <cell r="S126">
            <v>7</v>
          </cell>
          <cell r="AF126">
            <v>5</v>
          </cell>
          <cell r="AT126">
            <v>352</v>
          </cell>
          <cell r="AU126">
            <v>352</v>
          </cell>
        </row>
        <row r="127">
          <cell r="B127" t="str">
            <v>обыч</v>
          </cell>
          <cell r="C127" t="str">
            <v/>
          </cell>
          <cell r="AT127">
            <v>0</v>
          </cell>
          <cell r="AU127">
            <v>0</v>
          </cell>
        </row>
        <row r="128">
          <cell r="A128" t="str">
            <v>9-1</v>
          </cell>
          <cell r="B128" t="str">
            <v>обыч</v>
          </cell>
          <cell r="C128" t="str">
            <v>Бучнев Ю.Н.</v>
          </cell>
          <cell r="D128">
            <v>125</v>
          </cell>
          <cell r="F128">
            <v>10</v>
          </cell>
          <cell r="G128">
            <v>60</v>
          </cell>
          <cell r="H128">
            <v>40</v>
          </cell>
          <cell r="I128">
            <v>15</v>
          </cell>
          <cell r="J128">
            <v>60</v>
          </cell>
          <cell r="M128">
            <v>23</v>
          </cell>
          <cell r="S128">
            <v>8</v>
          </cell>
          <cell r="AH128">
            <v>5</v>
          </cell>
          <cell r="AT128">
            <v>346</v>
          </cell>
          <cell r="AU128">
            <v>346</v>
          </cell>
        </row>
        <row r="129">
          <cell r="A129" t="str">
            <v>9-2</v>
          </cell>
          <cell r="B129" t="str">
            <v>обыч</v>
          </cell>
          <cell r="C129" t="str">
            <v>Бучнев Ю.Н.</v>
          </cell>
          <cell r="D129">
            <v>125</v>
          </cell>
          <cell r="F129">
            <v>20</v>
          </cell>
          <cell r="G129">
            <v>65</v>
          </cell>
          <cell r="H129">
            <v>50</v>
          </cell>
          <cell r="I129">
            <v>10</v>
          </cell>
          <cell r="J129">
            <v>49</v>
          </cell>
          <cell r="M129">
            <v>24.5</v>
          </cell>
          <cell r="R129">
            <v>2</v>
          </cell>
          <cell r="S129">
            <v>9</v>
          </cell>
          <cell r="AF129">
            <v>19.600000000000001</v>
          </cell>
          <cell r="AT129">
            <v>374.1</v>
          </cell>
          <cell r="AU129">
            <v>374.1</v>
          </cell>
        </row>
        <row r="130">
          <cell r="B130" t="str">
            <v>обыч</v>
          </cell>
          <cell r="C130" t="str">
            <v/>
          </cell>
          <cell r="AT130">
            <v>0</v>
          </cell>
          <cell r="AU130">
            <v>0</v>
          </cell>
        </row>
        <row r="131">
          <cell r="B131" t="str">
            <v>обыч</v>
          </cell>
          <cell r="C131" t="str">
            <v/>
          </cell>
          <cell r="AT131">
            <v>0</v>
          </cell>
          <cell r="AU131">
            <v>0</v>
          </cell>
        </row>
        <row r="132">
          <cell r="A132" t="str">
            <v>Орион</v>
          </cell>
          <cell r="B132" t="str">
            <v>обыч</v>
          </cell>
          <cell r="C132" t="str">
            <v>Борисевич К.Ю. маршрут 2</v>
          </cell>
          <cell r="AT132">
            <v>0</v>
          </cell>
          <cell r="AU132">
            <v>0</v>
          </cell>
        </row>
        <row r="133">
          <cell r="B133" t="str">
            <v>обыч</v>
          </cell>
          <cell r="C133" t="str">
            <v/>
          </cell>
          <cell r="AT133">
            <v>0</v>
          </cell>
          <cell r="AU133">
            <v>0</v>
          </cell>
        </row>
        <row r="134">
          <cell r="B134" t="str">
            <v>обыч</v>
          </cell>
          <cell r="C134" t="str">
            <v/>
          </cell>
          <cell r="AT134">
            <v>0</v>
          </cell>
          <cell r="AU134">
            <v>0</v>
          </cell>
        </row>
        <row r="135">
          <cell r="A135" t="str">
            <v>вес</v>
          </cell>
          <cell r="B135" t="str">
            <v>обыч</v>
          </cell>
          <cell r="C135" t="str">
            <v/>
          </cell>
          <cell r="AT135">
            <v>0</v>
          </cell>
          <cell r="AU135">
            <v>0</v>
          </cell>
        </row>
        <row r="136">
          <cell r="A136">
            <v>0</v>
          </cell>
          <cell r="B136" t="str">
            <v>обыч</v>
          </cell>
          <cell r="C136" t="str">
            <v/>
          </cell>
          <cell r="AT136">
            <v>0</v>
          </cell>
          <cell r="AU136">
            <v>0</v>
          </cell>
        </row>
        <row r="137">
          <cell r="A137" t="str">
            <v>109</v>
          </cell>
          <cell r="B137" t="str">
            <v>обыч</v>
          </cell>
          <cell r="C137" t="str">
            <v>Егошин В.И. маршрут№2.</v>
          </cell>
          <cell r="D137">
            <v>50</v>
          </cell>
          <cell r="F137">
            <v>25</v>
          </cell>
          <cell r="G137">
            <v>5</v>
          </cell>
          <cell r="H137">
            <v>15</v>
          </cell>
          <cell r="I137">
            <v>10</v>
          </cell>
          <cell r="L137">
            <v>6.5</v>
          </cell>
          <cell r="M137">
            <v>8.5</v>
          </cell>
          <cell r="P137">
            <v>0.3</v>
          </cell>
          <cell r="R137">
            <v>7</v>
          </cell>
          <cell r="S137">
            <v>1</v>
          </cell>
          <cell r="W137">
            <v>1</v>
          </cell>
          <cell r="AT137">
            <v>129.30000000000001</v>
          </cell>
          <cell r="AU137">
            <v>129.30000000000001</v>
          </cell>
        </row>
        <row r="138">
          <cell r="A138" t="str">
            <v>116</v>
          </cell>
          <cell r="B138" t="str">
            <v>обыч</v>
          </cell>
          <cell r="C138" t="str">
            <v>Крюков Игорь Валерьевич</v>
          </cell>
          <cell r="D138">
            <v>120</v>
          </cell>
          <cell r="F138">
            <v>40</v>
          </cell>
          <cell r="G138">
            <v>45</v>
          </cell>
          <cell r="I138">
            <v>20</v>
          </cell>
          <cell r="J138">
            <v>35</v>
          </cell>
          <cell r="L138">
            <v>32</v>
          </cell>
          <cell r="P138">
            <v>4</v>
          </cell>
          <cell r="R138">
            <v>10</v>
          </cell>
          <cell r="S138">
            <v>10</v>
          </cell>
          <cell r="T138">
            <v>13</v>
          </cell>
          <cell r="AT138">
            <v>329</v>
          </cell>
          <cell r="AU138">
            <v>329</v>
          </cell>
        </row>
        <row r="139">
          <cell r="A139" t="str">
            <v>123</v>
          </cell>
          <cell r="B139" t="str">
            <v>обыч</v>
          </cell>
          <cell r="C139" t="str">
            <v>Егошин В.И. маршрут№2.</v>
          </cell>
          <cell r="D139">
            <v>125</v>
          </cell>
          <cell r="F139">
            <v>15</v>
          </cell>
          <cell r="G139">
            <v>37</v>
          </cell>
          <cell r="H139">
            <v>50</v>
          </cell>
          <cell r="I139">
            <v>20</v>
          </cell>
          <cell r="J139">
            <v>23</v>
          </cell>
          <cell r="L139">
            <v>18.5</v>
          </cell>
          <cell r="M139">
            <v>25</v>
          </cell>
          <cell r="R139">
            <v>3</v>
          </cell>
          <cell r="S139">
            <v>10</v>
          </cell>
          <cell r="U139">
            <v>11.5</v>
          </cell>
          <cell r="AA139">
            <v>6</v>
          </cell>
          <cell r="AF139">
            <v>5</v>
          </cell>
          <cell r="AT139">
            <v>349</v>
          </cell>
          <cell r="AU139">
            <v>349</v>
          </cell>
        </row>
        <row r="140">
          <cell r="A140" t="str">
            <v>124</v>
          </cell>
          <cell r="B140" t="str">
            <v>обыч</v>
          </cell>
          <cell r="C140" t="str">
            <v>Егошин В.И. маршрут№2.</v>
          </cell>
          <cell r="D140">
            <v>150</v>
          </cell>
          <cell r="F140">
            <v>70</v>
          </cell>
          <cell r="G140">
            <v>30</v>
          </cell>
          <cell r="H140">
            <v>2</v>
          </cell>
          <cell r="I140">
            <v>15</v>
          </cell>
          <cell r="J140">
            <v>20</v>
          </cell>
          <cell r="L140">
            <v>20</v>
          </cell>
          <cell r="M140">
            <v>24</v>
          </cell>
          <cell r="P140">
            <v>4.2</v>
          </cell>
          <cell r="R140">
            <v>16</v>
          </cell>
          <cell r="S140">
            <v>2</v>
          </cell>
          <cell r="W140">
            <v>4</v>
          </cell>
          <cell r="AT140">
            <v>357.2</v>
          </cell>
          <cell r="AU140">
            <v>357.2</v>
          </cell>
        </row>
        <row r="141">
          <cell r="A141" t="str">
            <v>233</v>
          </cell>
          <cell r="B141" t="str">
            <v>обыч</v>
          </cell>
          <cell r="C141" t="str">
            <v>Грибков А.Б. маршрут№2</v>
          </cell>
          <cell r="D141">
            <v>50</v>
          </cell>
          <cell r="F141">
            <v>5</v>
          </cell>
          <cell r="G141">
            <v>10</v>
          </cell>
          <cell r="J141">
            <v>7</v>
          </cell>
          <cell r="M141">
            <v>16</v>
          </cell>
          <cell r="R141">
            <v>3</v>
          </cell>
          <cell r="T141">
            <v>2.5</v>
          </cell>
          <cell r="U141">
            <v>2.5</v>
          </cell>
          <cell r="AT141">
            <v>96</v>
          </cell>
          <cell r="AU141">
            <v>96</v>
          </cell>
        </row>
        <row r="142">
          <cell r="B142" t="str">
            <v>обыч</v>
          </cell>
          <cell r="C142" t="str">
            <v/>
          </cell>
          <cell r="AT142">
            <v>0</v>
          </cell>
          <cell r="AU142">
            <v>0</v>
          </cell>
        </row>
        <row r="143">
          <cell r="A143" t="str">
            <v>619 с</v>
          </cell>
          <cell r="B143" t="str">
            <v>обыч</v>
          </cell>
          <cell r="C143" t="str">
            <v>Чистов А.В. маршрут№2</v>
          </cell>
          <cell r="D143">
            <v>200</v>
          </cell>
          <cell r="F143">
            <v>20</v>
          </cell>
          <cell r="G143">
            <v>50</v>
          </cell>
          <cell r="H143">
            <v>18</v>
          </cell>
          <cell r="I143">
            <v>10</v>
          </cell>
          <cell r="J143">
            <v>19</v>
          </cell>
          <cell r="L143">
            <v>41</v>
          </cell>
          <cell r="O143">
            <v>22</v>
          </cell>
          <cell r="R143">
            <v>17.5</v>
          </cell>
          <cell r="S143">
            <v>2.2999999999999998</v>
          </cell>
          <cell r="T143">
            <v>11.5</v>
          </cell>
          <cell r="U143">
            <v>13</v>
          </cell>
          <cell r="Y143">
            <v>1.2</v>
          </cell>
          <cell r="Z143">
            <v>2</v>
          </cell>
          <cell r="AA143">
            <v>12</v>
          </cell>
          <cell r="AT143">
            <v>439.5</v>
          </cell>
          <cell r="AU143">
            <v>439.5</v>
          </cell>
        </row>
        <row r="144">
          <cell r="B144" t="str">
            <v>прем</v>
          </cell>
          <cell r="C144" t="str">
            <v/>
          </cell>
          <cell r="AT144">
            <v>0</v>
          </cell>
          <cell r="AU144">
            <v>0</v>
          </cell>
        </row>
        <row r="145">
          <cell r="B145" t="str">
            <v>обыч</v>
          </cell>
          <cell r="C145" t="str">
            <v/>
          </cell>
          <cell r="AT145">
            <v>0</v>
          </cell>
          <cell r="AU145">
            <v>0</v>
          </cell>
        </row>
        <row r="146">
          <cell r="A146" t="str">
            <v>108</v>
          </cell>
          <cell r="B146" t="str">
            <v>обыч</v>
          </cell>
          <cell r="C146" t="str">
            <v>Крюков Игорь Валерьевич</v>
          </cell>
          <cell r="D146">
            <v>150</v>
          </cell>
          <cell r="F146">
            <v>15</v>
          </cell>
          <cell r="G146">
            <v>20</v>
          </cell>
          <cell r="H146">
            <v>15</v>
          </cell>
          <cell r="I146">
            <v>15</v>
          </cell>
          <cell r="J146">
            <v>15</v>
          </cell>
          <cell r="L146">
            <v>15</v>
          </cell>
          <cell r="M146">
            <v>20</v>
          </cell>
          <cell r="P146">
            <v>3</v>
          </cell>
          <cell r="R146">
            <v>10</v>
          </cell>
          <cell r="T146">
            <v>10</v>
          </cell>
          <cell r="U146">
            <v>10</v>
          </cell>
          <cell r="W146">
            <v>5</v>
          </cell>
          <cell r="AT146">
            <v>303</v>
          </cell>
          <cell r="AU146">
            <v>303</v>
          </cell>
        </row>
        <row r="147">
          <cell r="A147" t="str">
            <v>КОР</v>
          </cell>
          <cell r="B147" t="str">
            <v>прем</v>
          </cell>
          <cell r="C147" t="str">
            <v>Краснов А.Н.</v>
          </cell>
          <cell r="AT147">
            <v>0</v>
          </cell>
          <cell r="AU147">
            <v>0</v>
          </cell>
        </row>
        <row r="148">
          <cell r="A148" t="str">
            <v>17</v>
          </cell>
          <cell r="B148" t="str">
            <v>обыч</v>
          </cell>
          <cell r="C148" t="str">
            <v>Абдуллаев Г.Д. Р1</v>
          </cell>
          <cell r="D148">
            <v>15</v>
          </cell>
          <cell r="H148">
            <v>10</v>
          </cell>
          <cell r="I148">
            <v>5</v>
          </cell>
          <cell r="L148">
            <v>10</v>
          </cell>
          <cell r="R148">
            <v>1.5</v>
          </cell>
          <cell r="AT148">
            <v>41.5</v>
          </cell>
          <cell r="AU148">
            <v>41.5</v>
          </cell>
        </row>
        <row r="149">
          <cell r="B149" t="str">
            <v>обыч</v>
          </cell>
          <cell r="C149" t="str">
            <v/>
          </cell>
          <cell r="AT149">
            <v>0</v>
          </cell>
          <cell r="AU149">
            <v>0</v>
          </cell>
        </row>
        <row r="150">
          <cell r="A150" t="str">
            <v>619 ш</v>
          </cell>
          <cell r="B150" t="str">
            <v>обыч</v>
          </cell>
          <cell r="C150" t="str">
            <v>Чистов А.В. маршрут№2</v>
          </cell>
          <cell r="D150">
            <v>225</v>
          </cell>
          <cell r="F150">
            <v>30</v>
          </cell>
          <cell r="G150">
            <v>20</v>
          </cell>
          <cell r="I150">
            <v>50</v>
          </cell>
          <cell r="J150">
            <v>120</v>
          </cell>
          <cell r="L150">
            <v>90</v>
          </cell>
          <cell r="N150">
            <v>60</v>
          </cell>
          <cell r="O150">
            <v>160</v>
          </cell>
          <cell r="P150">
            <v>2</v>
          </cell>
          <cell r="S150">
            <v>100</v>
          </cell>
          <cell r="T150">
            <v>13</v>
          </cell>
          <cell r="U150">
            <v>38</v>
          </cell>
          <cell r="AT150">
            <v>908</v>
          </cell>
          <cell r="AU150">
            <v>908</v>
          </cell>
        </row>
        <row r="151">
          <cell r="B151" t="str">
            <v>прем</v>
          </cell>
          <cell r="C151" t="str">
            <v/>
          </cell>
          <cell r="AT151">
            <v>0</v>
          </cell>
          <cell r="AU151">
            <v>0</v>
          </cell>
        </row>
        <row r="152">
          <cell r="A152" t="str">
            <v>619-л</v>
          </cell>
          <cell r="B152" t="str">
            <v>обыч</v>
          </cell>
          <cell r="C152" t="str">
            <v>Борисевич К.Ю. маршрут 2</v>
          </cell>
          <cell r="AT152">
            <v>0</v>
          </cell>
          <cell r="AU152">
            <v>0</v>
          </cell>
        </row>
        <row r="153">
          <cell r="B153" t="str">
            <v>обыч</v>
          </cell>
          <cell r="C153" t="str">
            <v/>
          </cell>
          <cell r="AT153">
            <v>0</v>
          </cell>
          <cell r="AU153">
            <v>0</v>
          </cell>
        </row>
        <row r="154">
          <cell r="B154" t="str">
            <v>обыч</v>
          </cell>
          <cell r="C154" t="str">
            <v/>
          </cell>
          <cell r="AT154">
            <v>0</v>
          </cell>
          <cell r="AU154">
            <v>0</v>
          </cell>
        </row>
        <row r="155">
          <cell r="A155" t="str">
            <v>3</v>
          </cell>
          <cell r="B155" t="str">
            <v>обыч</v>
          </cell>
          <cell r="C155" t="str">
            <v>Абдуллаев Г.Д. Р2</v>
          </cell>
          <cell r="D155">
            <v>50</v>
          </cell>
          <cell r="F155">
            <v>25</v>
          </cell>
          <cell r="G155">
            <v>10</v>
          </cell>
          <cell r="H155">
            <v>1</v>
          </cell>
          <cell r="I155">
            <v>5</v>
          </cell>
          <cell r="J155">
            <v>7</v>
          </cell>
          <cell r="L155">
            <v>7</v>
          </cell>
          <cell r="P155">
            <v>1.5</v>
          </cell>
          <cell r="R155">
            <v>2</v>
          </cell>
          <cell r="S155">
            <v>1</v>
          </cell>
          <cell r="AT155">
            <v>109.5</v>
          </cell>
          <cell r="AU155">
            <v>109.5</v>
          </cell>
        </row>
        <row r="156">
          <cell r="A156" t="str">
            <v>71</v>
          </cell>
          <cell r="B156" t="str">
            <v>обыч</v>
          </cell>
          <cell r="C156" t="str">
            <v>Грибков А.Б. маршрут№2</v>
          </cell>
          <cell r="D156">
            <v>20</v>
          </cell>
          <cell r="F156">
            <v>13</v>
          </cell>
          <cell r="G156">
            <v>10</v>
          </cell>
          <cell r="I156">
            <v>6</v>
          </cell>
          <cell r="J156">
            <v>9</v>
          </cell>
          <cell r="L156">
            <v>9</v>
          </cell>
          <cell r="O156">
            <v>12</v>
          </cell>
          <cell r="P156">
            <v>2</v>
          </cell>
          <cell r="R156">
            <v>1.3</v>
          </cell>
          <cell r="T156">
            <v>5</v>
          </cell>
          <cell r="U156">
            <v>5</v>
          </cell>
          <cell r="AT156">
            <v>92.3</v>
          </cell>
          <cell r="AU156">
            <v>92.3</v>
          </cell>
        </row>
        <row r="157">
          <cell r="A157" t="str">
            <v>127</v>
          </cell>
          <cell r="B157" t="str">
            <v>обыч</v>
          </cell>
          <cell r="C157" t="str">
            <v>Крюков Игорь Валерьевич</v>
          </cell>
          <cell r="D157">
            <v>100</v>
          </cell>
          <cell r="F157">
            <v>25</v>
          </cell>
          <cell r="G157">
            <v>45</v>
          </cell>
          <cell r="H157">
            <v>50</v>
          </cell>
          <cell r="I157">
            <v>35</v>
          </cell>
          <cell r="J157">
            <v>22</v>
          </cell>
          <cell r="L157">
            <v>18.399999999999999</v>
          </cell>
          <cell r="R157">
            <v>3</v>
          </cell>
          <cell r="S157">
            <v>14</v>
          </cell>
          <cell r="AT157">
            <v>312.39999999999998</v>
          </cell>
          <cell r="AU157">
            <v>312.39999999999998</v>
          </cell>
        </row>
        <row r="158">
          <cell r="B158" t="str">
            <v>обыч</v>
          </cell>
          <cell r="C158" t="str">
            <v/>
          </cell>
          <cell r="AT158">
            <v>0</v>
          </cell>
          <cell r="AU158">
            <v>0</v>
          </cell>
        </row>
        <row r="159">
          <cell r="A159" t="str">
            <v>48</v>
          </cell>
          <cell r="B159" t="str">
            <v>обыч</v>
          </cell>
          <cell r="C159" t="str">
            <v>Грибков А.Б. маршрут№2</v>
          </cell>
          <cell r="D159">
            <v>25</v>
          </cell>
          <cell r="F159">
            <v>10</v>
          </cell>
          <cell r="G159">
            <v>10</v>
          </cell>
          <cell r="I159">
            <v>5</v>
          </cell>
          <cell r="J159">
            <v>10</v>
          </cell>
          <cell r="R159">
            <v>1</v>
          </cell>
          <cell r="AT159">
            <v>61</v>
          </cell>
          <cell r="AU159">
            <v>61</v>
          </cell>
        </row>
        <row r="160">
          <cell r="A160" t="str">
            <v>78</v>
          </cell>
          <cell r="B160" t="str">
            <v>обыч</v>
          </cell>
          <cell r="C160" t="str">
            <v>Грибков А.Б. маршрут№2</v>
          </cell>
          <cell r="D160">
            <v>45</v>
          </cell>
          <cell r="F160">
            <v>20</v>
          </cell>
          <cell r="G160">
            <v>8</v>
          </cell>
          <cell r="I160">
            <v>5</v>
          </cell>
          <cell r="J160">
            <v>12</v>
          </cell>
          <cell r="M160">
            <v>7</v>
          </cell>
          <cell r="R160">
            <v>1</v>
          </cell>
          <cell r="AT160">
            <v>98</v>
          </cell>
          <cell r="AU160">
            <v>98</v>
          </cell>
        </row>
        <row r="161">
          <cell r="A161" t="str">
            <v>112</v>
          </cell>
          <cell r="B161" t="str">
            <v>обыч</v>
          </cell>
          <cell r="C161" t="str">
            <v>Абдуллаев Г.Д. Р2</v>
          </cell>
          <cell r="D161">
            <v>50</v>
          </cell>
          <cell r="F161">
            <v>40</v>
          </cell>
          <cell r="G161">
            <v>15</v>
          </cell>
          <cell r="H161">
            <v>5.5</v>
          </cell>
          <cell r="I161">
            <v>10</v>
          </cell>
          <cell r="J161">
            <v>12</v>
          </cell>
          <cell r="M161">
            <v>15</v>
          </cell>
          <cell r="O161">
            <v>17</v>
          </cell>
          <cell r="R161">
            <v>1.5</v>
          </cell>
          <cell r="AT161">
            <v>166</v>
          </cell>
          <cell r="AU161">
            <v>166</v>
          </cell>
        </row>
        <row r="162">
          <cell r="A162" t="str">
            <v>вес</v>
          </cell>
          <cell r="B162" t="str">
            <v>обыч</v>
          </cell>
          <cell r="C162" t="str">
            <v/>
          </cell>
          <cell r="AT162">
            <v>0</v>
          </cell>
          <cell r="AU162">
            <v>0</v>
          </cell>
        </row>
        <row r="163">
          <cell r="A163">
            <v>0</v>
          </cell>
          <cell r="B163" t="str">
            <v>обыч</v>
          </cell>
          <cell r="C163" t="str">
            <v/>
          </cell>
          <cell r="AT163">
            <v>0</v>
          </cell>
          <cell r="AU163">
            <v>0</v>
          </cell>
        </row>
        <row r="164">
          <cell r="A164" t="str">
            <v>52</v>
          </cell>
          <cell r="B164" t="str">
            <v>обыч</v>
          </cell>
          <cell r="C164" t="str">
            <v>Егошин В.И.</v>
          </cell>
          <cell r="AT164">
            <v>0</v>
          </cell>
          <cell r="AU164">
            <v>0</v>
          </cell>
        </row>
        <row r="165">
          <cell r="A165" t="str">
            <v>101</v>
          </cell>
          <cell r="B165" t="str">
            <v>обыч</v>
          </cell>
          <cell r="C165" t="str">
            <v>Краснов А.Н.</v>
          </cell>
          <cell r="D165">
            <v>175</v>
          </cell>
          <cell r="F165">
            <v>15</v>
          </cell>
          <cell r="G165">
            <v>40</v>
          </cell>
          <cell r="I165">
            <v>10</v>
          </cell>
          <cell r="J165">
            <v>18</v>
          </cell>
          <cell r="L165">
            <v>18</v>
          </cell>
          <cell r="O165">
            <v>20</v>
          </cell>
          <cell r="R165">
            <v>2</v>
          </cell>
          <cell r="W165">
            <v>5</v>
          </cell>
          <cell r="AF165">
            <v>5</v>
          </cell>
          <cell r="AT165">
            <v>308</v>
          </cell>
          <cell r="AU165">
            <v>308</v>
          </cell>
        </row>
        <row r="166">
          <cell r="A166" t="str">
            <v>118</v>
          </cell>
          <cell r="B166" t="str">
            <v>обыч</v>
          </cell>
          <cell r="C166" t="str">
            <v>Краснов А.Н.</v>
          </cell>
          <cell r="D166">
            <v>125</v>
          </cell>
          <cell r="F166">
            <v>55</v>
          </cell>
          <cell r="G166">
            <v>30</v>
          </cell>
          <cell r="H166">
            <v>2.5</v>
          </cell>
          <cell r="I166">
            <v>15</v>
          </cell>
          <cell r="J166">
            <v>30</v>
          </cell>
          <cell r="M166">
            <v>19</v>
          </cell>
          <cell r="O166">
            <v>37</v>
          </cell>
          <cell r="P166">
            <v>4.4000000000000004</v>
          </cell>
          <cell r="R166">
            <v>6</v>
          </cell>
          <cell r="AF166">
            <v>10.5</v>
          </cell>
          <cell r="AT166">
            <v>334.4</v>
          </cell>
          <cell r="AU166">
            <v>334.4</v>
          </cell>
        </row>
        <row r="167">
          <cell r="A167" t="str">
            <v>103</v>
          </cell>
          <cell r="B167" t="str">
            <v>обыч</v>
          </cell>
          <cell r="C167" t="str">
            <v>Борисевич К.Ю. маршрут 2</v>
          </cell>
          <cell r="D167">
            <v>50</v>
          </cell>
          <cell r="F167">
            <v>6</v>
          </cell>
          <cell r="G167">
            <v>15</v>
          </cell>
          <cell r="H167">
            <v>27</v>
          </cell>
          <cell r="I167">
            <v>10</v>
          </cell>
          <cell r="J167">
            <v>10</v>
          </cell>
          <cell r="L167">
            <v>9</v>
          </cell>
          <cell r="O167">
            <v>11.8</v>
          </cell>
          <cell r="R167">
            <v>1.4</v>
          </cell>
          <cell r="S167">
            <v>4.5999999999999996</v>
          </cell>
          <cell r="T167">
            <v>5.6</v>
          </cell>
          <cell r="U167">
            <v>5.6</v>
          </cell>
          <cell r="AT167">
            <v>156</v>
          </cell>
          <cell r="AU167">
            <v>156</v>
          </cell>
        </row>
        <row r="168">
          <cell r="A168" t="str">
            <v>20</v>
          </cell>
          <cell r="B168" t="str">
            <v>обыч</v>
          </cell>
          <cell r="C168" t="str">
            <v>Кривоносов А.Н.</v>
          </cell>
          <cell r="D168">
            <v>50</v>
          </cell>
          <cell r="F168">
            <v>20</v>
          </cell>
          <cell r="G168">
            <v>15</v>
          </cell>
          <cell r="H168">
            <v>20</v>
          </cell>
          <cell r="I168">
            <v>10</v>
          </cell>
          <cell r="J168">
            <v>10</v>
          </cell>
          <cell r="L168">
            <v>7</v>
          </cell>
          <cell r="R168">
            <v>1.2</v>
          </cell>
          <cell r="S168">
            <v>4</v>
          </cell>
          <cell r="AT168">
            <v>137.19999999999999</v>
          </cell>
          <cell r="AU168">
            <v>137.19999999999999</v>
          </cell>
        </row>
        <row r="169">
          <cell r="A169" t="str">
            <v>104-бюд</v>
          </cell>
          <cell r="B169" t="str">
            <v>обыч</v>
          </cell>
          <cell r="C169" t="str">
            <v/>
          </cell>
          <cell r="AT169">
            <v>0</v>
          </cell>
          <cell r="AU169">
            <v>0</v>
          </cell>
        </row>
        <row r="170">
          <cell r="A170" t="str">
            <v>104-не</v>
          </cell>
          <cell r="B170" t="str">
            <v>обыч</v>
          </cell>
          <cell r="C170" t="str">
            <v/>
          </cell>
          <cell r="AT170">
            <v>0</v>
          </cell>
          <cell r="AU170">
            <v>0</v>
          </cell>
        </row>
        <row r="171">
          <cell r="A171" t="str">
            <v>103-Л</v>
          </cell>
          <cell r="B171" t="str">
            <v>обыч</v>
          </cell>
          <cell r="C171" t="str">
            <v>Борисевич К.Ю. маршрут 2</v>
          </cell>
          <cell r="AT171">
            <v>0</v>
          </cell>
          <cell r="AU171">
            <v>0</v>
          </cell>
        </row>
        <row r="172">
          <cell r="A172" t="str">
            <v>103-лс</v>
          </cell>
          <cell r="B172" t="str">
            <v>обыч</v>
          </cell>
          <cell r="C172" t="str">
            <v>Борисевич К.Ю.</v>
          </cell>
          <cell r="AT172">
            <v>0</v>
          </cell>
          <cell r="AU172">
            <v>0</v>
          </cell>
        </row>
        <row r="173">
          <cell r="A173" t="str">
            <v>104-Л</v>
          </cell>
          <cell r="B173" t="str">
            <v>обыч</v>
          </cell>
          <cell r="C173" t="str">
            <v/>
          </cell>
          <cell r="AT173">
            <v>0</v>
          </cell>
          <cell r="AU173">
            <v>0</v>
          </cell>
        </row>
        <row r="174">
          <cell r="A174" t="str">
            <v>104-ЛС</v>
          </cell>
          <cell r="B174" t="str">
            <v>обыч</v>
          </cell>
          <cell r="C174" t="str">
            <v/>
          </cell>
          <cell r="AT174">
            <v>0</v>
          </cell>
          <cell r="AU174">
            <v>0</v>
          </cell>
        </row>
        <row r="175">
          <cell r="B175" t="str">
            <v>обыч</v>
          </cell>
          <cell r="C175" t="str">
            <v/>
          </cell>
          <cell r="AT175">
            <v>0</v>
          </cell>
          <cell r="AU175">
            <v>0</v>
          </cell>
        </row>
        <row r="176">
          <cell r="A176" t="str">
            <v>103-2</v>
          </cell>
          <cell r="B176" t="str">
            <v>обыч</v>
          </cell>
          <cell r="C176" t="str">
            <v>Шевченко Э.В.</v>
          </cell>
          <cell r="AT176">
            <v>0</v>
          </cell>
          <cell r="AU176">
            <v>0</v>
          </cell>
        </row>
        <row r="177">
          <cell r="A177" t="str">
            <v>87</v>
          </cell>
          <cell r="B177" t="str">
            <v>обыч</v>
          </cell>
          <cell r="C177" t="str">
            <v>Егошин В.И.</v>
          </cell>
          <cell r="D177">
            <v>20</v>
          </cell>
          <cell r="F177">
            <v>10</v>
          </cell>
          <cell r="G177">
            <v>10</v>
          </cell>
          <cell r="H177">
            <v>5</v>
          </cell>
          <cell r="I177">
            <v>5</v>
          </cell>
          <cell r="J177">
            <v>5</v>
          </cell>
          <cell r="R177">
            <v>4</v>
          </cell>
          <cell r="S177">
            <v>2.8</v>
          </cell>
          <cell r="T177">
            <v>3.4</v>
          </cell>
          <cell r="AT177">
            <v>65.2</v>
          </cell>
          <cell r="AU177">
            <v>65.2</v>
          </cell>
        </row>
        <row r="178">
          <cell r="A178" t="str">
            <v>21</v>
          </cell>
          <cell r="B178" t="str">
            <v>обыч</v>
          </cell>
          <cell r="C178" t="str">
            <v>Егошин В.И.</v>
          </cell>
          <cell r="D178">
            <v>50</v>
          </cell>
          <cell r="F178">
            <v>10</v>
          </cell>
          <cell r="G178">
            <v>15</v>
          </cell>
          <cell r="H178">
            <v>10</v>
          </cell>
          <cell r="I178">
            <v>10</v>
          </cell>
          <cell r="J178">
            <v>10</v>
          </cell>
          <cell r="R178">
            <v>5</v>
          </cell>
          <cell r="S178">
            <v>3.6</v>
          </cell>
          <cell r="T178">
            <v>4.3</v>
          </cell>
          <cell r="AT178">
            <v>117.89999999999999</v>
          </cell>
          <cell r="AU178">
            <v>117.89999999999999</v>
          </cell>
        </row>
        <row r="179">
          <cell r="A179" t="str">
            <v>9</v>
          </cell>
          <cell r="B179" t="str">
            <v>обыч</v>
          </cell>
          <cell r="C179" t="str">
            <v>Егошин В.И.</v>
          </cell>
          <cell r="D179">
            <v>50</v>
          </cell>
          <cell r="F179">
            <v>15</v>
          </cell>
          <cell r="G179">
            <v>10</v>
          </cell>
          <cell r="H179">
            <v>3</v>
          </cell>
          <cell r="J179">
            <v>15</v>
          </cell>
          <cell r="L179">
            <v>9</v>
          </cell>
          <cell r="R179">
            <v>6</v>
          </cell>
          <cell r="S179">
            <v>0.6</v>
          </cell>
          <cell r="Y179">
            <v>0.3</v>
          </cell>
          <cell r="AH179">
            <v>2</v>
          </cell>
          <cell r="AT179">
            <v>110.89999999999999</v>
          </cell>
          <cell r="AU179">
            <v>110.89999999999999</v>
          </cell>
        </row>
        <row r="180">
          <cell r="A180" t="str">
            <v>70</v>
          </cell>
          <cell r="B180" t="str">
            <v>обыч</v>
          </cell>
          <cell r="C180" t="str">
            <v>Егошин В.И.</v>
          </cell>
          <cell r="AT180">
            <v>0</v>
          </cell>
          <cell r="AU180">
            <v>0</v>
          </cell>
        </row>
        <row r="181">
          <cell r="A181" t="str">
            <v>29-2</v>
          </cell>
          <cell r="B181" t="str">
            <v>обыч</v>
          </cell>
          <cell r="C181" t="str">
            <v>Егошин В.И.</v>
          </cell>
          <cell r="D181">
            <v>50</v>
          </cell>
          <cell r="F181">
            <v>15</v>
          </cell>
          <cell r="G181">
            <v>10</v>
          </cell>
          <cell r="I181">
            <v>10</v>
          </cell>
          <cell r="J181">
            <v>7</v>
          </cell>
          <cell r="L181">
            <v>7</v>
          </cell>
          <cell r="O181">
            <v>8.5</v>
          </cell>
          <cell r="P181">
            <v>1</v>
          </cell>
          <cell r="T181">
            <v>5</v>
          </cell>
          <cell r="U181">
            <v>5</v>
          </cell>
          <cell r="AT181">
            <v>118.5</v>
          </cell>
          <cell r="AU181">
            <v>118.5</v>
          </cell>
        </row>
        <row r="182">
          <cell r="A182" t="str">
            <v>60</v>
          </cell>
          <cell r="B182" t="str">
            <v>обыч</v>
          </cell>
          <cell r="C182" t="str">
            <v>Егошин В.И.</v>
          </cell>
          <cell r="D182">
            <v>30</v>
          </cell>
          <cell r="F182">
            <v>10</v>
          </cell>
          <cell r="G182">
            <v>5</v>
          </cell>
          <cell r="H182">
            <v>10</v>
          </cell>
          <cell r="I182">
            <v>5</v>
          </cell>
          <cell r="J182">
            <v>2</v>
          </cell>
          <cell r="L182">
            <v>3</v>
          </cell>
          <cell r="O182">
            <v>4.5</v>
          </cell>
          <cell r="P182">
            <v>1.2</v>
          </cell>
          <cell r="R182">
            <v>4.5</v>
          </cell>
          <cell r="S182">
            <v>1.5</v>
          </cell>
          <cell r="T182">
            <v>2.2999999999999998</v>
          </cell>
          <cell r="U182">
            <v>2.2999999999999998</v>
          </cell>
          <cell r="AT182">
            <v>81.3</v>
          </cell>
          <cell r="AU182">
            <v>81.3</v>
          </cell>
        </row>
        <row r="183">
          <cell r="A183" t="str">
            <v>49</v>
          </cell>
          <cell r="B183" t="str">
            <v>обыч</v>
          </cell>
          <cell r="C183" t="str">
            <v>Егошин В.И.</v>
          </cell>
          <cell r="D183">
            <v>60</v>
          </cell>
          <cell r="F183">
            <v>15</v>
          </cell>
          <cell r="G183">
            <v>20</v>
          </cell>
          <cell r="H183">
            <v>20</v>
          </cell>
          <cell r="I183">
            <v>5</v>
          </cell>
          <cell r="J183">
            <v>10</v>
          </cell>
          <cell r="L183">
            <v>6</v>
          </cell>
          <cell r="O183">
            <v>6.5</v>
          </cell>
          <cell r="P183">
            <v>1.2</v>
          </cell>
          <cell r="R183">
            <v>4</v>
          </cell>
          <cell r="S183">
            <v>3</v>
          </cell>
          <cell r="AT183">
            <v>150.69999999999999</v>
          </cell>
          <cell r="AU183">
            <v>150.69999999999999</v>
          </cell>
        </row>
        <row r="184">
          <cell r="A184" t="str">
            <v>56</v>
          </cell>
          <cell r="B184" t="str">
            <v>обыч</v>
          </cell>
          <cell r="C184" t="str">
            <v>Егошин В.И.</v>
          </cell>
          <cell r="D184">
            <v>10</v>
          </cell>
          <cell r="F184">
            <v>8</v>
          </cell>
          <cell r="H184">
            <v>5</v>
          </cell>
          <cell r="I184">
            <v>3</v>
          </cell>
          <cell r="J184">
            <v>2</v>
          </cell>
          <cell r="L184">
            <v>1.6</v>
          </cell>
          <cell r="O184">
            <v>2.1</v>
          </cell>
          <cell r="P184">
            <v>0.6</v>
          </cell>
          <cell r="R184">
            <v>1.5</v>
          </cell>
          <cell r="S184">
            <v>1</v>
          </cell>
          <cell r="T184">
            <v>1</v>
          </cell>
          <cell r="U184">
            <v>1</v>
          </cell>
          <cell r="W184">
            <v>0.3</v>
          </cell>
          <cell r="AT184">
            <v>37.1</v>
          </cell>
          <cell r="AU184">
            <v>37.1</v>
          </cell>
        </row>
        <row r="185">
          <cell r="A185" t="str">
            <v>202</v>
          </cell>
          <cell r="B185" t="str">
            <v>обыч</v>
          </cell>
          <cell r="C185" t="str">
            <v>Егошин В.И.</v>
          </cell>
          <cell r="D185">
            <v>40</v>
          </cell>
          <cell r="F185">
            <v>15</v>
          </cell>
          <cell r="G185">
            <v>15</v>
          </cell>
          <cell r="H185">
            <v>5</v>
          </cell>
          <cell r="I185">
            <v>6</v>
          </cell>
          <cell r="J185">
            <v>15</v>
          </cell>
          <cell r="L185">
            <v>3</v>
          </cell>
          <cell r="M185">
            <v>2</v>
          </cell>
          <cell r="R185">
            <v>2</v>
          </cell>
          <cell r="U185">
            <v>3.4</v>
          </cell>
          <cell r="AT185">
            <v>106.4</v>
          </cell>
          <cell r="AU185">
            <v>106.4</v>
          </cell>
        </row>
        <row r="186">
          <cell r="A186" t="str">
            <v>29-1</v>
          </cell>
          <cell r="B186" t="str">
            <v>обыч</v>
          </cell>
          <cell r="C186" t="str">
            <v>Егошин В.И.</v>
          </cell>
          <cell r="AT186">
            <v>0</v>
          </cell>
          <cell r="AU186">
            <v>0</v>
          </cell>
        </row>
        <row r="187">
          <cell r="B187" t="str">
            <v>обыч</v>
          </cell>
          <cell r="C187" t="str">
            <v/>
          </cell>
          <cell r="AT187">
            <v>0</v>
          </cell>
          <cell r="AU187">
            <v>0</v>
          </cell>
        </row>
        <row r="188">
          <cell r="B188" t="str">
            <v>обыч</v>
          </cell>
          <cell r="C188" t="str">
            <v/>
          </cell>
          <cell r="AT188">
            <v>0</v>
          </cell>
          <cell r="AU188">
            <v>0</v>
          </cell>
        </row>
        <row r="189">
          <cell r="A189" t="str">
            <v>вес</v>
          </cell>
          <cell r="B189" t="str">
            <v>обыч</v>
          </cell>
          <cell r="C189" t="str">
            <v/>
          </cell>
          <cell r="AT189">
            <v>0</v>
          </cell>
          <cell r="AU189">
            <v>0</v>
          </cell>
        </row>
        <row r="190">
          <cell r="A190">
            <v>0</v>
          </cell>
          <cell r="B190" t="str">
            <v>обыч</v>
          </cell>
          <cell r="C190" t="str">
            <v/>
          </cell>
          <cell r="AT190">
            <v>0</v>
          </cell>
          <cell r="AU190">
            <v>0</v>
          </cell>
        </row>
        <row r="191">
          <cell r="B191" t="str">
            <v>обыч</v>
          </cell>
          <cell r="C191" t="str">
            <v/>
          </cell>
          <cell r="AT191">
            <v>0</v>
          </cell>
          <cell r="AU191">
            <v>0</v>
          </cell>
        </row>
        <row r="192">
          <cell r="B192" t="str">
            <v>обыч</v>
          </cell>
          <cell r="C192" t="str">
            <v/>
          </cell>
          <cell r="AT192">
            <v>0</v>
          </cell>
          <cell r="AU192">
            <v>0</v>
          </cell>
        </row>
        <row r="193">
          <cell r="B193" t="str">
            <v>прем</v>
          </cell>
          <cell r="C193" t="str">
            <v/>
          </cell>
          <cell r="AT193">
            <v>0</v>
          </cell>
          <cell r="AU193">
            <v>0</v>
          </cell>
        </row>
        <row r="194">
          <cell r="B194" t="str">
            <v>обыч</v>
          </cell>
          <cell r="C194" t="str">
            <v/>
          </cell>
          <cell r="AT194">
            <v>0</v>
          </cell>
          <cell r="AU194">
            <v>0</v>
          </cell>
        </row>
        <row r="195">
          <cell r="B195" t="str">
            <v>обыч</v>
          </cell>
          <cell r="C195" t="str">
            <v/>
          </cell>
          <cell r="AT195">
            <v>0</v>
          </cell>
          <cell r="AU195">
            <v>0</v>
          </cell>
        </row>
        <row r="196">
          <cell r="B196" t="str">
            <v>обыч</v>
          </cell>
          <cell r="C196" t="str">
            <v/>
          </cell>
          <cell r="AT196">
            <v>0</v>
          </cell>
          <cell r="AU196">
            <v>0</v>
          </cell>
        </row>
        <row r="197">
          <cell r="A197" t="str">
            <v>9-п</v>
          </cell>
          <cell r="B197" t="str">
            <v>обыч</v>
          </cell>
          <cell r="C197" t="str">
            <v>Чистов А.В.</v>
          </cell>
          <cell r="D197">
            <v>120</v>
          </cell>
          <cell r="F197">
            <v>50</v>
          </cell>
          <cell r="G197">
            <v>25</v>
          </cell>
          <cell r="H197">
            <v>10</v>
          </cell>
          <cell r="I197">
            <v>30</v>
          </cell>
          <cell r="J197">
            <v>25.5</v>
          </cell>
          <cell r="L197">
            <v>19</v>
          </cell>
          <cell r="O197">
            <v>27.5</v>
          </cell>
          <cell r="Q197">
            <v>0.25</v>
          </cell>
          <cell r="R197">
            <v>12.5</v>
          </cell>
          <cell r="S197">
            <v>1.2</v>
          </cell>
          <cell r="Y197">
            <v>0.8</v>
          </cell>
          <cell r="Z197">
            <v>1.5</v>
          </cell>
          <cell r="AA197">
            <v>11</v>
          </cell>
          <cell r="AF197">
            <v>10</v>
          </cell>
          <cell r="AT197">
            <v>344.25</v>
          </cell>
          <cell r="AU197">
            <v>344.25</v>
          </cell>
        </row>
        <row r="198">
          <cell r="A198" t="str">
            <v>43-п</v>
          </cell>
          <cell r="B198" t="str">
            <v>прем</v>
          </cell>
          <cell r="C198" t="str">
            <v>Грибков А.Б.</v>
          </cell>
          <cell r="D198">
            <v>150</v>
          </cell>
          <cell r="F198">
            <v>60</v>
          </cell>
          <cell r="G198">
            <v>3</v>
          </cell>
          <cell r="H198">
            <v>1.5</v>
          </cell>
          <cell r="J198">
            <v>55</v>
          </cell>
          <cell r="L198">
            <v>1.5</v>
          </cell>
          <cell r="O198">
            <v>2</v>
          </cell>
          <cell r="R198">
            <v>6</v>
          </cell>
          <cell r="S198">
            <v>0.2</v>
          </cell>
          <cell r="T198">
            <v>8</v>
          </cell>
          <cell r="U198">
            <v>1</v>
          </cell>
          <cell r="W198">
            <v>0.5</v>
          </cell>
          <cell r="Y198">
            <v>0.4</v>
          </cell>
          <cell r="Z198">
            <v>0.4</v>
          </cell>
          <cell r="AH198">
            <v>0.5</v>
          </cell>
          <cell r="AT198">
            <v>289.99999999999994</v>
          </cell>
          <cell r="AU198">
            <v>289.99999999999994</v>
          </cell>
        </row>
        <row r="199">
          <cell r="B199" t="str">
            <v>обыч</v>
          </cell>
          <cell r="C199" t="str">
            <v/>
          </cell>
          <cell r="AT199">
            <v>0</v>
          </cell>
          <cell r="AU199">
            <v>0</v>
          </cell>
        </row>
        <row r="200">
          <cell r="B200" t="str">
            <v>обыч</v>
          </cell>
          <cell r="C200" t="str">
            <v/>
          </cell>
          <cell r="AT200">
            <v>0</v>
          </cell>
          <cell r="AU200">
            <v>0</v>
          </cell>
        </row>
        <row r="201">
          <cell r="A201" t="str">
            <v>15-п</v>
          </cell>
          <cell r="B201" t="str">
            <v>обыч</v>
          </cell>
          <cell r="C201" t="str">
            <v>Чистов А.В.</v>
          </cell>
          <cell r="D201">
            <v>175</v>
          </cell>
          <cell r="F201">
            <v>30</v>
          </cell>
          <cell r="G201">
            <v>25</v>
          </cell>
          <cell r="H201">
            <v>60</v>
          </cell>
          <cell r="I201">
            <v>10</v>
          </cell>
          <cell r="L201">
            <v>24</v>
          </cell>
          <cell r="O201">
            <v>30</v>
          </cell>
          <cell r="P201">
            <v>3</v>
          </cell>
          <cell r="R201">
            <v>18</v>
          </cell>
          <cell r="S201">
            <v>16</v>
          </cell>
          <cell r="T201">
            <v>16</v>
          </cell>
          <cell r="U201">
            <v>14</v>
          </cell>
          <cell r="Z201">
            <v>2</v>
          </cell>
          <cell r="AT201">
            <v>423</v>
          </cell>
          <cell r="AU201">
            <v>423</v>
          </cell>
        </row>
        <row r="202">
          <cell r="A202" t="str">
            <v>25-1-п</v>
          </cell>
          <cell r="B202" t="str">
            <v>обыч</v>
          </cell>
          <cell r="C202" t="str">
            <v>Чистов А.В.</v>
          </cell>
          <cell r="D202">
            <v>125</v>
          </cell>
          <cell r="F202">
            <v>12</v>
          </cell>
          <cell r="G202">
            <v>40</v>
          </cell>
          <cell r="H202">
            <v>15</v>
          </cell>
          <cell r="I202">
            <v>10</v>
          </cell>
          <cell r="J202">
            <v>10</v>
          </cell>
          <cell r="L202">
            <v>16</v>
          </cell>
          <cell r="O202">
            <v>20</v>
          </cell>
          <cell r="P202">
            <v>2.8</v>
          </cell>
          <cell r="R202">
            <v>7</v>
          </cell>
          <cell r="S202">
            <v>8</v>
          </cell>
          <cell r="T202">
            <v>10</v>
          </cell>
          <cell r="U202">
            <v>9</v>
          </cell>
          <cell r="W202">
            <v>5</v>
          </cell>
          <cell r="Y202">
            <v>0.3</v>
          </cell>
          <cell r="Z202">
            <v>2</v>
          </cell>
          <cell r="AT202">
            <v>292.10000000000002</v>
          </cell>
          <cell r="AU202">
            <v>292.10000000000002</v>
          </cell>
        </row>
        <row r="203">
          <cell r="A203" t="str">
            <v>25-2-п</v>
          </cell>
          <cell r="B203" t="str">
            <v>обыч</v>
          </cell>
          <cell r="C203" t="str">
            <v>Чистов А.В.</v>
          </cell>
          <cell r="D203">
            <v>175</v>
          </cell>
          <cell r="F203">
            <v>20</v>
          </cell>
          <cell r="G203">
            <v>50</v>
          </cell>
          <cell r="H203">
            <v>2</v>
          </cell>
          <cell r="I203">
            <v>10</v>
          </cell>
          <cell r="J203">
            <v>24</v>
          </cell>
          <cell r="L203">
            <v>23</v>
          </cell>
          <cell r="O203">
            <v>29</v>
          </cell>
          <cell r="P203">
            <v>3.5</v>
          </cell>
          <cell r="R203">
            <v>17</v>
          </cell>
          <cell r="S203">
            <v>12</v>
          </cell>
          <cell r="T203">
            <v>15</v>
          </cell>
          <cell r="U203">
            <v>13</v>
          </cell>
          <cell r="W203">
            <v>8</v>
          </cell>
          <cell r="Y203">
            <v>0.4</v>
          </cell>
          <cell r="Z203">
            <v>4.5</v>
          </cell>
          <cell r="AT203">
            <v>406.4</v>
          </cell>
          <cell r="AU203">
            <v>406.4</v>
          </cell>
        </row>
        <row r="204">
          <cell r="A204" t="str">
            <v>34-п</v>
          </cell>
          <cell r="B204" t="str">
            <v>обыч</v>
          </cell>
          <cell r="C204" t="str">
            <v>Чистов А.В.</v>
          </cell>
          <cell r="D204">
            <v>145</v>
          </cell>
          <cell r="F204">
            <v>15</v>
          </cell>
          <cell r="G204">
            <v>45</v>
          </cell>
          <cell r="H204">
            <v>75</v>
          </cell>
          <cell r="I204">
            <v>10</v>
          </cell>
          <cell r="J204">
            <v>23</v>
          </cell>
          <cell r="L204">
            <v>23</v>
          </cell>
          <cell r="O204">
            <v>33</v>
          </cell>
          <cell r="P204">
            <v>6</v>
          </cell>
          <cell r="R204">
            <v>19</v>
          </cell>
          <cell r="S204">
            <v>14</v>
          </cell>
          <cell r="U204">
            <v>14</v>
          </cell>
          <cell r="W204">
            <v>7.5</v>
          </cell>
          <cell r="Y204">
            <v>0.4</v>
          </cell>
          <cell r="Z204">
            <v>1.9</v>
          </cell>
          <cell r="AT204">
            <v>431.79999999999995</v>
          </cell>
          <cell r="AU204">
            <v>431.79999999999995</v>
          </cell>
        </row>
        <row r="205">
          <cell r="A205" t="str">
            <v>40-п</v>
          </cell>
          <cell r="B205" t="str">
            <v>обыч</v>
          </cell>
          <cell r="C205" t="str">
            <v>Грибков А.Б.</v>
          </cell>
          <cell r="D205">
            <v>30</v>
          </cell>
          <cell r="F205">
            <v>20</v>
          </cell>
          <cell r="G205">
            <v>20</v>
          </cell>
          <cell r="H205">
            <v>45</v>
          </cell>
          <cell r="I205">
            <v>5</v>
          </cell>
          <cell r="J205">
            <v>14.2</v>
          </cell>
          <cell r="M205">
            <v>18.5</v>
          </cell>
          <cell r="O205">
            <v>20</v>
          </cell>
          <cell r="P205">
            <v>3.8</v>
          </cell>
          <cell r="R205">
            <v>12</v>
          </cell>
          <cell r="S205">
            <v>6</v>
          </cell>
          <cell r="T205">
            <v>8</v>
          </cell>
          <cell r="U205">
            <v>8</v>
          </cell>
          <cell r="W205">
            <v>4.8</v>
          </cell>
          <cell r="Y205">
            <v>0.3</v>
          </cell>
          <cell r="AT205">
            <v>215.60000000000002</v>
          </cell>
          <cell r="AU205">
            <v>215.60000000000002</v>
          </cell>
        </row>
        <row r="206">
          <cell r="A206" t="str">
            <v>85-п</v>
          </cell>
          <cell r="B206" t="str">
            <v>обыч</v>
          </cell>
          <cell r="C206" t="str">
            <v>Грибков А.Б.</v>
          </cell>
          <cell r="D206">
            <v>125</v>
          </cell>
          <cell r="F206">
            <v>60</v>
          </cell>
          <cell r="G206">
            <v>40</v>
          </cell>
          <cell r="I206">
            <v>15</v>
          </cell>
          <cell r="J206">
            <v>12</v>
          </cell>
          <cell r="L206">
            <v>26</v>
          </cell>
          <cell r="O206">
            <v>33</v>
          </cell>
          <cell r="R206">
            <v>1</v>
          </cell>
          <cell r="U206">
            <v>48</v>
          </cell>
          <cell r="W206">
            <v>9</v>
          </cell>
          <cell r="AT206">
            <v>369</v>
          </cell>
          <cell r="AU206">
            <v>369</v>
          </cell>
        </row>
        <row r="207">
          <cell r="A207" t="str">
            <v>87-1-п</v>
          </cell>
          <cell r="B207" t="str">
            <v>обыч</v>
          </cell>
          <cell r="C207" t="str">
            <v>Грибков А.Б.</v>
          </cell>
          <cell r="D207">
            <v>165</v>
          </cell>
          <cell r="F207">
            <v>15</v>
          </cell>
          <cell r="G207">
            <v>40</v>
          </cell>
          <cell r="H207">
            <v>20</v>
          </cell>
          <cell r="I207">
            <v>10</v>
          </cell>
          <cell r="J207">
            <v>19.600000000000001</v>
          </cell>
          <cell r="L207">
            <v>19</v>
          </cell>
          <cell r="O207">
            <v>24.6</v>
          </cell>
          <cell r="R207">
            <v>20</v>
          </cell>
          <cell r="S207">
            <v>2.2999999999999998</v>
          </cell>
          <cell r="T207">
            <v>11</v>
          </cell>
          <cell r="U207">
            <v>13</v>
          </cell>
          <cell r="W207">
            <v>7</v>
          </cell>
          <cell r="Y207">
            <v>0.7</v>
          </cell>
          <cell r="Z207">
            <v>1</v>
          </cell>
          <cell r="AH207">
            <v>5</v>
          </cell>
          <cell r="AT207">
            <v>373.20000000000005</v>
          </cell>
          <cell r="AU207">
            <v>373.20000000000005</v>
          </cell>
        </row>
        <row r="208">
          <cell r="A208" t="str">
            <v>87-2-п</v>
          </cell>
          <cell r="B208" t="str">
            <v>обыч</v>
          </cell>
          <cell r="C208" t="str">
            <v>Грибков А.Б.</v>
          </cell>
          <cell r="D208">
            <v>25</v>
          </cell>
          <cell r="F208">
            <v>2</v>
          </cell>
          <cell r="G208">
            <v>6</v>
          </cell>
          <cell r="H208">
            <v>3</v>
          </cell>
          <cell r="I208">
            <v>1.5</v>
          </cell>
          <cell r="J208">
            <v>2.9</v>
          </cell>
          <cell r="L208">
            <v>2.8</v>
          </cell>
          <cell r="O208">
            <v>3.6</v>
          </cell>
          <cell r="R208">
            <v>3</v>
          </cell>
          <cell r="S208">
            <v>0.3</v>
          </cell>
          <cell r="T208">
            <v>1.6</v>
          </cell>
          <cell r="U208">
            <v>2</v>
          </cell>
          <cell r="W208">
            <v>1</v>
          </cell>
          <cell r="Y208">
            <v>0.12</v>
          </cell>
          <cell r="Z208">
            <v>0.3</v>
          </cell>
          <cell r="AH208">
            <v>0.8</v>
          </cell>
          <cell r="AT208">
            <v>55.919999999999987</v>
          </cell>
          <cell r="AU208">
            <v>55.919999999999987</v>
          </cell>
        </row>
        <row r="209">
          <cell r="A209" t="str">
            <v>90-п</v>
          </cell>
          <cell r="B209" t="str">
            <v>обыч</v>
          </cell>
          <cell r="C209" t="str">
            <v>Грибков А.Б.</v>
          </cell>
          <cell r="D209">
            <v>75</v>
          </cell>
          <cell r="F209">
            <v>25</v>
          </cell>
          <cell r="G209">
            <v>15</v>
          </cell>
          <cell r="H209">
            <v>15</v>
          </cell>
          <cell r="I209">
            <v>10</v>
          </cell>
          <cell r="J209">
            <v>13</v>
          </cell>
          <cell r="L209">
            <v>13</v>
          </cell>
          <cell r="O209">
            <v>20</v>
          </cell>
          <cell r="R209">
            <v>15</v>
          </cell>
          <cell r="S209">
            <v>2</v>
          </cell>
          <cell r="T209">
            <v>8</v>
          </cell>
          <cell r="U209">
            <v>8.5</v>
          </cell>
          <cell r="W209">
            <v>4.5</v>
          </cell>
          <cell r="Y209">
            <v>0.7</v>
          </cell>
          <cell r="Z209">
            <v>1.5</v>
          </cell>
          <cell r="AT209">
            <v>226.2</v>
          </cell>
          <cell r="AU209">
            <v>226.2</v>
          </cell>
        </row>
        <row r="210">
          <cell r="B210" t="str">
            <v>обыч</v>
          </cell>
          <cell r="C210" t="str">
            <v/>
          </cell>
          <cell r="AT210">
            <v>0</v>
          </cell>
          <cell r="AU210">
            <v>0</v>
          </cell>
        </row>
        <row r="211">
          <cell r="A211" t="str">
            <v>13-ланс</v>
          </cell>
          <cell r="B211" t="str">
            <v>прем</v>
          </cell>
          <cell r="C211" t="str">
            <v>Абдуллаев Г.Д. Р2</v>
          </cell>
          <cell r="D211">
            <v>50</v>
          </cell>
          <cell r="F211">
            <v>10</v>
          </cell>
          <cell r="G211">
            <v>15</v>
          </cell>
          <cell r="H211">
            <v>5</v>
          </cell>
          <cell r="I211">
            <v>5</v>
          </cell>
          <cell r="J211">
            <v>7</v>
          </cell>
          <cell r="L211">
            <v>7</v>
          </cell>
          <cell r="R211">
            <v>7</v>
          </cell>
          <cell r="S211">
            <v>5</v>
          </cell>
          <cell r="T211">
            <v>4.7</v>
          </cell>
          <cell r="W211">
            <v>1.5</v>
          </cell>
          <cell r="AB211">
            <v>1.5</v>
          </cell>
          <cell r="AT211">
            <v>118.7</v>
          </cell>
          <cell r="AU211">
            <v>118.7</v>
          </cell>
        </row>
        <row r="212">
          <cell r="A212" t="str">
            <v>13-торж</v>
          </cell>
          <cell r="B212" t="str">
            <v>прем</v>
          </cell>
          <cell r="C212" t="str">
            <v>Абдуллаев Г.Д. Р2</v>
          </cell>
          <cell r="D212">
            <v>125</v>
          </cell>
          <cell r="F212">
            <v>5</v>
          </cell>
          <cell r="G212">
            <v>10</v>
          </cell>
          <cell r="H212">
            <v>5</v>
          </cell>
          <cell r="I212">
            <v>15</v>
          </cell>
          <cell r="J212">
            <v>25</v>
          </cell>
          <cell r="L212">
            <v>21</v>
          </cell>
          <cell r="M212">
            <v>7.5</v>
          </cell>
          <cell r="O212">
            <v>10</v>
          </cell>
          <cell r="P212">
            <v>2.5</v>
          </cell>
          <cell r="Q212">
            <v>2</v>
          </cell>
          <cell r="R212">
            <v>8</v>
          </cell>
          <cell r="T212">
            <v>16.5</v>
          </cell>
          <cell r="U212">
            <v>1.5</v>
          </cell>
          <cell r="V212">
            <v>4</v>
          </cell>
          <cell r="X212">
            <v>0.2</v>
          </cell>
          <cell r="Y212">
            <v>0.2</v>
          </cell>
          <cell r="AB212">
            <v>1</v>
          </cell>
          <cell r="AT212">
            <v>259.39999999999998</v>
          </cell>
          <cell r="AU212">
            <v>259.39999999999998</v>
          </cell>
        </row>
        <row r="213">
          <cell r="A213" t="str">
            <v>46шк</v>
          </cell>
          <cell r="B213" t="str">
            <v>обыч</v>
          </cell>
          <cell r="C213" t="str">
            <v>Грибков А.Б.</v>
          </cell>
          <cell r="D213">
            <v>25</v>
          </cell>
          <cell r="F213">
            <v>6</v>
          </cell>
          <cell r="J213">
            <v>12</v>
          </cell>
          <cell r="L213">
            <v>11</v>
          </cell>
          <cell r="N213">
            <v>11</v>
          </cell>
          <cell r="Q213">
            <v>0.5</v>
          </cell>
          <cell r="R213">
            <v>2</v>
          </cell>
          <cell r="S213">
            <v>1</v>
          </cell>
          <cell r="T213">
            <v>8</v>
          </cell>
          <cell r="U213">
            <v>3</v>
          </cell>
          <cell r="V213">
            <v>3.5</v>
          </cell>
          <cell r="AA213">
            <v>10</v>
          </cell>
          <cell r="AT213">
            <v>93</v>
          </cell>
          <cell r="AU213">
            <v>93</v>
          </cell>
        </row>
        <row r="214">
          <cell r="B214" t="str">
            <v>обыч</v>
          </cell>
          <cell r="C214" t="str">
            <v/>
          </cell>
          <cell r="AT214">
            <v>0</v>
          </cell>
          <cell r="AU214">
            <v>0</v>
          </cell>
        </row>
        <row r="215">
          <cell r="B215" t="str">
            <v>обыч</v>
          </cell>
          <cell r="C215" t="str">
            <v/>
          </cell>
          <cell r="AT215">
            <v>0</v>
          </cell>
          <cell r="AU215">
            <v>0</v>
          </cell>
        </row>
        <row r="216">
          <cell r="A216" t="str">
            <v>вес</v>
          </cell>
          <cell r="B216" t="str">
            <v>обыч</v>
          </cell>
          <cell r="C216" t="str">
            <v/>
          </cell>
          <cell r="AT216">
            <v>0</v>
          </cell>
          <cell r="AU216">
            <v>0</v>
          </cell>
        </row>
        <row r="217">
          <cell r="A217">
            <v>0</v>
          </cell>
          <cell r="B217" t="str">
            <v>обыч</v>
          </cell>
          <cell r="C217" t="str">
            <v/>
          </cell>
          <cell r="AT217">
            <v>0</v>
          </cell>
          <cell r="AU217">
            <v>0</v>
          </cell>
        </row>
        <row r="218">
          <cell r="A218" t="str">
            <v>298</v>
          </cell>
          <cell r="B218" t="str">
            <v>обыч</v>
          </cell>
          <cell r="C218" t="str">
            <v>Грибков А.Б. маршрут№2</v>
          </cell>
          <cell r="H218">
            <v>13</v>
          </cell>
          <cell r="I218">
            <v>10</v>
          </cell>
          <cell r="J218">
            <v>11</v>
          </cell>
          <cell r="L218">
            <v>5.4</v>
          </cell>
          <cell r="M218">
            <v>1</v>
          </cell>
          <cell r="R218">
            <v>0.8</v>
          </cell>
          <cell r="S218">
            <v>2.5</v>
          </cell>
          <cell r="AA218">
            <v>2</v>
          </cell>
          <cell r="AT218">
            <v>45.699999999999996</v>
          </cell>
          <cell r="AU218">
            <v>45.699999999999996</v>
          </cell>
        </row>
        <row r="219">
          <cell r="A219" t="str">
            <v>88</v>
          </cell>
          <cell r="B219" t="str">
            <v>обыч</v>
          </cell>
          <cell r="C219" t="str">
            <v>Грибков А.Б. маршрут№2</v>
          </cell>
          <cell r="D219">
            <v>25</v>
          </cell>
          <cell r="F219">
            <v>8</v>
          </cell>
          <cell r="G219">
            <v>8</v>
          </cell>
          <cell r="H219">
            <v>10</v>
          </cell>
          <cell r="I219">
            <v>5</v>
          </cell>
          <cell r="J219">
            <v>8</v>
          </cell>
          <cell r="L219">
            <v>5</v>
          </cell>
          <cell r="R219">
            <v>1</v>
          </cell>
          <cell r="S219">
            <v>3</v>
          </cell>
          <cell r="T219">
            <v>3</v>
          </cell>
          <cell r="U219">
            <v>3</v>
          </cell>
          <cell r="AT219">
            <v>79</v>
          </cell>
          <cell r="AU219">
            <v>79</v>
          </cell>
        </row>
        <row r="220">
          <cell r="B220" t="str">
            <v>обыч</v>
          </cell>
          <cell r="C220" t="str">
            <v/>
          </cell>
          <cell r="AT220">
            <v>0</v>
          </cell>
          <cell r="AU220">
            <v>0</v>
          </cell>
        </row>
        <row r="221">
          <cell r="A221" t="str">
            <v>ЦСО</v>
          </cell>
          <cell r="B221" t="str">
            <v>обыч</v>
          </cell>
          <cell r="C221" t="str">
            <v>Чистов А.В.</v>
          </cell>
          <cell r="AT221">
            <v>0</v>
          </cell>
          <cell r="AU221">
            <v>0</v>
          </cell>
        </row>
        <row r="222">
          <cell r="B222" t="str">
            <v>обыч</v>
          </cell>
          <cell r="C222" t="str">
            <v/>
          </cell>
          <cell r="AT222">
            <v>0</v>
          </cell>
          <cell r="AU222">
            <v>0</v>
          </cell>
        </row>
        <row r="223">
          <cell r="A223" t="str">
            <v>бумаж</v>
          </cell>
          <cell r="B223" t="str">
            <v>обыч</v>
          </cell>
          <cell r="C223" t="str">
            <v>Крюков Игорь Валерьевич</v>
          </cell>
          <cell r="AT223">
            <v>0</v>
          </cell>
          <cell r="AU223">
            <v>0</v>
          </cell>
        </row>
        <row r="224">
          <cell r="A224" t="str">
            <v>обв бю</v>
          </cell>
          <cell r="B224" t="str">
            <v>обыч</v>
          </cell>
          <cell r="C224" t="str">
            <v>Крюков Игорь Валерьевич</v>
          </cell>
          <cell r="AT224">
            <v>0</v>
          </cell>
          <cell r="AU224">
            <v>0</v>
          </cell>
        </row>
        <row r="225">
          <cell r="A225" t="str">
            <v>обв в/б</v>
          </cell>
          <cell r="B225" t="str">
            <v>обыч</v>
          </cell>
          <cell r="C225" t="str">
            <v>Крюков Игорь Валерьевич</v>
          </cell>
          <cell r="AT225">
            <v>0</v>
          </cell>
          <cell r="AU225">
            <v>0</v>
          </cell>
        </row>
        <row r="226">
          <cell r="A226" t="str">
            <v>обв лаб</v>
          </cell>
          <cell r="B226" t="str">
            <v>обыч</v>
          </cell>
          <cell r="C226" t="str">
            <v>Борисевич К.Ю.</v>
          </cell>
          <cell r="AT226">
            <v>0</v>
          </cell>
          <cell r="AU226">
            <v>0</v>
          </cell>
        </row>
        <row r="227">
          <cell r="A227" t="str">
            <v>Лун Бюд</v>
          </cell>
          <cell r="B227" t="str">
            <v>обыч</v>
          </cell>
          <cell r="C227" t="str">
            <v>Борисевич К.Ю.</v>
          </cell>
          <cell r="AT227">
            <v>0</v>
          </cell>
          <cell r="AU227">
            <v>0</v>
          </cell>
        </row>
        <row r="228">
          <cell r="A228" t="str">
            <v>Лун В/Б</v>
          </cell>
          <cell r="B228" t="str">
            <v>обыч</v>
          </cell>
          <cell r="C228" t="str">
            <v>Борисевич К.Ю.</v>
          </cell>
          <cell r="AT228">
            <v>0</v>
          </cell>
          <cell r="AU228">
            <v>0</v>
          </cell>
        </row>
        <row r="229">
          <cell r="B229" t="str">
            <v>обыч</v>
          </cell>
          <cell r="C229" t="str">
            <v/>
          </cell>
          <cell r="AT229">
            <v>0</v>
          </cell>
          <cell r="AU229">
            <v>0</v>
          </cell>
        </row>
        <row r="230">
          <cell r="B230" t="str">
            <v>обыч</v>
          </cell>
          <cell r="C230" t="str">
            <v/>
          </cell>
          <cell r="AT230">
            <v>0</v>
          </cell>
          <cell r="AU230">
            <v>0</v>
          </cell>
        </row>
        <row r="231">
          <cell r="B231" t="str">
            <v>прем</v>
          </cell>
          <cell r="C231" t="str">
            <v/>
          </cell>
          <cell r="AT231">
            <v>0</v>
          </cell>
          <cell r="AU231">
            <v>0</v>
          </cell>
        </row>
        <row r="232">
          <cell r="B232" t="str">
            <v>прем</v>
          </cell>
          <cell r="C232" t="str">
            <v/>
          </cell>
          <cell r="AT232">
            <v>0</v>
          </cell>
          <cell r="AU232">
            <v>0</v>
          </cell>
        </row>
        <row r="233">
          <cell r="B233" t="str">
            <v>прем</v>
          </cell>
          <cell r="C233" t="str">
            <v/>
          </cell>
          <cell r="AT233">
            <v>0</v>
          </cell>
          <cell r="AU233">
            <v>0</v>
          </cell>
        </row>
        <row r="234">
          <cell r="B234" t="str">
            <v>прем</v>
          </cell>
          <cell r="C234" t="str">
            <v/>
          </cell>
          <cell r="AT234">
            <v>0</v>
          </cell>
          <cell r="AU234">
            <v>0</v>
          </cell>
        </row>
        <row r="235">
          <cell r="B235" t="str">
            <v>обыч</v>
          </cell>
          <cell r="C235" t="str">
            <v/>
          </cell>
          <cell r="AT235">
            <v>0</v>
          </cell>
          <cell r="AU235">
            <v>0</v>
          </cell>
        </row>
        <row r="236">
          <cell r="B236" t="str">
            <v>обыч</v>
          </cell>
          <cell r="C236" t="str">
            <v/>
          </cell>
          <cell r="AT236">
            <v>0</v>
          </cell>
          <cell r="AU236">
            <v>0</v>
          </cell>
        </row>
        <row r="237">
          <cell r="B237" t="str">
            <v>обыч</v>
          </cell>
          <cell r="C237" t="str">
            <v/>
          </cell>
          <cell r="AT237">
            <v>0</v>
          </cell>
          <cell r="AU237">
            <v>0</v>
          </cell>
        </row>
        <row r="238">
          <cell r="B238" t="str">
            <v>обыч</v>
          </cell>
          <cell r="C238" t="str">
            <v/>
          </cell>
          <cell r="AT238">
            <v>0</v>
          </cell>
          <cell r="AU238">
            <v>0</v>
          </cell>
        </row>
        <row r="239">
          <cell r="B239" t="str">
            <v>обыч</v>
          </cell>
          <cell r="C239" t="str">
            <v/>
          </cell>
          <cell r="AT239">
            <v>0</v>
          </cell>
          <cell r="AU239">
            <v>0</v>
          </cell>
        </row>
        <row r="240">
          <cell r="B240" t="str">
            <v>обыч</v>
          </cell>
          <cell r="C240" t="str">
            <v/>
          </cell>
          <cell r="AT240">
            <v>0</v>
          </cell>
          <cell r="AU240">
            <v>0</v>
          </cell>
        </row>
        <row r="241">
          <cell r="B241" t="str">
            <v>обыч</v>
          </cell>
          <cell r="C241" t="str">
            <v/>
          </cell>
          <cell r="AT241">
            <v>0</v>
          </cell>
          <cell r="AU241">
            <v>0</v>
          </cell>
        </row>
        <row r="242">
          <cell r="B242" t="str">
            <v>обыч</v>
          </cell>
          <cell r="C242" t="str">
            <v/>
          </cell>
          <cell r="AT242">
            <v>0</v>
          </cell>
          <cell r="AU242">
            <v>0</v>
          </cell>
        </row>
        <row r="243">
          <cell r="A243" t="str">
            <v>вес</v>
          </cell>
          <cell r="B243" t="str">
            <v>обыч</v>
          </cell>
          <cell r="C243" t="str">
            <v/>
          </cell>
          <cell r="AT243">
            <v>0</v>
          </cell>
          <cell r="AU243">
            <v>0</v>
          </cell>
        </row>
        <row r="244">
          <cell r="A244">
            <v>0</v>
          </cell>
          <cell r="B244" t="str">
            <v>обыч</v>
          </cell>
          <cell r="C244" t="str">
            <v/>
          </cell>
          <cell r="AT244">
            <v>0</v>
          </cell>
          <cell r="AU244">
            <v>0</v>
          </cell>
        </row>
        <row r="245">
          <cell r="B245" t="str">
            <v>обыч</v>
          </cell>
          <cell r="C245" t="str">
            <v/>
          </cell>
          <cell r="AT245">
            <v>0</v>
          </cell>
          <cell r="AU245">
            <v>0</v>
          </cell>
        </row>
        <row r="246">
          <cell r="B246" t="str">
            <v>обыч</v>
          </cell>
          <cell r="C246" t="str">
            <v/>
          </cell>
          <cell r="AT246">
            <v>0</v>
          </cell>
          <cell r="AU246">
            <v>0</v>
          </cell>
        </row>
        <row r="247">
          <cell r="B247" t="str">
            <v>обыч</v>
          </cell>
          <cell r="C247" t="str">
            <v/>
          </cell>
          <cell r="AT247">
            <v>0</v>
          </cell>
          <cell r="AU247">
            <v>0</v>
          </cell>
        </row>
        <row r="248">
          <cell r="B248" t="str">
            <v>обыч</v>
          </cell>
          <cell r="C248" t="str">
            <v/>
          </cell>
          <cell r="AT248">
            <v>0</v>
          </cell>
          <cell r="AU248">
            <v>0</v>
          </cell>
        </row>
        <row r="249">
          <cell r="B249" t="str">
            <v>обыч</v>
          </cell>
          <cell r="C249" t="str">
            <v/>
          </cell>
          <cell r="AT249">
            <v>0</v>
          </cell>
          <cell r="AU249">
            <v>0</v>
          </cell>
        </row>
        <row r="250">
          <cell r="B250" t="str">
            <v>обыч</v>
          </cell>
          <cell r="C250" t="str">
            <v/>
          </cell>
          <cell r="AT250">
            <v>0</v>
          </cell>
          <cell r="AU250">
            <v>0</v>
          </cell>
        </row>
        <row r="251">
          <cell r="B251" t="str">
            <v>обыч</v>
          </cell>
          <cell r="C251" t="str">
            <v/>
          </cell>
          <cell r="AT251">
            <v>0</v>
          </cell>
          <cell r="AU251">
            <v>0</v>
          </cell>
        </row>
        <row r="252">
          <cell r="A252" t="str">
            <v>КолСадАрх</v>
          </cell>
          <cell r="B252" t="str">
            <v>обыч</v>
          </cell>
          <cell r="C252" t="str">
            <v>Егошин В.И. маршрут№2.</v>
          </cell>
          <cell r="D252">
            <v>100</v>
          </cell>
          <cell r="F252">
            <v>20</v>
          </cell>
          <cell r="H252">
            <v>10</v>
          </cell>
          <cell r="J252">
            <v>20</v>
          </cell>
          <cell r="M252">
            <v>20</v>
          </cell>
          <cell r="O252">
            <v>1.6</v>
          </cell>
          <cell r="Q252">
            <v>0.5</v>
          </cell>
          <cell r="T252">
            <v>2</v>
          </cell>
          <cell r="U252">
            <v>13</v>
          </cell>
          <cell r="AI252">
            <v>1</v>
          </cell>
          <cell r="AJ252">
            <v>2</v>
          </cell>
          <cell r="AT252">
            <v>190.1</v>
          </cell>
          <cell r="AU252">
            <v>190.1</v>
          </cell>
        </row>
        <row r="253">
          <cell r="B253" t="str">
            <v>обыч</v>
          </cell>
          <cell r="C253" t="str">
            <v/>
          </cell>
          <cell r="AT253">
            <v>0</v>
          </cell>
          <cell r="AU253">
            <v>0</v>
          </cell>
        </row>
        <row r="254">
          <cell r="A254" t="str">
            <v>СадАрхКольц</v>
          </cell>
          <cell r="B254" t="str">
            <v>обыч</v>
          </cell>
          <cell r="C254" t="str">
            <v>Борисевич К.Ю.</v>
          </cell>
          <cell r="AT254">
            <v>0</v>
          </cell>
          <cell r="AU254">
            <v>0</v>
          </cell>
        </row>
        <row r="255">
          <cell r="A255" t="str">
            <v>СадАрхЛаб</v>
          </cell>
          <cell r="B255" t="str">
            <v>обыч</v>
          </cell>
          <cell r="C255" t="str">
            <v>Егошин В.И. маршрут№2.</v>
          </cell>
          <cell r="AT255">
            <v>0</v>
          </cell>
          <cell r="AU255">
            <v>0</v>
          </cell>
        </row>
        <row r="256">
          <cell r="B256" t="str">
            <v>обыч</v>
          </cell>
          <cell r="C256" t="str">
            <v/>
          </cell>
          <cell r="AT256">
            <v>0</v>
          </cell>
          <cell r="AU256">
            <v>0</v>
          </cell>
        </row>
        <row r="257">
          <cell r="A257" t="str">
            <v>11</v>
          </cell>
          <cell r="B257" t="str">
            <v>обыч</v>
          </cell>
          <cell r="C257" t="str">
            <v>Бучнев Ю.Н.</v>
          </cell>
          <cell r="D257">
            <v>135</v>
          </cell>
          <cell r="F257">
            <v>29</v>
          </cell>
          <cell r="G257">
            <v>55</v>
          </cell>
          <cell r="H257">
            <v>50</v>
          </cell>
          <cell r="I257">
            <v>15</v>
          </cell>
          <cell r="J257">
            <v>75</v>
          </cell>
          <cell r="M257">
            <v>3</v>
          </cell>
          <cell r="R257">
            <v>3</v>
          </cell>
          <cell r="S257">
            <v>9</v>
          </cell>
          <cell r="AF257">
            <v>6</v>
          </cell>
          <cell r="AT257">
            <v>380</v>
          </cell>
          <cell r="AU257">
            <v>380</v>
          </cell>
        </row>
        <row r="258">
          <cell r="B258" t="str">
            <v>обыч</v>
          </cell>
          <cell r="C258" t="str">
            <v/>
          </cell>
          <cell r="AT258">
            <v>0</v>
          </cell>
          <cell r="AU258">
            <v>0</v>
          </cell>
        </row>
        <row r="259">
          <cell r="A259" t="str">
            <v>ПНДР-16</v>
          </cell>
          <cell r="B259" t="str">
            <v>обыч</v>
          </cell>
          <cell r="C259" t="str">
            <v/>
          </cell>
          <cell r="AT259">
            <v>0</v>
          </cell>
          <cell r="AU259">
            <v>0</v>
          </cell>
        </row>
        <row r="260">
          <cell r="B260" t="str">
            <v>обыч</v>
          </cell>
          <cell r="C260" t="str">
            <v/>
          </cell>
          <cell r="AT260">
            <v>0</v>
          </cell>
          <cell r="AU260">
            <v>0</v>
          </cell>
        </row>
        <row r="261">
          <cell r="B261" t="str">
            <v>прем</v>
          </cell>
          <cell r="C261" t="str">
            <v/>
          </cell>
          <cell r="AT261">
            <v>0</v>
          </cell>
          <cell r="AU261">
            <v>0</v>
          </cell>
        </row>
        <row r="262">
          <cell r="A262" t="str">
            <v>ГорГер</v>
          </cell>
          <cell r="B262" t="str">
            <v>прем</v>
          </cell>
          <cell r="C262" t="str">
            <v>Крюков И.В. маршрут№2</v>
          </cell>
          <cell r="D262">
            <v>150</v>
          </cell>
          <cell r="F262">
            <v>120</v>
          </cell>
          <cell r="G262">
            <v>100</v>
          </cell>
          <cell r="H262">
            <v>50</v>
          </cell>
          <cell r="P262">
            <v>5</v>
          </cell>
          <cell r="Q262">
            <v>3</v>
          </cell>
          <cell r="R262">
            <v>7</v>
          </cell>
          <cell r="U262">
            <v>6</v>
          </cell>
          <cell r="V262">
            <v>10</v>
          </cell>
          <cell r="X262">
            <v>8</v>
          </cell>
          <cell r="Y262">
            <v>8</v>
          </cell>
          <cell r="AA262">
            <v>15</v>
          </cell>
          <cell r="AB262">
            <v>22</v>
          </cell>
          <cell r="AD262">
            <v>15</v>
          </cell>
          <cell r="AT262">
            <v>519</v>
          </cell>
          <cell r="AU262">
            <v>519</v>
          </cell>
        </row>
        <row r="263">
          <cell r="A263" t="str">
            <v>Хосп-4</v>
          </cell>
          <cell r="B263" t="str">
            <v>прем</v>
          </cell>
          <cell r="C263" t="str">
            <v>Чистов А.В. маршрут№2</v>
          </cell>
          <cell r="D263">
            <v>75</v>
          </cell>
          <cell r="F263">
            <v>35</v>
          </cell>
          <cell r="G263">
            <v>26</v>
          </cell>
          <cell r="H263">
            <v>23</v>
          </cell>
          <cell r="I263">
            <v>7</v>
          </cell>
          <cell r="J263">
            <v>14</v>
          </cell>
          <cell r="M263">
            <v>9.6</v>
          </cell>
          <cell r="O263">
            <v>16.8</v>
          </cell>
          <cell r="P263">
            <v>2</v>
          </cell>
          <cell r="R263">
            <v>3</v>
          </cell>
          <cell r="T263">
            <v>1.1000000000000001</v>
          </cell>
          <cell r="U263">
            <v>1.8</v>
          </cell>
          <cell r="V263">
            <v>6</v>
          </cell>
          <cell r="X263">
            <v>1.1000000000000001</v>
          </cell>
          <cell r="Y263">
            <v>1</v>
          </cell>
          <cell r="Z263">
            <v>2</v>
          </cell>
          <cell r="AA263">
            <v>10</v>
          </cell>
          <cell r="AF263">
            <v>1.5</v>
          </cell>
          <cell r="AT263">
            <v>235.9</v>
          </cell>
          <cell r="AU263">
            <v>235.9</v>
          </cell>
        </row>
        <row r="264">
          <cell r="B264" t="str">
            <v>обыч</v>
          </cell>
          <cell r="C264" t="str">
            <v/>
          </cell>
          <cell r="AT264">
            <v>0</v>
          </cell>
          <cell r="AU264">
            <v>0</v>
          </cell>
        </row>
        <row r="265">
          <cell r="A265" t="str">
            <v>фигурист</v>
          </cell>
          <cell r="B265" t="str">
            <v>обыч</v>
          </cell>
          <cell r="C265" t="str">
            <v>Борисевич К.Ю. маршрут 2</v>
          </cell>
          <cell r="AT265">
            <v>0</v>
          </cell>
          <cell r="AU265">
            <v>0</v>
          </cell>
        </row>
        <row r="266">
          <cell r="A266" t="str">
            <v>фигур,бюд</v>
          </cell>
          <cell r="B266" t="str">
            <v>обыч</v>
          </cell>
          <cell r="C266" t="str">
            <v>Борисевич К.Ю.</v>
          </cell>
          <cell r="AT266">
            <v>0</v>
          </cell>
          <cell r="AU266">
            <v>0</v>
          </cell>
        </row>
        <row r="267">
          <cell r="A267" t="str">
            <v>лунач. лаб</v>
          </cell>
          <cell r="B267" t="str">
            <v>обыч</v>
          </cell>
          <cell r="C267" t="str">
            <v>Борисевич К.Ю.</v>
          </cell>
          <cell r="AT267">
            <v>0</v>
          </cell>
          <cell r="AU267">
            <v>0</v>
          </cell>
        </row>
        <row r="268">
          <cell r="B268" t="str">
            <v>обыч</v>
          </cell>
          <cell r="C268" t="str">
            <v/>
          </cell>
          <cell r="AT268">
            <v>0</v>
          </cell>
          <cell r="AU268">
            <v>0</v>
          </cell>
        </row>
        <row r="269">
          <cell r="B269" t="str">
            <v>обыч</v>
          </cell>
          <cell r="C269" t="str">
            <v/>
          </cell>
          <cell r="AT269">
            <v>0</v>
          </cell>
          <cell r="AU269">
            <v>0</v>
          </cell>
        </row>
        <row r="270">
          <cell r="A270" t="str">
            <v>вес</v>
          </cell>
          <cell r="B270" t="str">
            <v>обыч</v>
          </cell>
          <cell r="C270">
            <v>0</v>
          </cell>
          <cell r="AT270">
            <v>0</v>
          </cell>
          <cell r="AU270">
            <v>0</v>
          </cell>
        </row>
        <row r="271">
          <cell r="A271">
            <v>0</v>
          </cell>
          <cell r="B271" t="str">
            <v>обыч</v>
          </cell>
          <cell r="AT271">
            <v>0</v>
          </cell>
          <cell r="AU271">
            <v>0</v>
          </cell>
        </row>
        <row r="272">
          <cell r="B272" t="str">
            <v>обыч</v>
          </cell>
          <cell r="AT272">
            <v>0</v>
          </cell>
          <cell r="AU272">
            <v>0</v>
          </cell>
        </row>
        <row r="273">
          <cell r="B273" t="str">
            <v>обыч</v>
          </cell>
          <cell r="AT273">
            <v>0</v>
          </cell>
          <cell r="AU273">
            <v>0</v>
          </cell>
        </row>
        <row r="274">
          <cell r="B274" t="str">
            <v>обыч</v>
          </cell>
          <cell r="AT274">
            <v>0</v>
          </cell>
          <cell r="AU274">
            <v>0</v>
          </cell>
        </row>
        <row r="275">
          <cell r="AT275">
            <v>0</v>
          </cell>
          <cell r="AU275">
            <v>0</v>
          </cell>
        </row>
        <row r="276">
          <cell r="AT276">
            <v>0</v>
          </cell>
          <cell r="AU276">
            <v>0</v>
          </cell>
        </row>
        <row r="277">
          <cell r="AT277">
            <v>0</v>
          </cell>
          <cell r="AU277">
            <v>0</v>
          </cell>
        </row>
        <row r="278">
          <cell r="AT278">
            <v>0</v>
          </cell>
          <cell r="AU278">
            <v>0</v>
          </cell>
        </row>
        <row r="279">
          <cell r="AT279">
            <v>0</v>
          </cell>
          <cell r="AU279">
            <v>0</v>
          </cell>
        </row>
        <row r="280">
          <cell r="AT280">
            <v>0</v>
          </cell>
          <cell r="AU280">
            <v>0</v>
          </cell>
        </row>
        <row r="281">
          <cell r="AT281">
            <v>0</v>
          </cell>
          <cell r="AU281">
            <v>0</v>
          </cell>
        </row>
        <row r="282">
          <cell r="AT282">
            <v>0</v>
          </cell>
          <cell r="AU282">
            <v>0</v>
          </cell>
        </row>
        <row r="283">
          <cell r="AT283">
            <v>0</v>
          </cell>
          <cell r="AU283">
            <v>0</v>
          </cell>
        </row>
        <row r="284">
          <cell r="AT284">
            <v>0</v>
          </cell>
          <cell r="AU284">
            <v>0</v>
          </cell>
        </row>
        <row r="285">
          <cell r="AT285">
            <v>0</v>
          </cell>
          <cell r="AU285">
            <v>0</v>
          </cell>
        </row>
        <row r="286">
          <cell r="AT286">
            <v>0</v>
          </cell>
          <cell r="AU286">
            <v>0</v>
          </cell>
        </row>
        <row r="287">
          <cell r="AT287">
            <v>0</v>
          </cell>
          <cell r="AU287">
            <v>0</v>
          </cell>
        </row>
        <row r="288">
          <cell r="AT288">
            <v>0</v>
          </cell>
          <cell r="AU288">
            <v>0</v>
          </cell>
        </row>
        <row r="289">
          <cell r="AT289">
            <v>0</v>
          </cell>
          <cell r="AU289">
            <v>0</v>
          </cell>
        </row>
        <row r="290">
          <cell r="AT290">
            <v>0</v>
          </cell>
          <cell r="AU290">
            <v>0</v>
          </cell>
        </row>
        <row r="291">
          <cell r="AT291">
            <v>0</v>
          </cell>
          <cell r="AU291">
            <v>0</v>
          </cell>
        </row>
        <row r="292">
          <cell r="AT292">
            <v>0</v>
          </cell>
          <cell r="AU292">
            <v>0</v>
          </cell>
        </row>
        <row r="293">
          <cell r="AT293">
            <v>0</v>
          </cell>
          <cell r="AU293">
            <v>0</v>
          </cell>
        </row>
        <row r="294">
          <cell r="AT294">
            <v>0</v>
          </cell>
          <cell r="AU294">
            <v>0</v>
          </cell>
        </row>
        <row r="295">
          <cell r="AT295">
            <v>0</v>
          </cell>
          <cell r="AU295">
            <v>0</v>
          </cell>
        </row>
        <row r="296">
          <cell r="AT296">
            <v>0</v>
          </cell>
          <cell r="AU296">
            <v>0</v>
          </cell>
        </row>
        <row r="297">
          <cell r="A297" t="str">
            <v>вес</v>
          </cell>
          <cell r="B297">
            <v>0</v>
          </cell>
        </row>
        <row r="298">
          <cell r="A298" t="str">
            <v>Вес</v>
          </cell>
        </row>
      </sheetData>
      <sheetData sheetId="1"/>
      <sheetData sheetId="2"/>
      <sheetData sheetId="3">
        <row r="4">
          <cell r="X4" t="str">
            <v>139</v>
          </cell>
          <cell r="Z4" t="str">
            <v>135-2</v>
          </cell>
          <cell r="AB4" t="str">
            <v>3 д/д</v>
          </cell>
          <cell r="AH4" t="str">
            <v>13 д/д</v>
          </cell>
          <cell r="AJ4" t="str">
            <v>ГорГер</v>
          </cell>
          <cell r="AL4" t="str">
            <v>103</v>
          </cell>
          <cell r="AN4" t="str">
            <v>85</v>
          </cell>
          <cell r="AP4" t="str">
            <v>13-торж</v>
          </cell>
          <cell r="AR4" t="str">
            <v>9-п</v>
          </cell>
          <cell r="AT4" t="str">
            <v>619 с</v>
          </cell>
          <cell r="AV4" t="str">
            <v>87-1-п</v>
          </cell>
          <cell r="AX4" t="str">
            <v>78</v>
          </cell>
          <cell r="AZ4" t="str">
            <v>4</v>
          </cell>
          <cell r="BD4" t="str">
            <v>125-1</v>
          </cell>
          <cell r="BF4" t="str">
            <v>15</v>
          </cell>
        </row>
        <row r="5">
          <cell r="X5" t="str">
            <v>6-2</v>
          </cell>
          <cell r="Z5" t="str">
            <v>120</v>
          </cell>
          <cell r="AB5" t="str">
            <v>10</v>
          </cell>
          <cell r="AF5" t="str">
            <v>49</v>
          </cell>
          <cell r="AH5" t="str">
            <v>КолСадАрх</v>
          </cell>
          <cell r="AJ5" t="str">
            <v>фигурист</v>
          </cell>
          <cell r="AL5" t="str">
            <v>135-1</v>
          </cell>
          <cell r="AN5" t="str">
            <v>3-ф</v>
          </cell>
          <cell r="AP5" t="str">
            <v>13-ланс</v>
          </cell>
          <cell r="AR5" t="str">
            <v>25-2-п</v>
          </cell>
          <cell r="AT5" t="str">
            <v>619 ш</v>
          </cell>
          <cell r="AV5" t="str">
            <v>87-2-п</v>
          </cell>
          <cell r="AX5" t="str">
            <v>48</v>
          </cell>
          <cell r="AZ5" t="str">
            <v>44</v>
          </cell>
          <cell r="BB5" t="str">
            <v>128-2</v>
          </cell>
          <cell r="BD5" t="str">
            <v>32-3</v>
          </cell>
          <cell r="BF5" t="str">
            <v>25</v>
          </cell>
        </row>
        <row r="6">
          <cell r="X6" t="str">
            <v>7-1</v>
          </cell>
          <cell r="Z6" t="str">
            <v>132</v>
          </cell>
          <cell r="AB6" t="str">
            <v>107</v>
          </cell>
          <cell r="AD6" t="str">
            <v>11</v>
          </cell>
          <cell r="AF6" t="str">
            <v>87</v>
          </cell>
          <cell r="AH6" t="str">
            <v>124</v>
          </cell>
          <cell r="AL6" t="str">
            <v>91</v>
          </cell>
          <cell r="AN6" t="str">
            <v>115</v>
          </cell>
          <cell r="AP6" t="str">
            <v>4 д/д</v>
          </cell>
          <cell r="AR6" t="str">
            <v>25-1-п</v>
          </cell>
          <cell r="AT6" t="str">
            <v>хосп-4</v>
          </cell>
          <cell r="AV6" t="str">
            <v>90-п</v>
          </cell>
          <cell r="AX6" t="str">
            <v>233</v>
          </cell>
          <cell r="AZ6" t="str">
            <v>101</v>
          </cell>
          <cell r="BB6" t="str">
            <v>133</v>
          </cell>
          <cell r="BD6" t="str">
            <v>65</v>
          </cell>
          <cell r="BF6" t="str">
            <v>137</v>
          </cell>
        </row>
        <row r="7">
          <cell r="X7" t="str">
            <v>34-1</v>
          </cell>
          <cell r="Z7" t="str">
            <v>457</v>
          </cell>
          <cell r="AB7" t="str">
            <v>72-1</v>
          </cell>
          <cell r="AF7" t="str">
            <v>29-1</v>
          </cell>
          <cell r="AH7" t="str">
            <v>123</v>
          </cell>
          <cell r="AL7" t="str">
            <v>102</v>
          </cell>
          <cell r="AN7" t="str">
            <v>23</v>
          </cell>
          <cell r="AP7" t="str">
            <v>3</v>
          </cell>
          <cell r="AR7" t="str">
            <v>34-п</v>
          </cell>
          <cell r="AT7" t="str">
            <v>5 д/д</v>
          </cell>
          <cell r="AV7" t="str">
            <v>43-п</v>
          </cell>
          <cell r="AX7" t="str">
            <v>298</v>
          </cell>
          <cell r="AZ7" t="str">
            <v>32-2</v>
          </cell>
          <cell r="BB7" t="str">
            <v>128-1</v>
          </cell>
          <cell r="BD7" t="str">
            <v>2</v>
          </cell>
          <cell r="BF7" t="str">
            <v>125-2</v>
          </cell>
        </row>
        <row r="8">
          <cell r="X8" t="str">
            <v>7-2</v>
          </cell>
          <cell r="Z8" t="str">
            <v>131</v>
          </cell>
          <cell r="AB8" t="str">
            <v>111</v>
          </cell>
          <cell r="AD8" t="str">
            <v>677 с2</v>
          </cell>
          <cell r="AF8" t="str">
            <v>56</v>
          </cell>
          <cell r="AH8" t="str">
            <v>109</v>
          </cell>
          <cell r="AL8" t="str">
            <v>82</v>
          </cell>
          <cell r="AN8" t="str">
            <v>252</v>
          </cell>
          <cell r="AP8" t="str">
            <v>112</v>
          </cell>
          <cell r="AR8" t="str">
            <v>15-п</v>
          </cell>
          <cell r="AV8" t="str">
            <v>46шк</v>
          </cell>
          <cell r="AX8" t="str">
            <v>88</v>
          </cell>
          <cell r="AZ8" t="str">
            <v>118</v>
          </cell>
          <cell r="BB8" t="str">
            <v>110</v>
          </cell>
          <cell r="BD8" t="str">
            <v>95</v>
          </cell>
          <cell r="BF8" t="str">
            <v>12</v>
          </cell>
        </row>
        <row r="9">
          <cell r="X9" t="str">
            <v>6-1</v>
          </cell>
          <cell r="Z9" t="str">
            <v>104</v>
          </cell>
          <cell r="AB9" t="str">
            <v>117</v>
          </cell>
          <cell r="AD9" t="str">
            <v>677 ш</v>
          </cell>
          <cell r="AF9" t="str">
            <v>70</v>
          </cell>
          <cell r="AJ9" t="str">
            <v>126</v>
          </cell>
          <cell r="AL9" t="str">
            <v>141</v>
          </cell>
          <cell r="AN9" t="str">
            <v>63</v>
          </cell>
          <cell r="AP9" t="str">
            <v>СвО.Гав</v>
          </cell>
          <cell r="AV9" t="str">
            <v>85-п</v>
          </cell>
          <cell r="AX9" t="str">
            <v>71</v>
          </cell>
          <cell r="BB9" t="str">
            <v>129</v>
          </cell>
          <cell r="BF9" t="str">
            <v>67</v>
          </cell>
        </row>
        <row r="10">
          <cell r="X10" t="str">
            <v>хосп-3</v>
          </cell>
          <cell r="Z10" t="str">
            <v>20</v>
          </cell>
          <cell r="AB10" t="str">
            <v>134</v>
          </cell>
          <cell r="AD10" t="str">
            <v>130 с</v>
          </cell>
          <cell r="AF10" t="str">
            <v>52</v>
          </cell>
          <cell r="AJ10" t="str">
            <v>64</v>
          </cell>
          <cell r="AN10" t="str">
            <v>83</v>
          </cell>
          <cell r="AP10" t="str">
            <v>33 инт</v>
          </cell>
          <cell r="AV10" t="str">
            <v>40-п</v>
          </cell>
          <cell r="AX10" t="str">
            <v>90</v>
          </cell>
          <cell r="BB10" t="str">
            <v>138</v>
          </cell>
        </row>
        <row r="11">
          <cell r="X11" t="str">
            <v>34-2</v>
          </cell>
          <cell r="Z11" t="str">
            <v>119</v>
          </cell>
          <cell r="AB11" t="str">
            <v>136</v>
          </cell>
          <cell r="AD11" t="str">
            <v>69</v>
          </cell>
          <cell r="AF11" t="str">
            <v>60</v>
          </cell>
          <cell r="AJ11" t="str">
            <v>1</v>
          </cell>
          <cell r="AN11" t="str">
            <v>17</v>
          </cell>
          <cell r="AX11" t="str">
            <v>81</v>
          </cell>
        </row>
        <row r="12">
          <cell r="AB12" t="str">
            <v>72-2</v>
          </cell>
          <cell r="AD12" t="str">
            <v>8-2</v>
          </cell>
          <cell r="AF12" t="str">
            <v>21</v>
          </cell>
          <cell r="AJ12" t="str">
            <v>74-1</v>
          </cell>
          <cell r="AN12" t="str">
            <v>37</v>
          </cell>
        </row>
        <row r="13">
          <cell r="X13" t="str">
            <v>140</v>
          </cell>
          <cell r="Z13" t="str">
            <v>32-1</v>
          </cell>
          <cell r="AB13" t="str">
            <v>74-2</v>
          </cell>
          <cell r="AD13" t="str">
            <v>8-1</v>
          </cell>
          <cell r="AF13" t="str">
            <v>202</v>
          </cell>
          <cell r="AN13" t="str">
            <v>100</v>
          </cell>
        </row>
        <row r="14">
          <cell r="X14" t="str">
            <v>122</v>
          </cell>
          <cell r="Z14" t="str">
            <v>43</v>
          </cell>
          <cell r="AB14" t="str">
            <v>79</v>
          </cell>
          <cell r="AD14" t="str">
            <v>9-1</v>
          </cell>
          <cell r="AF14" t="str">
            <v>9</v>
          </cell>
        </row>
        <row r="15">
          <cell r="X15" t="str">
            <v>113</v>
          </cell>
          <cell r="Z15" t="str">
            <v>27</v>
          </cell>
          <cell r="AB15" t="str">
            <v>93</v>
          </cell>
          <cell r="AD15" t="str">
            <v>9-2</v>
          </cell>
          <cell r="AF15" t="str">
            <v>29-2</v>
          </cell>
        </row>
        <row r="16">
          <cell r="X16" t="str">
            <v>99</v>
          </cell>
          <cell r="Z16" t="str">
            <v>121</v>
          </cell>
          <cell r="AD16" t="str">
            <v>2 ф</v>
          </cell>
          <cell r="AF16" t="str">
            <v>127</v>
          </cell>
        </row>
        <row r="17">
          <cell r="AF17" t="str">
            <v>108</v>
          </cell>
        </row>
        <row r="18">
          <cell r="AF18" t="str">
            <v>116</v>
          </cell>
        </row>
        <row r="22">
          <cell r="BD22" t="str">
            <v>СадАрхКольц</v>
          </cell>
        </row>
        <row r="23">
          <cell r="BD23" t="str">
            <v>КОР</v>
          </cell>
        </row>
        <row r="24">
          <cell r="BD24" t="str">
            <v>обв лаб</v>
          </cell>
        </row>
        <row r="25">
          <cell r="AZ25" t="str">
            <v>обв в/б</v>
          </cell>
          <cell r="BB25" t="str">
            <v>орион</v>
          </cell>
          <cell r="BD25" t="str">
            <v>103-л</v>
          </cell>
        </row>
        <row r="26">
          <cell r="X26" t="str">
            <v>103-2</v>
          </cell>
          <cell r="AD26" t="str">
            <v>677 с1</v>
          </cell>
          <cell r="AL26" t="str">
            <v>КсонВед</v>
          </cell>
          <cell r="AN26" t="str">
            <v>Токсово</v>
          </cell>
          <cell r="AZ26" t="str">
            <v>обв бю</v>
          </cell>
          <cell r="BB26" t="str">
            <v>619-л</v>
          </cell>
          <cell r="BD26" t="str">
            <v>103-лс</v>
          </cell>
        </row>
        <row r="27">
          <cell r="X27" t="str">
            <v>36</v>
          </cell>
          <cell r="AL27" t="str">
            <v>КсонКулт</v>
          </cell>
          <cell r="AN27" t="str">
            <v>ТокСотр</v>
          </cell>
          <cell r="AT27" t="str">
            <v>ЦСРИ</v>
          </cell>
          <cell r="AZ27" t="str">
            <v>бумаж</v>
          </cell>
          <cell r="BB27" t="str">
            <v>Лун Бюд</v>
          </cell>
          <cell r="BD27" t="str">
            <v>фигур,бюд</v>
          </cell>
        </row>
        <row r="28">
          <cell r="X28" t="str">
            <v>295</v>
          </cell>
          <cell r="AB28" t="str">
            <v>3 сот</v>
          </cell>
          <cell r="AD28" t="str">
            <v>130 ш</v>
          </cell>
          <cell r="AF28" t="str">
            <v>СадАрхЛаб</v>
          </cell>
          <cell r="AL28" t="str">
            <v>КсонФед</v>
          </cell>
          <cell r="AN28" t="str">
            <v>СвО.Зем</v>
          </cell>
          <cell r="AP28" t="str">
            <v>1 инт</v>
          </cell>
          <cell r="AT28" t="str">
            <v>ЦСО</v>
          </cell>
          <cell r="AZ28" t="str">
            <v>Рауф</v>
          </cell>
          <cell r="BB28" t="str">
            <v>Лун В/Б</v>
          </cell>
          <cell r="BD28" t="str">
            <v>лунач. лаб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H2" t="str">
            <v>99</v>
          </cell>
          <cell r="I2" t="str">
            <v>1 инт</v>
          </cell>
          <cell r="J2" t="str">
            <v>74-2</v>
          </cell>
          <cell r="K2" t="str">
            <v>132</v>
          </cell>
          <cell r="L2" t="str">
            <v>103</v>
          </cell>
          <cell r="M2" t="str">
            <v>93-2-ф</v>
          </cell>
          <cell r="P2" t="str">
            <v>99</v>
          </cell>
          <cell r="Q2" t="str">
            <v>1 инт</v>
          </cell>
          <cell r="R2" t="str">
            <v>5 д/д</v>
          </cell>
          <cell r="S2" t="str">
            <v>СадАрхКольц</v>
          </cell>
          <cell r="T2" t="str">
            <v>пндр-4</v>
          </cell>
          <cell r="U2" t="str">
            <v>ОТТА</v>
          </cell>
        </row>
        <row r="3">
          <cell r="H3" t="str">
            <v>6-1</v>
          </cell>
          <cell r="I3" t="str">
            <v>33 инт</v>
          </cell>
          <cell r="J3" t="str">
            <v>128-2</v>
          </cell>
          <cell r="K3" t="str">
            <v>52</v>
          </cell>
          <cell r="L3" t="str">
            <v>20</v>
          </cell>
          <cell r="M3" t="str">
            <v>93-1-ф</v>
          </cell>
          <cell r="P3" t="str">
            <v>69</v>
          </cell>
          <cell r="Q3" t="str">
            <v>33 инт</v>
          </cell>
          <cell r="R3" t="str">
            <v>56-ф</v>
          </cell>
          <cell r="S3" t="str">
            <v>102</v>
          </cell>
          <cell r="T3" t="str">
            <v>ДГБ гав</v>
          </cell>
          <cell r="U3" t="str">
            <v>м Унив</v>
          </cell>
        </row>
        <row r="4">
          <cell r="H4" t="str">
            <v>6-2</v>
          </cell>
          <cell r="I4" t="str">
            <v>3</v>
          </cell>
          <cell r="J4" t="str">
            <v>133</v>
          </cell>
          <cell r="K4" t="str">
            <v>82</v>
          </cell>
          <cell r="L4" t="str">
            <v>70</v>
          </cell>
          <cell r="M4" t="str">
            <v>116-ф</v>
          </cell>
          <cell r="P4" t="str">
            <v>141</v>
          </cell>
          <cell r="Q4" t="str">
            <v>3</v>
          </cell>
          <cell r="R4" t="str">
            <v>81</v>
          </cell>
          <cell r="S4" t="str">
            <v>139</v>
          </cell>
          <cell r="T4" t="str">
            <v>дгб зем</v>
          </cell>
          <cell r="U4" t="str">
            <v>103-Л</v>
          </cell>
        </row>
        <row r="5">
          <cell r="H5" t="str">
            <v>120</v>
          </cell>
          <cell r="I5" t="str">
            <v>3-ф</v>
          </cell>
          <cell r="J5" t="str">
            <v>37</v>
          </cell>
          <cell r="K5" t="str">
            <v>44</v>
          </cell>
          <cell r="L5" t="str">
            <v>29-2</v>
          </cell>
          <cell r="M5" t="str">
            <v>56-ф</v>
          </cell>
          <cell r="P5" t="str">
            <v>120</v>
          </cell>
          <cell r="Q5" t="str">
            <v>3-ф</v>
          </cell>
          <cell r="R5" t="str">
            <v>90</v>
          </cell>
          <cell r="S5" t="str">
            <v>СадАрхЛаб</v>
          </cell>
          <cell r="T5" t="str">
            <v>657 ш</v>
          </cell>
          <cell r="U5" t="str">
            <v>103-ЛС</v>
          </cell>
        </row>
        <row r="6">
          <cell r="H6" t="str">
            <v>121</v>
          </cell>
          <cell r="I6" t="str">
            <v>23</v>
          </cell>
          <cell r="J6" t="str">
            <v>88</v>
          </cell>
          <cell r="K6" t="str">
            <v>95</v>
          </cell>
          <cell r="L6" t="str">
            <v>60</v>
          </cell>
          <cell r="P6" t="str">
            <v>121</v>
          </cell>
          <cell r="Q6" t="str">
            <v>107</v>
          </cell>
          <cell r="R6" t="str">
            <v>127</v>
          </cell>
          <cell r="S6" t="str">
            <v>93-2-ф</v>
          </cell>
          <cell r="T6" t="str">
            <v>682 ш</v>
          </cell>
          <cell r="U6" t="str">
            <v>135-2</v>
          </cell>
        </row>
        <row r="7">
          <cell r="H7" t="str">
            <v>36</v>
          </cell>
          <cell r="I7" t="str">
            <v>63</v>
          </cell>
          <cell r="J7" t="str">
            <v>43</v>
          </cell>
          <cell r="K7" t="str">
            <v>109</v>
          </cell>
          <cell r="L7" t="str">
            <v>49</v>
          </cell>
          <cell r="M7" t="str">
            <v>25-2-п</v>
          </cell>
          <cell r="P7" t="str">
            <v>34-1</v>
          </cell>
          <cell r="Q7" t="str">
            <v>63</v>
          </cell>
          <cell r="R7" t="str">
            <v>48</v>
          </cell>
          <cell r="S7" t="str">
            <v>6-1</v>
          </cell>
          <cell r="T7" t="str">
            <v>3-п</v>
          </cell>
          <cell r="U7">
            <v>25</v>
          </cell>
        </row>
        <row r="8">
          <cell r="D8" t="str">
            <v>3-п</v>
          </cell>
          <cell r="H8" t="str">
            <v>141</v>
          </cell>
          <cell r="I8" t="str">
            <v>85</v>
          </cell>
          <cell r="J8" t="str">
            <v>64</v>
          </cell>
          <cell r="K8" t="str">
            <v>116</v>
          </cell>
          <cell r="L8" t="str">
            <v>56</v>
          </cell>
          <cell r="M8" t="str">
            <v>25-1-п</v>
          </cell>
          <cell r="P8" t="str">
            <v>34-2</v>
          </cell>
          <cell r="Q8" t="str">
            <v>85</v>
          </cell>
          <cell r="R8" t="str">
            <v>78</v>
          </cell>
          <cell r="S8" t="str">
            <v>6-2</v>
          </cell>
          <cell r="T8" t="str">
            <v>5-п</v>
          </cell>
          <cell r="U8">
            <v>52</v>
          </cell>
        </row>
        <row r="9">
          <cell r="D9" t="str">
            <v>5-п</v>
          </cell>
          <cell r="H9" t="str">
            <v>135-2</v>
          </cell>
          <cell r="I9" t="str">
            <v>100</v>
          </cell>
          <cell r="J9" t="str">
            <v>69</v>
          </cell>
          <cell r="K9" t="str">
            <v>123</v>
          </cell>
          <cell r="L9" t="str">
            <v>202</v>
          </cell>
          <cell r="M9" t="str">
            <v>43-п</v>
          </cell>
          <cell r="P9" t="str">
            <v>36</v>
          </cell>
          <cell r="Q9" t="str">
            <v>100</v>
          </cell>
          <cell r="R9" t="str">
            <v>112</v>
          </cell>
          <cell r="S9" t="str">
            <v>7-1</v>
          </cell>
          <cell r="T9" t="str">
            <v>9-п</v>
          </cell>
          <cell r="U9">
            <v>93</v>
          </cell>
        </row>
        <row r="10">
          <cell r="H10" t="str">
            <v>135-1</v>
          </cell>
          <cell r="I10" t="str">
            <v>115</v>
          </cell>
          <cell r="J10" t="str">
            <v>27</v>
          </cell>
          <cell r="K10" t="str">
            <v>124</v>
          </cell>
          <cell r="L10" t="str">
            <v>29-1</v>
          </cell>
          <cell r="M10" t="str">
            <v>90-п</v>
          </cell>
          <cell r="P10" t="str">
            <v>295</v>
          </cell>
          <cell r="Q10" t="str">
            <v>115</v>
          </cell>
          <cell r="R10" t="str">
            <v>17</v>
          </cell>
          <cell r="S10" t="str">
            <v>7-2</v>
          </cell>
          <cell r="T10" t="str">
            <v>43-п</v>
          </cell>
          <cell r="U10">
            <v>12</v>
          </cell>
        </row>
        <row r="11">
          <cell r="H11" t="str">
            <v>102</v>
          </cell>
          <cell r="I11" t="str">
            <v>252</v>
          </cell>
          <cell r="J11" t="str">
            <v>130 ш</v>
          </cell>
          <cell r="K11" t="str">
            <v>233</v>
          </cell>
          <cell r="L11" t="str">
            <v>87</v>
          </cell>
          <cell r="M11" t="str">
            <v>34-п</v>
          </cell>
          <cell r="P11" t="str">
            <v>140</v>
          </cell>
          <cell r="Q11" t="str">
            <v>252</v>
          </cell>
          <cell r="R11" t="str">
            <v>хосп-3</v>
          </cell>
          <cell r="S11" t="str">
            <v>137</v>
          </cell>
          <cell r="T11" t="str">
            <v>58-п</v>
          </cell>
          <cell r="U11">
            <v>101</v>
          </cell>
        </row>
        <row r="12">
          <cell r="D12" t="str">
            <v>58-п</v>
          </cell>
          <cell r="H12" t="str">
            <v>139</v>
          </cell>
          <cell r="I12" t="str">
            <v>71</v>
          </cell>
          <cell r="J12" t="str">
            <v>130 с</v>
          </cell>
          <cell r="K12" t="str">
            <v>8-1</v>
          </cell>
          <cell r="L12" t="str">
            <v>21</v>
          </cell>
          <cell r="M12" t="str">
            <v>15-п</v>
          </cell>
          <cell r="P12" t="str">
            <v>122</v>
          </cell>
          <cell r="Q12" t="str">
            <v>71</v>
          </cell>
          <cell r="R12" t="str">
            <v>Хосп-4</v>
          </cell>
          <cell r="S12" t="str">
            <v>132</v>
          </cell>
          <cell r="T12" t="str">
            <v>66-п</v>
          </cell>
          <cell r="U12">
            <v>83</v>
          </cell>
        </row>
        <row r="13">
          <cell r="D13" t="str">
            <v>66-п</v>
          </cell>
          <cell r="H13" t="str">
            <v>34-1</v>
          </cell>
          <cell r="I13" t="str">
            <v>101</v>
          </cell>
          <cell r="J13" t="str">
            <v>677 ш</v>
          </cell>
          <cell r="K13" t="str">
            <v>8-2</v>
          </cell>
          <cell r="L13" t="str">
            <v>9</v>
          </cell>
          <cell r="M13" t="str">
            <v>9-п</v>
          </cell>
          <cell r="P13" t="str">
            <v>110</v>
          </cell>
          <cell r="Q13" t="str">
            <v>130 ш</v>
          </cell>
          <cell r="R13" t="str">
            <v>Филат</v>
          </cell>
          <cell r="S13" t="str">
            <v>43</v>
          </cell>
          <cell r="T13" t="str">
            <v>104-бюд</v>
          </cell>
          <cell r="U13">
            <v>138</v>
          </cell>
        </row>
        <row r="14">
          <cell r="H14" t="str">
            <v>34-2</v>
          </cell>
          <cell r="I14" t="str">
            <v>79</v>
          </cell>
          <cell r="J14" t="str">
            <v>677 с1</v>
          </cell>
          <cell r="K14" t="str">
            <v>657 ш</v>
          </cell>
          <cell r="L14" t="str">
            <v>298</v>
          </cell>
          <cell r="M14" t="str">
            <v>85-п</v>
          </cell>
          <cell r="P14" t="str">
            <v>129</v>
          </cell>
          <cell r="Q14" t="str">
            <v>130 с</v>
          </cell>
          <cell r="R14" t="str">
            <v>АльбрБест</v>
          </cell>
          <cell r="S14" t="str">
            <v>27</v>
          </cell>
          <cell r="T14" t="str">
            <v>104-не</v>
          </cell>
          <cell r="U14">
            <v>82</v>
          </cell>
        </row>
        <row r="15">
          <cell r="H15" t="str">
            <v>295</v>
          </cell>
          <cell r="I15" t="str">
            <v>9-3 сад</v>
          </cell>
          <cell r="J15" t="str">
            <v>677 с2</v>
          </cell>
          <cell r="K15" t="str">
            <v>682 ш</v>
          </cell>
          <cell r="L15" t="str">
            <v>9-2 сад</v>
          </cell>
          <cell r="M15" t="str">
            <v>13 д/д</v>
          </cell>
          <cell r="P15" t="str">
            <v>125-1</v>
          </cell>
          <cell r="Q15" t="str">
            <v>677 ш</v>
          </cell>
          <cell r="R15" t="str">
            <v>АльбрСамп</v>
          </cell>
          <cell r="S15" t="str">
            <v>118</v>
          </cell>
          <cell r="T15" t="str">
            <v>Орион</v>
          </cell>
          <cell r="U15" t="str">
            <v>135-1</v>
          </cell>
        </row>
        <row r="16">
          <cell r="H16" t="str">
            <v>113</v>
          </cell>
          <cell r="I16" t="str">
            <v>107</v>
          </cell>
          <cell r="J16" t="str">
            <v>1</v>
          </cell>
          <cell r="L16" t="str">
            <v>13-ланс</v>
          </cell>
          <cell r="M16" t="str">
            <v>46шк</v>
          </cell>
          <cell r="P16" t="str">
            <v>4 д/д</v>
          </cell>
          <cell r="Q16" t="str">
            <v>677 с1</v>
          </cell>
          <cell r="R16" t="str">
            <v>2</v>
          </cell>
          <cell r="S16" t="str">
            <v>13 д/д</v>
          </cell>
          <cell r="T16" t="str">
            <v>619 с</v>
          </cell>
          <cell r="U16" t="str">
            <v>бумаж</v>
          </cell>
        </row>
        <row r="17">
          <cell r="H17" t="str">
            <v>140</v>
          </cell>
          <cell r="I17" t="str">
            <v>65</v>
          </cell>
          <cell r="J17" t="str">
            <v>12</v>
          </cell>
          <cell r="L17" t="str">
            <v>13-торж</v>
          </cell>
          <cell r="M17" t="str">
            <v>хосп-3</v>
          </cell>
          <cell r="P17" t="str">
            <v>125-2</v>
          </cell>
          <cell r="Q17" t="str">
            <v>677 с2</v>
          </cell>
          <cell r="R17" t="str">
            <v>2 ф</v>
          </cell>
          <cell r="S17" t="str">
            <v>116-ф</v>
          </cell>
          <cell r="T17" t="str">
            <v>619 ш</v>
          </cell>
          <cell r="U17" t="str">
            <v>обв в/б</v>
          </cell>
        </row>
        <row r="18">
          <cell r="H18" t="str">
            <v>2 ф</v>
          </cell>
          <cell r="I18" t="str">
            <v>72-2</v>
          </cell>
          <cell r="J18" t="str">
            <v>15</v>
          </cell>
          <cell r="L18" t="str">
            <v>Орион</v>
          </cell>
          <cell r="P18" t="str">
            <v>136</v>
          </cell>
          <cell r="Q18" t="str">
            <v>1</v>
          </cell>
          <cell r="R18" t="str">
            <v>64</v>
          </cell>
          <cell r="S18" t="str">
            <v>93-1-ф</v>
          </cell>
          <cell r="T18" t="str">
            <v>КОР</v>
          </cell>
          <cell r="U18" t="str">
            <v>обв бю</v>
          </cell>
        </row>
        <row r="19">
          <cell r="H19" t="str">
            <v>122</v>
          </cell>
          <cell r="I19" t="str">
            <v>72-1</v>
          </cell>
          <cell r="J19" t="str">
            <v>118</v>
          </cell>
          <cell r="K19" t="str">
            <v>3 сот</v>
          </cell>
          <cell r="L19" t="str">
            <v>м Унив</v>
          </cell>
          <cell r="M19" t="str">
            <v>87-1-п</v>
          </cell>
          <cell r="P19" t="str">
            <v>111</v>
          </cell>
          <cell r="Q19" t="str">
            <v>103-2</v>
          </cell>
          <cell r="R19" t="str">
            <v>124</v>
          </cell>
          <cell r="S19" t="str">
            <v>КолСадАрх</v>
          </cell>
          <cell r="T19">
            <v>10</v>
          </cell>
          <cell r="U19" t="str">
            <v>обв лаб</v>
          </cell>
        </row>
        <row r="20">
          <cell r="H20" t="str">
            <v>7-1</v>
          </cell>
          <cell r="I20" t="str">
            <v>125-2</v>
          </cell>
          <cell r="J20" t="str">
            <v>93</v>
          </cell>
          <cell r="K20" t="str">
            <v>бумаж</v>
          </cell>
          <cell r="L20" t="str">
            <v>КолСадАрх</v>
          </cell>
          <cell r="M20" t="str">
            <v>87-2-п</v>
          </cell>
          <cell r="P20" t="str">
            <v>117</v>
          </cell>
          <cell r="Q20" t="str">
            <v>15</v>
          </cell>
          <cell r="R20">
            <v>955</v>
          </cell>
          <cell r="S20" t="str">
            <v>15-п</v>
          </cell>
          <cell r="T20" t="str">
            <v>91</v>
          </cell>
          <cell r="U20" t="str">
            <v>Лун В/Б</v>
          </cell>
        </row>
        <row r="21">
          <cell r="H21" t="str">
            <v>7-2</v>
          </cell>
          <cell r="I21" t="str">
            <v>136</v>
          </cell>
          <cell r="J21" t="str">
            <v>74-1</v>
          </cell>
          <cell r="L21" t="str">
            <v>фигур,бюд</v>
          </cell>
          <cell r="M21" t="str">
            <v>40-п</v>
          </cell>
          <cell r="P21" t="str">
            <v>11</v>
          </cell>
          <cell r="Q21" t="str">
            <v>457</v>
          </cell>
          <cell r="R21" t="str">
            <v>103</v>
          </cell>
          <cell r="S21" t="str">
            <v>25-1-п</v>
          </cell>
          <cell r="T21" t="str">
            <v>9-1</v>
          </cell>
          <cell r="U21" t="str">
            <v>Лун Бюд</v>
          </cell>
        </row>
        <row r="22">
          <cell r="H22" t="str">
            <v>110</v>
          </cell>
          <cell r="I22" t="str">
            <v>111</v>
          </cell>
          <cell r="J22" t="str">
            <v>67</v>
          </cell>
          <cell r="K22" t="str">
            <v>обв лаб</v>
          </cell>
          <cell r="L22" t="str">
            <v>фигурист</v>
          </cell>
          <cell r="M22" t="str">
            <v>рауф</v>
          </cell>
          <cell r="P22" t="str">
            <v>21</v>
          </cell>
          <cell r="Q22" t="str">
            <v>67</v>
          </cell>
          <cell r="R22" t="str">
            <v>20</v>
          </cell>
          <cell r="S22" t="str">
            <v>25-2-п</v>
          </cell>
          <cell r="T22" t="str">
            <v>9-2</v>
          </cell>
          <cell r="U22" t="str">
            <v>лунач. лаб</v>
          </cell>
        </row>
        <row r="23">
          <cell r="H23" t="str">
            <v>129</v>
          </cell>
          <cell r="I23" t="str">
            <v>117</v>
          </cell>
          <cell r="J23" t="str">
            <v>104</v>
          </cell>
          <cell r="K23" t="str">
            <v>Лун Бюд</v>
          </cell>
          <cell r="M23" t="str">
            <v>горгер</v>
          </cell>
          <cell r="P23" t="str">
            <v>87</v>
          </cell>
          <cell r="Q23" t="str">
            <v>104</v>
          </cell>
          <cell r="R23" t="str">
            <v>70</v>
          </cell>
          <cell r="S23" t="str">
            <v>34-п</v>
          </cell>
          <cell r="T23" t="str">
            <v>104-Л</v>
          </cell>
          <cell r="U23" t="str">
            <v>79</v>
          </cell>
        </row>
        <row r="24">
          <cell r="H24" t="str">
            <v>137</v>
          </cell>
          <cell r="I24" t="str">
            <v>126</v>
          </cell>
          <cell r="J24" t="str">
            <v>119</v>
          </cell>
          <cell r="K24" t="str">
            <v>Лун В/Б</v>
          </cell>
          <cell r="L24" t="str">
            <v>пндр-16</v>
          </cell>
          <cell r="M24" t="str">
            <v>хосп-4</v>
          </cell>
          <cell r="P24" t="str">
            <v>74-1</v>
          </cell>
          <cell r="Q24" t="str">
            <v>119</v>
          </cell>
          <cell r="R24" t="str">
            <v>29-2</v>
          </cell>
          <cell r="S24" t="str">
            <v>40-п</v>
          </cell>
          <cell r="T24" t="str">
            <v>104-ЛС</v>
          </cell>
          <cell r="U24" t="str">
            <v>КсонВед</v>
          </cell>
        </row>
        <row r="25">
          <cell r="H25" t="str">
            <v>25</v>
          </cell>
          <cell r="I25" t="str">
            <v>134</v>
          </cell>
          <cell r="J25" t="str">
            <v>131</v>
          </cell>
          <cell r="K25" t="str">
            <v>103-2</v>
          </cell>
          <cell r="L25" t="str">
            <v>кор</v>
          </cell>
          <cell r="M25" t="str">
            <v>103-л</v>
          </cell>
          <cell r="P25" t="str">
            <v>74-2</v>
          </cell>
          <cell r="Q25" t="str">
            <v>131</v>
          </cell>
          <cell r="R25" t="str">
            <v>60</v>
          </cell>
          <cell r="S25" t="str">
            <v>85-п</v>
          </cell>
          <cell r="T25" t="str">
            <v>мичур</v>
          </cell>
          <cell r="U25" t="str">
            <v>КсонКулт</v>
          </cell>
        </row>
        <row r="26">
          <cell r="H26" t="str">
            <v>125-1</v>
          </cell>
          <cell r="I26" t="str">
            <v>91</v>
          </cell>
          <cell r="J26" t="str">
            <v>4</v>
          </cell>
          <cell r="L26" t="str">
            <v>619 с</v>
          </cell>
          <cell r="M26" t="str">
            <v>обв бю</v>
          </cell>
          <cell r="P26" t="str">
            <v>108</v>
          </cell>
          <cell r="Q26" t="str">
            <v>4</v>
          </cell>
          <cell r="R26" t="str">
            <v>49</v>
          </cell>
          <cell r="S26" t="str">
            <v>87-1-п</v>
          </cell>
          <cell r="T26" t="str">
            <v>32-1</v>
          </cell>
          <cell r="U26" t="str">
            <v>КсонФед</v>
          </cell>
        </row>
        <row r="27">
          <cell r="H27" t="str">
            <v>103-Лс</v>
          </cell>
          <cell r="I27" t="str">
            <v>128-1</v>
          </cell>
          <cell r="J27" t="str">
            <v>83</v>
          </cell>
          <cell r="K27" t="str">
            <v>лунач. лаб</v>
          </cell>
          <cell r="M27" t="str">
            <v>619 ш</v>
          </cell>
          <cell r="P27" t="str">
            <v>123</v>
          </cell>
          <cell r="Q27" t="str">
            <v>88</v>
          </cell>
          <cell r="R27" t="str">
            <v>56</v>
          </cell>
          <cell r="S27" t="str">
            <v>87-2-п</v>
          </cell>
          <cell r="T27" t="str">
            <v>32-2</v>
          </cell>
          <cell r="U27" t="str">
            <v>Токсово</v>
          </cell>
        </row>
        <row r="28">
          <cell r="H28" t="str">
            <v>ЦСРИ</v>
          </cell>
          <cell r="I28" t="str">
            <v>4 д/д</v>
          </cell>
          <cell r="J28" t="str">
            <v>ЦСО</v>
          </cell>
          <cell r="K28" t="str">
            <v>обв в/б</v>
          </cell>
          <cell r="L28" t="str">
            <v>584руд</v>
          </cell>
          <cell r="M28" t="str">
            <v>619-л</v>
          </cell>
          <cell r="P28" t="str">
            <v>128-1</v>
          </cell>
          <cell r="Q28" t="str">
            <v>37</v>
          </cell>
          <cell r="R28" t="str">
            <v>202</v>
          </cell>
          <cell r="S28" t="str">
            <v>90-п</v>
          </cell>
          <cell r="T28" t="str">
            <v>32-3</v>
          </cell>
          <cell r="U28" t="str">
            <v>ТокСотр</v>
          </cell>
        </row>
        <row r="29">
          <cell r="H29" t="str">
            <v>мичур</v>
          </cell>
          <cell r="I29" t="str">
            <v>2</v>
          </cell>
          <cell r="J29" t="str">
            <v>108</v>
          </cell>
          <cell r="K29" t="str">
            <v>пндр-4</v>
          </cell>
          <cell r="M29" t="str">
            <v>СвО.Гав</v>
          </cell>
          <cell r="P29" t="str">
            <v>128-2</v>
          </cell>
          <cell r="Q29" t="str">
            <v>72-1</v>
          </cell>
          <cell r="R29" t="str">
            <v>29-1</v>
          </cell>
          <cell r="S29" t="str">
            <v>ПНДР-16</v>
          </cell>
          <cell r="T29" t="str">
            <v>126</v>
          </cell>
          <cell r="U29" t="str">
            <v>ИПЛ</v>
          </cell>
        </row>
        <row r="30">
          <cell r="H30" t="str">
            <v>457</v>
          </cell>
          <cell r="I30" t="str">
            <v>шувс</v>
          </cell>
          <cell r="J30" t="str">
            <v>10</v>
          </cell>
          <cell r="K30" t="str">
            <v>955</v>
          </cell>
          <cell r="L30" t="str">
            <v>104-не</v>
          </cell>
          <cell r="M30" t="str">
            <v>СвО.Зем</v>
          </cell>
          <cell r="P30" t="str">
            <v>113</v>
          </cell>
          <cell r="Q30" t="str">
            <v>65</v>
          </cell>
          <cell r="R30" t="str">
            <v>13-ланс</v>
          </cell>
          <cell r="S30" t="str">
            <v>маски т</v>
          </cell>
          <cell r="T30" t="str">
            <v>134</v>
          </cell>
          <cell r="U30" t="str">
            <v>СвО.Гав</v>
          </cell>
        </row>
        <row r="31">
          <cell r="H31" t="str">
            <v>138</v>
          </cell>
          <cell r="I31" t="str">
            <v>ПетрД</v>
          </cell>
          <cell r="J31" t="str">
            <v>81</v>
          </cell>
          <cell r="M31" t="str">
            <v>ТокСотр</v>
          </cell>
          <cell r="P31" t="str">
            <v>23</v>
          </cell>
          <cell r="Q31" t="str">
            <v>72-2</v>
          </cell>
          <cell r="R31" t="str">
            <v>13-торж</v>
          </cell>
          <cell r="S31" t="str">
            <v>ГорГер</v>
          </cell>
          <cell r="T31" t="str">
            <v>619-л</v>
          </cell>
          <cell r="U31" t="str">
            <v>СвО.Зем</v>
          </cell>
        </row>
        <row r="32">
          <cell r="H32" t="str">
            <v>17</v>
          </cell>
          <cell r="I32" t="str">
            <v>ОТТА</v>
          </cell>
          <cell r="J32" t="str">
            <v>90</v>
          </cell>
          <cell r="K32" t="str">
            <v>ДГБ гав</v>
          </cell>
          <cell r="L32" t="str">
            <v>ИЭМ</v>
          </cell>
          <cell r="M32" t="str">
            <v>Токсово</v>
          </cell>
          <cell r="Q32" t="str">
            <v>44</v>
          </cell>
          <cell r="R32" t="str">
            <v>9</v>
          </cell>
          <cell r="S32" t="str">
            <v>46шк</v>
          </cell>
          <cell r="T32" t="str">
            <v>133</v>
          </cell>
          <cell r="U32" t="str">
            <v>Петр</v>
          </cell>
        </row>
        <row r="33">
          <cell r="G33" t="str">
            <v>66-К</v>
          </cell>
          <cell r="H33" t="str">
            <v>9-1 сад</v>
          </cell>
          <cell r="J33" t="str">
            <v>127</v>
          </cell>
          <cell r="K33" t="str">
            <v>дгб зем</v>
          </cell>
          <cell r="L33">
            <v>11</v>
          </cell>
          <cell r="M33" t="str">
            <v>КсонВед</v>
          </cell>
          <cell r="P33" t="str">
            <v>9-1 сад</v>
          </cell>
          <cell r="Q33" t="str">
            <v>95</v>
          </cell>
          <cell r="R33" t="str">
            <v>298</v>
          </cell>
          <cell r="S33" t="str">
            <v>584руд</v>
          </cell>
          <cell r="T33" t="str">
            <v>фигур,бюд</v>
          </cell>
          <cell r="U33" t="str">
            <v>ПетрД</v>
          </cell>
        </row>
        <row r="34">
          <cell r="G34" t="str">
            <v>701-К</v>
          </cell>
          <cell r="H34" t="str">
            <v>32-1</v>
          </cell>
          <cell r="I34" t="str">
            <v>104-Л</v>
          </cell>
          <cell r="J34" t="str">
            <v>48</v>
          </cell>
          <cell r="K34" t="str">
            <v>9-1</v>
          </cell>
          <cell r="M34" t="str">
            <v>КсонКулт</v>
          </cell>
          <cell r="P34" t="str">
            <v>9-2 сад</v>
          </cell>
          <cell r="Q34" t="str">
            <v>109</v>
          </cell>
          <cell r="R34" t="str">
            <v>Б-Охт</v>
          </cell>
          <cell r="S34" t="str">
            <v>ИЭМ</v>
          </cell>
          <cell r="T34" t="str">
            <v>фигурист</v>
          </cell>
          <cell r="U34" t="str">
            <v>рауф</v>
          </cell>
        </row>
        <row r="35">
          <cell r="G35" t="str">
            <v>83-К</v>
          </cell>
          <cell r="H35" t="str">
            <v>32-2</v>
          </cell>
          <cell r="I35" t="str">
            <v>104-ЛС</v>
          </cell>
          <cell r="J35" t="str">
            <v>78</v>
          </cell>
          <cell r="L35" t="str">
            <v>СадАрхКольц</v>
          </cell>
          <cell r="M35" t="str">
            <v>КсонФед</v>
          </cell>
          <cell r="P35" t="str">
            <v>9-3 сад</v>
          </cell>
          <cell r="Q35" t="str">
            <v>116</v>
          </cell>
          <cell r="R35" t="str">
            <v>3 д/д</v>
          </cell>
          <cell r="S35" t="str">
            <v>8-1</v>
          </cell>
          <cell r="U35" t="str">
            <v>шувс</v>
          </cell>
        </row>
        <row r="36">
          <cell r="H36" t="str">
            <v>32-3</v>
          </cell>
          <cell r="I36" t="str">
            <v>Филат</v>
          </cell>
          <cell r="J36" t="str">
            <v>112</v>
          </cell>
          <cell r="L36" t="str">
            <v>СадАрхЛаб</v>
          </cell>
          <cell r="P36" t="str">
            <v>ЦСРИ</v>
          </cell>
          <cell r="Q36" t="str">
            <v>233</v>
          </cell>
          <cell r="R36" t="str">
            <v>3 сот</v>
          </cell>
          <cell r="S36" t="str">
            <v>8-2</v>
          </cell>
          <cell r="T36" t="str">
            <v>ЦСО</v>
          </cell>
          <cell r="U36" t="str">
            <v>Иоффе</v>
          </cell>
        </row>
        <row r="37">
          <cell r="G37" t="str">
            <v>Иоффе</v>
          </cell>
          <cell r="H37" t="str">
            <v>104-бюд</v>
          </cell>
          <cell r="I37" t="str">
            <v>ИПЛ</v>
          </cell>
          <cell r="J37" t="str">
            <v>Б-охт</v>
          </cell>
          <cell r="L37" t="str">
            <v>АльбрБест</v>
          </cell>
        </row>
        <row r="38">
          <cell r="G38" t="str">
            <v>маски т</v>
          </cell>
          <cell r="H38" t="str">
            <v>3 д/д</v>
          </cell>
          <cell r="I38" t="str">
            <v>Петр</v>
          </cell>
          <cell r="J38" t="str">
            <v>5 д/д</v>
          </cell>
          <cell r="K38" t="str">
            <v>9-2</v>
          </cell>
          <cell r="L38" t="str">
            <v>АльбрСамп</v>
          </cell>
        </row>
        <row r="48">
          <cell r="G48" t="str">
            <v>619-л</v>
          </cell>
          <cell r="H48" t="str">
            <v>99</v>
          </cell>
          <cell r="I48" t="str">
            <v>1 инт</v>
          </cell>
          <cell r="J48" t="str">
            <v>74-2</v>
          </cell>
          <cell r="K48" t="str">
            <v>132</v>
          </cell>
          <cell r="L48" t="str">
            <v>103</v>
          </cell>
          <cell r="Z48" t="str">
            <v>132</v>
          </cell>
          <cell r="AC48" t="str">
            <v>99</v>
          </cell>
        </row>
        <row r="49">
          <cell r="F49" t="str">
            <v>ДГБ гав</v>
          </cell>
          <cell r="G49" t="str">
            <v>Иоффе</v>
          </cell>
          <cell r="H49" t="str">
            <v>6-1</v>
          </cell>
          <cell r="I49" t="str">
            <v>33 инт</v>
          </cell>
          <cell r="J49" t="str">
            <v>128-2</v>
          </cell>
          <cell r="K49" t="str">
            <v>52</v>
          </cell>
          <cell r="L49" t="str">
            <v>20</v>
          </cell>
          <cell r="Q49" t="str">
            <v>ДГБ гав</v>
          </cell>
          <cell r="Z49" t="str">
            <v>135-2</v>
          </cell>
          <cell r="AA49" t="str">
            <v>2</v>
          </cell>
          <cell r="AB49" t="str">
            <v>33 инт</v>
          </cell>
          <cell r="AC49" t="str">
            <v>102</v>
          </cell>
          <cell r="AD49" t="str">
            <v>37</v>
          </cell>
        </row>
        <row r="50">
          <cell r="F50" t="str">
            <v>дгб зем</v>
          </cell>
          <cell r="G50" t="str">
            <v>103-Л</v>
          </cell>
          <cell r="H50" t="str">
            <v>6-2</v>
          </cell>
          <cell r="I50" t="str">
            <v>3</v>
          </cell>
          <cell r="J50" t="str">
            <v>133</v>
          </cell>
          <cell r="K50" t="str">
            <v>82</v>
          </cell>
          <cell r="L50" t="str">
            <v>70</v>
          </cell>
          <cell r="Q50" t="str">
            <v>дгб зем</v>
          </cell>
          <cell r="Z50" t="str">
            <v>138</v>
          </cell>
          <cell r="AA50" t="str">
            <v>2 ф</v>
          </cell>
          <cell r="AC50" t="str">
            <v>139</v>
          </cell>
          <cell r="AD50" t="str">
            <v>83</v>
          </cell>
        </row>
        <row r="51">
          <cell r="F51" t="str">
            <v>3-п</v>
          </cell>
          <cell r="G51" t="str">
            <v>ПНДР-16</v>
          </cell>
          <cell r="H51" t="str">
            <v>120</v>
          </cell>
          <cell r="I51" t="str">
            <v>3-ф</v>
          </cell>
          <cell r="J51" t="str">
            <v>37</v>
          </cell>
          <cell r="K51" t="str">
            <v>44</v>
          </cell>
          <cell r="L51" t="str">
            <v>29-2</v>
          </cell>
          <cell r="Y51" t="str">
            <v>103-2</v>
          </cell>
          <cell r="AC51" t="str">
            <v>120</v>
          </cell>
          <cell r="AD51" t="str">
            <v>110</v>
          </cell>
        </row>
        <row r="52">
          <cell r="F52" t="str">
            <v>5-п</v>
          </cell>
          <cell r="H52" t="str">
            <v>121</v>
          </cell>
          <cell r="I52" t="str">
            <v>23</v>
          </cell>
          <cell r="J52" t="str">
            <v>88</v>
          </cell>
          <cell r="K52" t="str">
            <v>95</v>
          </cell>
          <cell r="L52" t="str">
            <v>60</v>
          </cell>
          <cell r="Q52" t="str">
            <v>хосп-3</v>
          </cell>
          <cell r="Y52" t="str">
            <v>КсонВед</v>
          </cell>
          <cell r="Z52" t="str">
            <v>95</v>
          </cell>
          <cell r="AA52" t="str">
            <v>43</v>
          </cell>
          <cell r="AD52" t="str">
            <v>129</v>
          </cell>
        </row>
        <row r="53">
          <cell r="G53" t="str">
            <v>ГорГер</v>
          </cell>
          <cell r="H53" t="str">
            <v>36</v>
          </cell>
          <cell r="I53" t="str">
            <v>63</v>
          </cell>
          <cell r="J53" t="str">
            <v>43</v>
          </cell>
          <cell r="K53" t="str">
            <v>109</v>
          </cell>
          <cell r="L53" t="str">
            <v>49</v>
          </cell>
          <cell r="Y53" t="str">
            <v>КсонКулт</v>
          </cell>
          <cell r="Z53" t="str">
            <v>109</v>
          </cell>
          <cell r="AA53" t="str">
            <v>27</v>
          </cell>
          <cell r="AC53" t="str">
            <v>135-1</v>
          </cell>
          <cell r="AD53" t="str">
            <v>128-1</v>
          </cell>
        </row>
        <row r="54">
          <cell r="F54" t="str">
            <v>43-п</v>
          </cell>
          <cell r="G54" t="str">
            <v>Хосп-4</v>
          </cell>
          <cell r="H54" t="str">
            <v>141</v>
          </cell>
          <cell r="I54" t="str">
            <v>85</v>
          </cell>
          <cell r="J54" t="str">
            <v>64</v>
          </cell>
          <cell r="K54" t="str">
            <v>116</v>
          </cell>
          <cell r="L54" t="str">
            <v>56</v>
          </cell>
          <cell r="R54" t="str">
            <v>Лун В/Б</v>
          </cell>
          <cell r="Y54" t="str">
            <v>КсонФед</v>
          </cell>
          <cell r="Z54" t="str">
            <v>116</v>
          </cell>
          <cell r="AA54" t="str">
            <v>64</v>
          </cell>
          <cell r="AC54" t="str">
            <v>141</v>
          </cell>
          <cell r="AD54" t="str">
            <v>128-2</v>
          </cell>
        </row>
        <row r="55">
          <cell r="F55" t="str">
            <v>58-п</v>
          </cell>
          <cell r="G55" t="str">
            <v>104-Л</v>
          </cell>
          <cell r="H55" t="str">
            <v>135-2</v>
          </cell>
          <cell r="I55" t="str">
            <v>100</v>
          </cell>
          <cell r="J55" t="str">
            <v>69</v>
          </cell>
          <cell r="K55" t="str">
            <v>123</v>
          </cell>
          <cell r="L55" t="str">
            <v>202</v>
          </cell>
          <cell r="Z55" t="str">
            <v>123</v>
          </cell>
          <cell r="AA55" t="str">
            <v>69</v>
          </cell>
          <cell r="AC55" t="str">
            <v>6-1</v>
          </cell>
          <cell r="AD55" t="str">
            <v>125-1</v>
          </cell>
        </row>
        <row r="56">
          <cell r="F56" t="str">
            <v>66-п</v>
          </cell>
          <cell r="G56" t="str">
            <v>104-ЛС</v>
          </cell>
          <cell r="H56" t="str">
            <v>135-1</v>
          </cell>
          <cell r="I56" t="str">
            <v>115</v>
          </cell>
          <cell r="J56" t="str">
            <v>27</v>
          </cell>
          <cell r="K56" t="str">
            <v>124</v>
          </cell>
          <cell r="L56" t="str">
            <v>29-1</v>
          </cell>
          <cell r="Q56" t="str">
            <v>66-п</v>
          </cell>
          <cell r="Y56" t="str">
            <v>103</v>
          </cell>
          <cell r="Z56" t="str">
            <v>124</v>
          </cell>
          <cell r="AA56" t="str">
            <v>133</v>
          </cell>
          <cell r="AC56" t="str">
            <v>6-2</v>
          </cell>
        </row>
        <row r="57">
          <cell r="F57" t="str">
            <v>657 ш</v>
          </cell>
          <cell r="G57" t="str">
            <v>мичур</v>
          </cell>
          <cell r="H57" t="str">
            <v>102</v>
          </cell>
          <cell r="I57" t="str">
            <v>252</v>
          </cell>
          <cell r="J57" t="str">
            <v>130 ш</v>
          </cell>
          <cell r="K57" t="str">
            <v>233</v>
          </cell>
          <cell r="L57" t="str">
            <v>87</v>
          </cell>
          <cell r="Q57" t="str">
            <v>657 ш</v>
          </cell>
          <cell r="Y57" t="str">
            <v>20</v>
          </cell>
          <cell r="Z57" t="str">
            <v>233</v>
          </cell>
          <cell r="AA57" t="str">
            <v>130 ш</v>
          </cell>
          <cell r="AD57" t="str">
            <v>70</v>
          </cell>
        </row>
        <row r="58">
          <cell r="F58" t="str">
            <v>682 ш</v>
          </cell>
          <cell r="G58" t="str">
            <v>66-К</v>
          </cell>
          <cell r="H58" t="str">
            <v>139</v>
          </cell>
          <cell r="I58" t="str">
            <v>71</v>
          </cell>
          <cell r="J58" t="str">
            <v>130 с</v>
          </cell>
          <cell r="L58" t="str">
            <v>21</v>
          </cell>
          <cell r="Y58" t="str">
            <v>90-п</v>
          </cell>
          <cell r="Z58" t="str">
            <v>32-1</v>
          </cell>
          <cell r="AA58" t="str">
            <v>130 с</v>
          </cell>
          <cell r="AD58" t="str">
            <v>29-2</v>
          </cell>
          <cell r="AG58" t="str">
            <v>пндр-4</v>
          </cell>
        </row>
        <row r="59">
          <cell r="G59" t="str">
            <v>701-К</v>
          </cell>
          <cell r="H59" t="str">
            <v>34-1</v>
          </cell>
          <cell r="I59" t="str">
            <v>101</v>
          </cell>
          <cell r="J59" t="str">
            <v>677 ш</v>
          </cell>
          <cell r="L59" t="str">
            <v>9</v>
          </cell>
          <cell r="Y59" t="str">
            <v>85-п</v>
          </cell>
          <cell r="Z59" t="str">
            <v>32-2</v>
          </cell>
          <cell r="AA59" t="str">
            <v>677 ш</v>
          </cell>
          <cell r="AC59" t="str">
            <v>34-1</v>
          </cell>
          <cell r="AD59" t="str">
            <v>60</v>
          </cell>
        </row>
        <row r="60">
          <cell r="G60" t="str">
            <v>83-К</v>
          </cell>
          <cell r="H60" t="str">
            <v>34-2</v>
          </cell>
          <cell r="I60" t="str">
            <v>79</v>
          </cell>
          <cell r="J60" t="str">
            <v>677 с1</v>
          </cell>
          <cell r="K60" t="str">
            <v>ЦСО</v>
          </cell>
          <cell r="L60" t="str">
            <v>298</v>
          </cell>
          <cell r="Y60" t="str">
            <v>9-п</v>
          </cell>
          <cell r="Z60" t="str">
            <v>32-3</v>
          </cell>
          <cell r="AA60" t="str">
            <v>677 с1</v>
          </cell>
          <cell r="AB60" t="str">
            <v>79</v>
          </cell>
          <cell r="AC60" t="str">
            <v>34-2</v>
          </cell>
          <cell r="AD60" t="str">
            <v>49</v>
          </cell>
        </row>
        <row r="61">
          <cell r="F61" t="str">
            <v>хосп-3</v>
          </cell>
          <cell r="H61" t="str">
            <v>295</v>
          </cell>
          <cell r="I61" t="str">
            <v>9-3 сад</v>
          </cell>
          <cell r="J61" t="str">
            <v>677 с2</v>
          </cell>
          <cell r="K61" t="str">
            <v>108</v>
          </cell>
          <cell r="L61" t="str">
            <v>9-2 сад</v>
          </cell>
          <cell r="Y61" t="str">
            <v>25-1-п</v>
          </cell>
          <cell r="AA61" t="str">
            <v>677 с2</v>
          </cell>
          <cell r="AB61" t="str">
            <v>93</v>
          </cell>
          <cell r="AC61" t="str">
            <v>36</v>
          </cell>
          <cell r="AD61" t="str">
            <v>56</v>
          </cell>
        </row>
        <row r="62">
          <cell r="F62" t="str">
            <v>3 сот</v>
          </cell>
          <cell r="G62" t="str">
            <v>15-п</v>
          </cell>
          <cell r="H62" t="str">
            <v>113</v>
          </cell>
          <cell r="I62" t="str">
            <v>107</v>
          </cell>
          <cell r="J62" t="str">
            <v>1</v>
          </cell>
          <cell r="K62" t="str">
            <v>10</v>
          </cell>
          <cell r="Q62" t="str">
            <v>филат</v>
          </cell>
          <cell r="Y62" t="str">
            <v>25-2-п</v>
          </cell>
          <cell r="AA62" t="str">
            <v>104-Л</v>
          </cell>
          <cell r="AB62" t="str">
            <v>107</v>
          </cell>
          <cell r="AC62" t="str">
            <v>295</v>
          </cell>
          <cell r="AD62" t="str">
            <v>202</v>
          </cell>
        </row>
        <row r="63">
          <cell r="F63" t="str">
            <v>бумаж</v>
          </cell>
          <cell r="H63" t="str">
            <v>140</v>
          </cell>
          <cell r="I63" t="str">
            <v>65</v>
          </cell>
          <cell r="J63" t="str">
            <v>12</v>
          </cell>
          <cell r="K63" t="str">
            <v>81</v>
          </cell>
          <cell r="L63" t="str">
            <v>2</v>
          </cell>
          <cell r="Q63" t="str">
            <v>бумаж</v>
          </cell>
          <cell r="Y63" t="str">
            <v>15-п</v>
          </cell>
          <cell r="Z63" t="str">
            <v>мичур</v>
          </cell>
          <cell r="AA63" t="str">
            <v>104-ЛС</v>
          </cell>
          <cell r="AB63" t="str">
            <v>72-1</v>
          </cell>
          <cell r="AC63" t="str">
            <v>113</v>
          </cell>
          <cell r="AD63" t="str">
            <v>29-1</v>
          </cell>
        </row>
        <row r="64">
          <cell r="H64" t="str">
            <v>2 ф</v>
          </cell>
          <cell r="I64" t="str">
            <v>72-2</v>
          </cell>
          <cell r="J64" t="str">
            <v>15</v>
          </cell>
          <cell r="K64" t="str">
            <v>90</v>
          </cell>
          <cell r="Y64" t="str">
            <v>13-торж</v>
          </cell>
          <cell r="AB64" t="str">
            <v>137</v>
          </cell>
          <cell r="AC64" t="str">
            <v>140</v>
          </cell>
          <cell r="AD64" t="str">
            <v>87</v>
          </cell>
        </row>
        <row r="65">
          <cell r="F65" t="str">
            <v>ИПЛ</v>
          </cell>
          <cell r="G65" t="str">
            <v>34-п</v>
          </cell>
          <cell r="H65" t="str">
            <v>122</v>
          </cell>
          <cell r="I65" t="str">
            <v>72-1</v>
          </cell>
          <cell r="J65" t="str">
            <v>118</v>
          </cell>
          <cell r="K65" t="str">
            <v>127</v>
          </cell>
          <cell r="Q65" t="str">
            <v>Рауф</v>
          </cell>
          <cell r="T65" t="str">
            <v>619-л</v>
          </cell>
          <cell r="Y65" t="str">
            <v>13-ланс</v>
          </cell>
          <cell r="Z65" t="str">
            <v>127</v>
          </cell>
          <cell r="AA65" t="str">
            <v>82</v>
          </cell>
          <cell r="AB65" t="str">
            <v>72-2</v>
          </cell>
          <cell r="AC65">
            <v>955</v>
          </cell>
          <cell r="AD65" t="str">
            <v>21</v>
          </cell>
        </row>
        <row r="66">
          <cell r="F66" t="str">
            <v>Петр</v>
          </cell>
          <cell r="H66" t="str">
            <v>7-1</v>
          </cell>
          <cell r="I66" t="str">
            <v>125-2</v>
          </cell>
          <cell r="J66" t="str">
            <v>93</v>
          </cell>
          <cell r="K66" t="str">
            <v>48</v>
          </cell>
          <cell r="L66" t="str">
            <v>4 д/д</v>
          </cell>
          <cell r="AA66" t="str">
            <v>65</v>
          </cell>
          <cell r="AB66" t="str">
            <v>125-2</v>
          </cell>
          <cell r="AC66" t="str">
            <v>15</v>
          </cell>
          <cell r="AD66" t="str">
            <v>9</v>
          </cell>
        </row>
        <row r="67">
          <cell r="F67" t="str">
            <v>ПетрД</v>
          </cell>
          <cell r="H67" t="str">
            <v>7-2</v>
          </cell>
          <cell r="I67" t="str">
            <v>136</v>
          </cell>
          <cell r="J67" t="str">
            <v>74-1</v>
          </cell>
          <cell r="K67" t="str">
            <v>78</v>
          </cell>
          <cell r="L67" t="str">
            <v>3 д/д</v>
          </cell>
          <cell r="Y67">
            <v>11</v>
          </cell>
          <cell r="AB67" t="str">
            <v>136</v>
          </cell>
          <cell r="AC67" t="str">
            <v>74-1</v>
          </cell>
          <cell r="AD67" t="str">
            <v>122</v>
          </cell>
        </row>
        <row r="68">
          <cell r="G68" t="str">
            <v>87-1-п</v>
          </cell>
          <cell r="H68" t="str">
            <v>110</v>
          </cell>
          <cell r="I68" t="str">
            <v>111</v>
          </cell>
          <cell r="J68" t="str">
            <v>67</v>
          </cell>
          <cell r="K68" t="str">
            <v>112</v>
          </cell>
          <cell r="Y68" t="str">
            <v>298</v>
          </cell>
          <cell r="AA68" t="str">
            <v>67</v>
          </cell>
          <cell r="AC68" t="str">
            <v>3</v>
          </cell>
          <cell r="AD68" t="str">
            <v>252</v>
          </cell>
        </row>
        <row r="69">
          <cell r="G69" t="str">
            <v>87-2-п</v>
          </cell>
          <cell r="H69" t="str">
            <v>129</v>
          </cell>
          <cell r="I69" t="str">
            <v>117</v>
          </cell>
          <cell r="J69" t="str">
            <v>104</v>
          </cell>
          <cell r="Y69" t="str">
            <v>88</v>
          </cell>
          <cell r="Z69" t="str">
            <v>52</v>
          </cell>
          <cell r="AA69" t="str">
            <v>104</v>
          </cell>
          <cell r="AC69" t="str">
            <v>3-ф</v>
          </cell>
          <cell r="AD69" t="str">
            <v>44</v>
          </cell>
        </row>
        <row r="70">
          <cell r="F70" t="str">
            <v>лунач. лаб</v>
          </cell>
          <cell r="G70" t="str">
            <v>90-п</v>
          </cell>
          <cell r="H70" t="str">
            <v>137</v>
          </cell>
          <cell r="I70" t="str">
            <v>126</v>
          </cell>
          <cell r="J70" t="str">
            <v>119</v>
          </cell>
          <cell r="K70" t="str">
            <v>457</v>
          </cell>
          <cell r="L70" t="str">
            <v>103-лс</v>
          </cell>
          <cell r="Y70" t="str">
            <v>Б-Охт</v>
          </cell>
          <cell r="Z70" t="str">
            <v>101</v>
          </cell>
          <cell r="AA70" t="str">
            <v>119</v>
          </cell>
          <cell r="AC70" t="str">
            <v>23</v>
          </cell>
          <cell r="AD70" t="str">
            <v>48</v>
          </cell>
        </row>
        <row r="71">
          <cell r="H71" t="str">
            <v>25</v>
          </cell>
          <cell r="I71" t="str">
            <v>134</v>
          </cell>
          <cell r="J71" t="str">
            <v>131</v>
          </cell>
          <cell r="K71" t="str">
            <v>138</v>
          </cell>
          <cell r="L71" t="str">
            <v>32-1</v>
          </cell>
          <cell r="Q71" t="str">
            <v>АльбрБест</v>
          </cell>
          <cell r="T71" t="str">
            <v>ОТТА</v>
          </cell>
          <cell r="Y71" t="str">
            <v>457</v>
          </cell>
          <cell r="Z71" t="str">
            <v>118</v>
          </cell>
          <cell r="AA71" t="str">
            <v>131</v>
          </cell>
          <cell r="AC71" t="str">
            <v>63</v>
          </cell>
          <cell r="AD71" t="str">
            <v>17</v>
          </cell>
          <cell r="AM71" t="str">
            <v>горгер</v>
          </cell>
        </row>
        <row r="72">
          <cell r="H72" t="str">
            <v>125-1</v>
          </cell>
          <cell r="I72" t="str">
            <v>91</v>
          </cell>
          <cell r="J72" t="str">
            <v>4</v>
          </cell>
          <cell r="K72" t="str">
            <v>17</v>
          </cell>
          <cell r="L72" t="str">
            <v>32-2</v>
          </cell>
          <cell r="Q72" t="str">
            <v>АльбрСамп</v>
          </cell>
          <cell r="Y72" t="str">
            <v>Орион</v>
          </cell>
          <cell r="AA72" t="str">
            <v>4</v>
          </cell>
          <cell r="AB72" t="str">
            <v>91</v>
          </cell>
          <cell r="AC72" t="str">
            <v>85</v>
          </cell>
          <cell r="AD72" t="str">
            <v>112</v>
          </cell>
        </row>
        <row r="73">
          <cell r="F73" t="str">
            <v>955</v>
          </cell>
          <cell r="G73" t="str">
            <v>КОР</v>
          </cell>
          <cell r="H73" t="str">
            <v>КсонВед</v>
          </cell>
          <cell r="I73" t="str">
            <v>128-1</v>
          </cell>
          <cell r="J73" t="str">
            <v>83</v>
          </cell>
          <cell r="K73" t="str">
            <v>9-1 сад</v>
          </cell>
          <cell r="L73" t="str">
            <v>32-3</v>
          </cell>
          <cell r="S73" t="str">
            <v>682 ш</v>
          </cell>
          <cell r="Z73" t="str">
            <v>584руд</v>
          </cell>
          <cell r="AC73" t="str">
            <v>100</v>
          </cell>
          <cell r="AD73" t="str">
            <v>58-п</v>
          </cell>
        </row>
        <row r="74">
          <cell r="F74" t="str">
            <v>пндр-4</v>
          </cell>
          <cell r="H74" t="str">
            <v>КсонКулт</v>
          </cell>
          <cell r="Q74" t="str">
            <v>Хосп-4</v>
          </cell>
          <cell r="Z74" t="str">
            <v>66-К</v>
          </cell>
          <cell r="AA74" t="str">
            <v>9-1 сад</v>
          </cell>
          <cell r="AC74" t="str">
            <v>115</v>
          </cell>
          <cell r="AD74" t="str">
            <v>108</v>
          </cell>
        </row>
        <row r="75">
          <cell r="G75" t="str">
            <v>КолСадАрх</v>
          </cell>
          <cell r="H75" t="str">
            <v>КсонФед</v>
          </cell>
          <cell r="I75" t="str">
            <v>ОТТА</v>
          </cell>
          <cell r="K75" t="str">
            <v>маски т</v>
          </cell>
          <cell r="L75" t="str">
            <v>Орион</v>
          </cell>
          <cell r="S75" t="str">
            <v>619 ш</v>
          </cell>
          <cell r="T75" t="str">
            <v>шувс</v>
          </cell>
          <cell r="Y75" t="str">
            <v>КОР</v>
          </cell>
          <cell r="Z75" t="str">
            <v>701-К</v>
          </cell>
          <cell r="AA75" t="str">
            <v>9-2 сад</v>
          </cell>
          <cell r="AC75" t="str">
            <v>71</v>
          </cell>
          <cell r="AD75" t="str">
            <v>10</v>
          </cell>
        </row>
        <row r="76">
          <cell r="F76" t="str">
            <v>85-п</v>
          </cell>
          <cell r="G76" t="str">
            <v>фигур,бюд</v>
          </cell>
          <cell r="K76" t="str">
            <v>шувс</v>
          </cell>
          <cell r="Q76" t="str">
            <v>обв в/б</v>
          </cell>
          <cell r="S76" t="str">
            <v>3 сот</v>
          </cell>
          <cell r="Z76" t="str">
            <v>83-К</v>
          </cell>
          <cell r="AA76" t="str">
            <v>9-3 сад</v>
          </cell>
          <cell r="AC76" t="str">
            <v>111</v>
          </cell>
          <cell r="AD76" t="str">
            <v>81</v>
          </cell>
        </row>
        <row r="77">
          <cell r="F77" t="str">
            <v>25-1-п</v>
          </cell>
          <cell r="G77" t="str">
            <v>фигурист</v>
          </cell>
          <cell r="K77" t="str">
            <v>8-1</v>
          </cell>
          <cell r="L77" t="str">
            <v>АльбрБест</v>
          </cell>
          <cell r="T77" t="str">
            <v>3-п</v>
          </cell>
          <cell r="Y77" t="str">
            <v>ИПЛ</v>
          </cell>
          <cell r="Z77" t="str">
            <v>46шк</v>
          </cell>
          <cell r="AC77" t="str">
            <v>117</v>
          </cell>
          <cell r="AD77" t="str">
            <v>90</v>
          </cell>
        </row>
        <row r="78">
          <cell r="C78" t="str">
            <v>Б-охт</v>
          </cell>
          <cell r="F78" t="str">
            <v>9-п</v>
          </cell>
          <cell r="H78" t="str">
            <v>м Унив</v>
          </cell>
          <cell r="I78" t="str">
            <v>9-1</v>
          </cell>
          <cell r="K78" t="str">
            <v>8-2</v>
          </cell>
          <cell r="L78" t="str">
            <v>АльбрСамп</v>
          </cell>
          <cell r="T78" t="str">
            <v>5-п</v>
          </cell>
          <cell r="Y78" t="str">
            <v>Петр</v>
          </cell>
          <cell r="AC78" t="str">
            <v>126</v>
          </cell>
          <cell r="AD78" t="str">
            <v>78</v>
          </cell>
        </row>
        <row r="79">
          <cell r="F79" t="str">
            <v>25-2-п</v>
          </cell>
          <cell r="G79" t="str">
            <v>103-2</v>
          </cell>
          <cell r="H79" t="str">
            <v>обв бю</v>
          </cell>
          <cell r="I79" t="str">
            <v>9-2</v>
          </cell>
          <cell r="S79" t="str">
            <v>обв лаб</v>
          </cell>
          <cell r="Y79" t="str">
            <v>ПетрД</v>
          </cell>
          <cell r="Z79" t="str">
            <v>5 д/д</v>
          </cell>
          <cell r="AA79" t="str">
            <v>8-1</v>
          </cell>
          <cell r="AB79" t="str">
            <v>СвО.Гав</v>
          </cell>
          <cell r="AC79" t="str">
            <v>134</v>
          </cell>
          <cell r="AD79" t="str">
            <v>74-2</v>
          </cell>
        </row>
        <row r="80">
          <cell r="H80" t="str">
            <v>619 с</v>
          </cell>
          <cell r="S80" t="str">
            <v>Лун Бюд</v>
          </cell>
          <cell r="T80" t="str">
            <v>м Унив</v>
          </cell>
          <cell r="Z80" t="str">
            <v>ЦСО</v>
          </cell>
          <cell r="AA80" t="str">
            <v>8-2</v>
          </cell>
          <cell r="AB80" t="str">
            <v>СвО.Зем</v>
          </cell>
          <cell r="AC80">
            <v>25</v>
          </cell>
          <cell r="AD80" t="str">
            <v>1</v>
          </cell>
        </row>
        <row r="81">
          <cell r="F81" t="str">
            <v>ЦСРИ</v>
          </cell>
          <cell r="H81" t="str">
            <v>619 ш</v>
          </cell>
          <cell r="K81" t="str">
            <v>93-2-ф</v>
          </cell>
          <cell r="Z81" t="str">
            <v>103-Л</v>
          </cell>
          <cell r="AD81" t="str">
            <v>12</v>
          </cell>
        </row>
        <row r="82">
          <cell r="G82" t="str">
            <v>584руд</v>
          </cell>
          <cell r="H82" t="str">
            <v>обв в/б</v>
          </cell>
          <cell r="I82" t="str">
            <v>СадАрхКольц</v>
          </cell>
          <cell r="K82" t="str">
            <v>93-1-ф</v>
          </cell>
          <cell r="T82" t="str">
            <v>ИЭМ</v>
          </cell>
          <cell r="V82" t="str">
            <v xml:space="preserve">    </v>
          </cell>
          <cell r="Y82" t="str">
            <v>43-п</v>
          </cell>
          <cell r="Z82" t="str">
            <v>103-ЛС</v>
          </cell>
          <cell r="AB82" t="str">
            <v>Токсово</v>
          </cell>
          <cell r="AD82">
            <v>121</v>
          </cell>
        </row>
        <row r="83">
          <cell r="F83" t="str">
            <v>ИЭМ</v>
          </cell>
          <cell r="G83" t="str">
            <v>13-ланс</v>
          </cell>
          <cell r="H83" t="str">
            <v>обв лаб</v>
          </cell>
          <cell r="I83" t="str">
            <v>СадАрхЛаб</v>
          </cell>
          <cell r="K83" t="str">
            <v>116-ф</v>
          </cell>
          <cell r="Q83" t="str">
            <v>СадАрхКольц</v>
          </cell>
          <cell r="S83" t="str">
            <v>лунач. лаб</v>
          </cell>
          <cell r="Y83" t="str">
            <v>87-1-п</v>
          </cell>
          <cell r="AA83" t="str">
            <v>3 д/д</v>
          </cell>
          <cell r="AB83" t="str">
            <v>ТокСотр</v>
          </cell>
        </row>
        <row r="84">
          <cell r="G84" t="str">
            <v>13-торж</v>
          </cell>
          <cell r="H84" t="str">
            <v>Лун Бюд</v>
          </cell>
          <cell r="I84" t="str">
            <v>40-п</v>
          </cell>
          <cell r="K84" t="str">
            <v>56-ф</v>
          </cell>
          <cell r="Q84" t="str">
            <v>СадАрхЛаб</v>
          </cell>
          <cell r="S84" t="str">
            <v>обв бю</v>
          </cell>
          <cell r="Y84" t="str">
            <v>87-2-п</v>
          </cell>
          <cell r="AA84" t="str">
            <v>4 д/д</v>
          </cell>
        </row>
        <row r="85">
          <cell r="F85" t="str">
            <v>СвО.Гав</v>
          </cell>
          <cell r="G85" t="str">
            <v>46шк</v>
          </cell>
          <cell r="H85" t="str">
            <v>Лун В/Б</v>
          </cell>
          <cell r="I85" t="str">
            <v>104-не</v>
          </cell>
          <cell r="Y85" t="str">
            <v>40-п</v>
          </cell>
          <cell r="Z85" t="str">
            <v>ПНДР-16</v>
          </cell>
          <cell r="AA85" t="str">
            <v>619 с</v>
          </cell>
          <cell r="AC85" t="str">
            <v>9-1</v>
          </cell>
          <cell r="AD85" t="str">
            <v>93-2-ф</v>
          </cell>
        </row>
        <row r="86">
          <cell r="F86" t="str">
            <v>СвО.Зем</v>
          </cell>
          <cell r="H86" t="str">
            <v>13 д/д</v>
          </cell>
          <cell r="I86" t="str">
            <v>104-бюд</v>
          </cell>
          <cell r="Q86" t="str">
            <v>фигур,бюд</v>
          </cell>
          <cell r="T86" t="str">
            <v>104-не</v>
          </cell>
          <cell r="Y86" t="str">
            <v>34-п</v>
          </cell>
          <cell r="AC86" t="str">
            <v>9-2</v>
          </cell>
          <cell r="AD86" t="str">
            <v>93-1-ф</v>
          </cell>
        </row>
        <row r="87">
          <cell r="I87" t="str">
            <v>филат</v>
          </cell>
          <cell r="Q87" t="str">
            <v>фигурист</v>
          </cell>
          <cell r="Y87" t="str">
            <v>КолСадАрх</v>
          </cell>
          <cell r="Z87" t="str">
            <v>7-1</v>
          </cell>
          <cell r="AA87" t="str">
            <v>маски т</v>
          </cell>
          <cell r="AD87" t="str">
            <v>116-ф</v>
          </cell>
        </row>
        <row r="88">
          <cell r="F88" t="str">
            <v>Токсово</v>
          </cell>
          <cell r="G88">
            <v>11</v>
          </cell>
          <cell r="I88" t="str">
            <v>5 д/д</v>
          </cell>
          <cell r="Y88" t="str">
            <v>13 д/д</v>
          </cell>
          <cell r="Z88" t="str">
            <v>7-2</v>
          </cell>
          <cell r="AB88" t="str">
            <v>104-бюд</v>
          </cell>
          <cell r="AD88" t="str">
            <v>56-ф</v>
          </cell>
        </row>
        <row r="89">
          <cell r="F89" t="str">
            <v>ТокСотр</v>
          </cell>
          <cell r="I89" t="str">
            <v>Рауф</v>
          </cell>
          <cell r="S89" t="str">
            <v>Иоффе</v>
          </cell>
          <cell r="Y89" t="str">
            <v>ЦСРИ</v>
          </cell>
          <cell r="AA89" t="str">
            <v>1 инт</v>
          </cell>
        </row>
        <row r="101">
          <cell r="H101" t="str">
            <v>99</v>
          </cell>
          <cell r="I101" t="str">
            <v>1 инт</v>
          </cell>
          <cell r="J101" t="str">
            <v>74-2</v>
          </cell>
          <cell r="K101" t="str">
            <v>132</v>
          </cell>
          <cell r="L101" t="str">
            <v>103</v>
          </cell>
        </row>
        <row r="102">
          <cell r="C102" t="str">
            <v>25-2-п</v>
          </cell>
          <cell r="G102" t="str">
            <v>Иоффе</v>
          </cell>
          <cell r="H102" t="str">
            <v>6-1</v>
          </cell>
          <cell r="I102" t="str">
            <v>33 инт</v>
          </cell>
          <cell r="J102" t="str">
            <v>128-2</v>
          </cell>
          <cell r="K102" t="str">
            <v>52</v>
          </cell>
          <cell r="L102" t="str">
            <v>20</v>
          </cell>
          <cell r="T102" t="str">
            <v>КОР</v>
          </cell>
          <cell r="V102" t="str">
            <v>99</v>
          </cell>
          <cell r="W102" t="str">
            <v>1 инт</v>
          </cell>
          <cell r="X102" t="str">
            <v>74-2</v>
          </cell>
          <cell r="Y102" t="str">
            <v>132</v>
          </cell>
          <cell r="Z102" t="str">
            <v>103</v>
          </cell>
          <cell r="AK102" t="str">
            <v>КОР</v>
          </cell>
          <cell r="AM102" t="str">
            <v>99</v>
          </cell>
          <cell r="AN102" t="str">
            <v>1 инт</v>
          </cell>
          <cell r="AO102" t="str">
            <v>74-2</v>
          </cell>
          <cell r="AP102" t="str">
            <v>132</v>
          </cell>
          <cell r="AQ102" t="str">
            <v>103</v>
          </cell>
        </row>
        <row r="103">
          <cell r="C103" t="str">
            <v>25-1-п</v>
          </cell>
          <cell r="F103" t="str">
            <v>93-2-ф</v>
          </cell>
          <cell r="H103" t="str">
            <v>6-2</v>
          </cell>
          <cell r="I103" t="str">
            <v>3</v>
          </cell>
          <cell r="J103" t="str">
            <v>133</v>
          </cell>
          <cell r="K103" t="str">
            <v>82</v>
          </cell>
          <cell r="L103" t="str">
            <v>70</v>
          </cell>
          <cell r="T103" t="str">
            <v>ДГБ гав</v>
          </cell>
          <cell r="U103" t="str">
            <v>Иоффе</v>
          </cell>
          <cell r="V103" t="str">
            <v>6-1</v>
          </cell>
          <cell r="W103" t="str">
            <v>33 инт</v>
          </cell>
          <cell r="X103" t="str">
            <v>128-2</v>
          </cell>
          <cell r="Y103" t="str">
            <v>52</v>
          </cell>
          <cell r="Z103" t="str">
            <v>20</v>
          </cell>
          <cell r="AK103" t="str">
            <v>ДГБ гав</v>
          </cell>
          <cell r="AL103" t="str">
            <v>Иоффе</v>
          </cell>
          <cell r="AM103" t="str">
            <v>6-1</v>
          </cell>
          <cell r="AN103" t="str">
            <v>33 инт</v>
          </cell>
          <cell r="AO103" t="str">
            <v>128-2</v>
          </cell>
          <cell r="AP103" t="str">
            <v>52</v>
          </cell>
          <cell r="AQ103" t="str">
            <v>20</v>
          </cell>
        </row>
        <row r="104">
          <cell r="C104" t="str">
            <v>43-п</v>
          </cell>
          <cell r="F104" t="str">
            <v>93-1-ф</v>
          </cell>
          <cell r="G104" t="str">
            <v>ПНДР-16</v>
          </cell>
          <cell r="H104" t="str">
            <v>120</v>
          </cell>
          <cell r="I104" t="str">
            <v>3-ф</v>
          </cell>
          <cell r="J104" t="str">
            <v>37</v>
          </cell>
          <cell r="K104" t="str">
            <v>44</v>
          </cell>
          <cell r="L104" t="str">
            <v>29-2</v>
          </cell>
          <cell r="T104" t="str">
            <v>дгб зем</v>
          </cell>
          <cell r="V104" t="str">
            <v>6-2</v>
          </cell>
          <cell r="W104" t="str">
            <v>3</v>
          </cell>
          <cell r="X104" t="str">
            <v>133</v>
          </cell>
          <cell r="Y104" t="str">
            <v>82</v>
          </cell>
          <cell r="Z104" t="str">
            <v>70</v>
          </cell>
          <cell r="AK104" t="str">
            <v>дгб зем</v>
          </cell>
          <cell r="AM104" t="str">
            <v>6-2</v>
          </cell>
          <cell r="AN104" t="str">
            <v>3</v>
          </cell>
          <cell r="AO104" t="str">
            <v>133</v>
          </cell>
          <cell r="AP104" t="str">
            <v>82</v>
          </cell>
          <cell r="AQ104" t="str">
            <v>70</v>
          </cell>
        </row>
        <row r="105">
          <cell r="C105" t="str">
            <v>90-п</v>
          </cell>
          <cell r="F105" t="str">
            <v>116-ф</v>
          </cell>
          <cell r="H105" t="str">
            <v>121</v>
          </cell>
          <cell r="I105" t="str">
            <v>23</v>
          </cell>
          <cell r="J105" t="str">
            <v>88</v>
          </cell>
          <cell r="K105" t="str">
            <v>95</v>
          </cell>
          <cell r="L105" t="str">
            <v>60</v>
          </cell>
          <cell r="T105" t="str">
            <v>103-2</v>
          </cell>
          <cell r="V105" t="str">
            <v>120</v>
          </cell>
          <cell r="W105" t="str">
            <v>3-ф</v>
          </cell>
          <cell r="X105" t="str">
            <v>37</v>
          </cell>
          <cell r="Y105" t="str">
            <v>44</v>
          </cell>
          <cell r="Z105" t="str">
            <v>29-2</v>
          </cell>
          <cell r="AK105" t="str">
            <v>103-2</v>
          </cell>
          <cell r="AM105" t="str">
            <v>120</v>
          </cell>
          <cell r="AN105" t="str">
            <v>3-ф</v>
          </cell>
          <cell r="AO105" t="str">
            <v>37</v>
          </cell>
          <cell r="AP105" t="str">
            <v>44</v>
          </cell>
          <cell r="AQ105" t="str">
            <v>29-2</v>
          </cell>
        </row>
        <row r="106">
          <cell r="C106" t="str">
            <v>34-п</v>
          </cell>
          <cell r="F106" t="str">
            <v>56-ф</v>
          </cell>
          <cell r="H106" t="str">
            <v>36</v>
          </cell>
          <cell r="I106" t="str">
            <v>63</v>
          </cell>
          <cell r="J106" t="str">
            <v>43</v>
          </cell>
          <cell r="K106" t="str">
            <v>109</v>
          </cell>
          <cell r="L106" t="str">
            <v>49</v>
          </cell>
          <cell r="U106" t="str">
            <v>Филат</v>
          </cell>
          <cell r="V106" t="str">
            <v>121</v>
          </cell>
          <cell r="W106" t="str">
            <v>23</v>
          </cell>
          <cell r="X106" t="str">
            <v>88</v>
          </cell>
          <cell r="Y106" t="str">
            <v>95</v>
          </cell>
          <cell r="Z106" t="str">
            <v>60</v>
          </cell>
          <cell r="AA106" t="str">
            <v>93-2-ф</v>
          </cell>
          <cell r="AL106" t="str">
            <v>Филат</v>
          </cell>
          <cell r="AM106" t="str">
            <v>121</v>
          </cell>
          <cell r="AN106" t="str">
            <v>23</v>
          </cell>
          <cell r="AO106" t="str">
            <v>88</v>
          </cell>
          <cell r="AP106" t="str">
            <v>95</v>
          </cell>
          <cell r="AQ106" t="str">
            <v>60</v>
          </cell>
          <cell r="AR106" t="str">
            <v>93-2-ф</v>
          </cell>
          <cell r="AS106" t="str">
            <v>46шк</v>
          </cell>
        </row>
        <row r="107">
          <cell r="C107" t="str">
            <v>15-п</v>
          </cell>
          <cell r="H107" t="str">
            <v>141</v>
          </cell>
          <cell r="I107" t="str">
            <v>85</v>
          </cell>
          <cell r="J107" t="str">
            <v>64</v>
          </cell>
          <cell r="K107" t="str">
            <v>116</v>
          </cell>
          <cell r="L107" t="str">
            <v>56</v>
          </cell>
          <cell r="V107" t="str">
            <v>36</v>
          </cell>
          <cell r="W107" t="str">
            <v>63</v>
          </cell>
          <cell r="X107" t="str">
            <v>43</v>
          </cell>
          <cell r="Y107" t="str">
            <v>109</v>
          </cell>
          <cell r="Z107" t="str">
            <v>49</v>
          </cell>
          <cell r="AA107" t="str">
            <v>93-1-ф</v>
          </cell>
          <cell r="AM107" t="str">
            <v>36</v>
          </cell>
          <cell r="AN107" t="str">
            <v>63</v>
          </cell>
          <cell r="AO107" t="str">
            <v>43</v>
          </cell>
          <cell r="AP107" t="str">
            <v>109</v>
          </cell>
          <cell r="AQ107" t="str">
            <v>49</v>
          </cell>
          <cell r="AR107" t="str">
            <v>93-1-ф</v>
          </cell>
        </row>
        <row r="108">
          <cell r="C108" t="str">
            <v>9-п</v>
          </cell>
          <cell r="G108" t="str">
            <v>104-Л</v>
          </cell>
          <cell r="H108" t="str">
            <v>135-2</v>
          </cell>
          <cell r="I108" t="str">
            <v>100</v>
          </cell>
          <cell r="J108" t="str">
            <v>69</v>
          </cell>
          <cell r="K108" t="str">
            <v>123</v>
          </cell>
          <cell r="L108" t="str">
            <v>202</v>
          </cell>
          <cell r="V108" t="str">
            <v>141</v>
          </cell>
          <cell r="W108" t="str">
            <v>85</v>
          </cell>
          <cell r="X108" t="str">
            <v>64</v>
          </cell>
          <cell r="Y108" t="str">
            <v>116</v>
          </cell>
          <cell r="Z108" t="str">
            <v>56</v>
          </cell>
          <cell r="AA108" t="str">
            <v>116-ф</v>
          </cell>
          <cell r="AM108" t="str">
            <v>141</v>
          </cell>
          <cell r="AN108" t="str">
            <v>85</v>
          </cell>
          <cell r="AO108" t="str">
            <v>64</v>
          </cell>
          <cell r="AP108" t="str">
            <v>116</v>
          </cell>
          <cell r="AQ108" t="str">
            <v>56</v>
          </cell>
          <cell r="AR108" t="str">
            <v>116-ф</v>
          </cell>
          <cell r="AS108" t="str">
            <v>обв бю</v>
          </cell>
        </row>
        <row r="109">
          <cell r="C109" t="str">
            <v>85-п</v>
          </cell>
          <cell r="G109" t="str">
            <v>104-ЛС</v>
          </cell>
          <cell r="H109" t="str">
            <v>135-1</v>
          </cell>
          <cell r="I109" t="str">
            <v>115</v>
          </cell>
          <cell r="J109" t="str">
            <v>27</v>
          </cell>
          <cell r="K109" t="str">
            <v>124</v>
          </cell>
          <cell r="L109" t="str">
            <v>29-1</v>
          </cell>
          <cell r="T109" t="str">
            <v>маски т</v>
          </cell>
          <cell r="U109" t="str">
            <v>104-Л</v>
          </cell>
          <cell r="V109" t="str">
            <v>135-2</v>
          </cell>
          <cell r="W109" t="str">
            <v>100</v>
          </cell>
          <cell r="X109" t="str">
            <v>69</v>
          </cell>
          <cell r="Y109" t="str">
            <v>123</v>
          </cell>
          <cell r="Z109" t="str">
            <v>202</v>
          </cell>
          <cell r="AA109" t="str">
            <v>56-ф</v>
          </cell>
          <cell r="AK109" t="str">
            <v>маски т</v>
          </cell>
          <cell r="AL109" t="str">
            <v>104-Л</v>
          </cell>
          <cell r="AM109" t="str">
            <v>135-2</v>
          </cell>
          <cell r="AN109" t="str">
            <v>100</v>
          </cell>
          <cell r="AO109" t="str">
            <v>69</v>
          </cell>
          <cell r="AP109" t="str">
            <v>123</v>
          </cell>
          <cell r="AQ109" t="str">
            <v>202</v>
          </cell>
          <cell r="AR109" t="str">
            <v>56-ф</v>
          </cell>
          <cell r="AS109" t="str">
            <v>43-п</v>
          </cell>
        </row>
        <row r="110">
          <cell r="G110" t="str">
            <v>мичур</v>
          </cell>
          <cell r="H110" t="str">
            <v>102</v>
          </cell>
          <cell r="I110" t="str">
            <v>252</v>
          </cell>
          <cell r="J110" t="str">
            <v>130 ш</v>
          </cell>
          <cell r="K110" t="str">
            <v>233</v>
          </cell>
          <cell r="L110" t="str">
            <v>87</v>
          </cell>
          <cell r="U110" t="str">
            <v>104-ЛС</v>
          </cell>
          <cell r="V110" t="str">
            <v>135-1</v>
          </cell>
          <cell r="W110" t="str">
            <v>115</v>
          </cell>
          <cell r="X110" t="str">
            <v>27</v>
          </cell>
          <cell r="Y110" t="str">
            <v>124</v>
          </cell>
          <cell r="Z110" t="str">
            <v>29-1</v>
          </cell>
          <cell r="AL110" t="str">
            <v>104-ЛС</v>
          </cell>
          <cell r="AM110" t="str">
            <v>135-1</v>
          </cell>
          <cell r="AN110" t="str">
            <v>115</v>
          </cell>
          <cell r="AO110" t="str">
            <v>27</v>
          </cell>
          <cell r="AP110" t="str">
            <v>124</v>
          </cell>
          <cell r="AQ110" t="str">
            <v>29-1</v>
          </cell>
        </row>
        <row r="111">
          <cell r="C111" t="str">
            <v>87-1-п</v>
          </cell>
          <cell r="G111" t="str">
            <v>66-К</v>
          </cell>
          <cell r="H111" t="str">
            <v>139</v>
          </cell>
          <cell r="I111" t="str">
            <v>71</v>
          </cell>
          <cell r="J111" t="str">
            <v>130 с</v>
          </cell>
          <cell r="L111" t="str">
            <v>21</v>
          </cell>
          <cell r="S111" t="str">
            <v>СвО.Гав</v>
          </cell>
          <cell r="T111" t="str">
            <v>657 ш</v>
          </cell>
          <cell r="V111" t="str">
            <v>102</v>
          </cell>
          <cell r="W111" t="str">
            <v>252</v>
          </cell>
          <cell r="X111" t="str">
            <v>130 ш</v>
          </cell>
          <cell r="Y111" t="str">
            <v>233</v>
          </cell>
          <cell r="Z111" t="str">
            <v>87</v>
          </cell>
          <cell r="AK111" t="str">
            <v>657 ш</v>
          </cell>
          <cell r="AM111" t="str">
            <v>102</v>
          </cell>
          <cell r="AN111" t="str">
            <v>252</v>
          </cell>
          <cell r="AO111" t="str">
            <v>130 ш</v>
          </cell>
          <cell r="AP111" t="str">
            <v>233</v>
          </cell>
          <cell r="AQ111" t="str">
            <v>87</v>
          </cell>
          <cell r="AS111" t="str">
            <v>25-1-п</v>
          </cell>
        </row>
        <row r="112">
          <cell r="C112" t="str">
            <v>87-2-п</v>
          </cell>
          <cell r="G112" t="str">
            <v>701-К</v>
          </cell>
          <cell r="H112" t="str">
            <v>34-1</v>
          </cell>
          <cell r="I112" t="str">
            <v>101</v>
          </cell>
          <cell r="J112" t="str">
            <v>677 ш</v>
          </cell>
          <cell r="L112" t="str">
            <v>9</v>
          </cell>
          <cell r="S112" t="str">
            <v>СвО.Зем</v>
          </cell>
          <cell r="T112" t="str">
            <v>682 ш</v>
          </cell>
          <cell r="U112" t="str">
            <v>66-К</v>
          </cell>
          <cell r="V112" t="str">
            <v>139</v>
          </cell>
          <cell r="W112" t="str">
            <v>71</v>
          </cell>
          <cell r="X112" t="str">
            <v>130 с</v>
          </cell>
          <cell r="Z112" t="str">
            <v>21</v>
          </cell>
          <cell r="AK112" t="str">
            <v>682 ш</v>
          </cell>
          <cell r="AL112" t="str">
            <v>66-К</v>
          </cell>
          <cell r="AM112" t="str">
            <v>139</v>
          </cell>
          <cell r="AN112" t="str">
            <v>71</v>
          </cell>
          <cell r="AO112" t="str">
            <v>130 с</v>
          </cell>
          <cell r="AQ112" t="str">
            <v>21</v>
          </cell>
          <cell r="AS112" t="str">
            <v>25-2-п</v>
          </cell>
        </row>
        <row r="113">
          <cell r="C113" t="str">
            <v>40-п</v>
          </cell>
          <cell r="G113" t="str">
            <v>83-К</v>
          </cell>
          <cell r="H113" t="str">
            <v>34-2</v>
          </cell>
          <cell r="I113" t="str">
            <v>79</v>
          </cell>
          <cell r="J113" t="str">
            <v>677 с1</v>
          </cell>
          <cell r="K113" t="str">
            <v>ЦСО</v>
          </cell>
          <cell r="L113" t="str">
            <v>298</v>
          </cell>
          <cell r="U113" t="str">
            <v>701-К</v>
          </cell>
          <cell r="V113" t="str">
            <v>34-1</v>
          </cell>
          <cell r="W113" t="str">
            <v>101</v>
          </cell>
          <cell r="X113" t="str">
            <v>677 ш</v>
          </cell>
          <cell r="Y113" t="str">
            <v>5 д/д</v>
          </cell>
          <cell r="Z113" t="str">
            <v>9</v>
          </cell>
          <cell r="AA113" t="str">
            <v>46шк</v>
          </cell>
          <cell r="AL113" t="str">
            <v>701-К</v>
          </cell>
          <cell r="AM113" t="str">
            <v>34-1</v>
          </cell>
          <cell r="AN113" t="str">
            <v>101</v>
          </cell>
          <cell r="AO113" t="str">
            <v>677 ш</v>
          </cell>
          <cell r="AP113" t="str">
            <v>5 д/д</v>
          </cell>
          <cell r="AQ113" t="str">
            <v>9</v>
          </cell>
          <cell r="AS113" t="str">
            <v>3-п</v>
          </cell>
        </row>
        <row r="114">
          <cell r="C114" t="str">
            <v>горгер</v>
          </cell>
          <cell r="G114" t="str">
            <v>ИПЛ</v>
          </cell>
          <cell r="H114" t="str">
            <v>295</v>
          </cell>
          <cell r="I114" t="str">
            <v>9-3 сад</v>
          </cell>
          <cell r="J114" t="str">
            <v>677 с2</v>
          </cell>
          <cell r="K114" t="str">
            <v>108</v>
          </cell>
          <cell r="L114" t="str">
            <v>9-2 сад</v>
          </cell>
          <cell r="S114" t="str">
            <v>Токсово</v>
          </cell>
          <cell r="U114" t="str">
            <v>83-К</v>
          </cell>
          <cell r="V114" t="str">
            <v>34-2</v>
          </cell>
          <cell r="W114" t="str">
            <v>79</v>
          </cell>
          <cell r="X114" t="str">
            <v>677 с1</v>
          </cell>
          <cell r="Y114" t="str">
            <v>ЦСО</v>
          </cell>
          <cell r="Z114" t="str">
            <v>298</v>
          </cell>
          <cell r="AA114" t="str">
            <v>хосп-3</v>
          </cell>
          <cell r="AL114" t="str">
            <v>83-К</v>
          </cell>
          <cell r="AM114" t="str">
            <v>34-2</v>
          </cell>
          <cell r="AN114" t="str">
            <v>79</v>
          </cell>
          <cell r="AO114" t="str">
            <v>677 с1</v>
          </cell>
          <cell r="AP114" t="str">
            <v>ЦСО</v>
          </cell>
          <cell r="AQ114" t="str">
            <v>298</v>
          </cell>
          <cell r="AS114" t="str">
            <v>58-п</v>
          </cell>
        </row>
        <row r="115">
          <cell r="C115" t="str">
            <v>125-1</v>
          </cell>
          <cell r="G115" t="str">
            <v>Петр</v>
          </cell>
          <cell r="H115" t="str">
            <v>113</v>
          </cell>
          <cell r="I115" t="str">
            <v>107</v>
          </cell>
          <cell r="J115" t="str">
            <v>1</v>
          </cell>
          <cell r="K115" t="str">
            <v>10</v>
          </cell>
          <cell r="L115" t="str">
            <v>Б-Охт</v>
          </cell>
          <cell r="S115" t="str">
            <v>ТокСотр</v>
          </cell>
          <cell r="V115" t="str">
            <v>295</v>
          </cell>
          <cell r="W115" t="str">
            <v>9-3 сад</v>
          </cell>
          <cell r="X115" t="str">
            <v>677 с2</v>
          </cell>
          <cell r="Y115" t="str">
            <v>108</v>
          </cell>
          <cell r="Z115" t="str">
            <v>9-2 сад</v>
          </cell>
          <cell r="AA115" t="str">
            <v>87-1-п</v>
          </cell>
          <cell r="AM115" t="str">
            <v>295</v>
          </cell>
          <cell r="AN115" t="str">
            <v>9-3 сад</v>
          </cell>
          <cell r="AO115" t="str">
            <v>677 с2</v>
          </cell>
          <cell r="AP115" t="str">
            <v>108</v>
          </cell>
          <cell r="AQ115" t="str">
            <v>9-2 сад</v>
          </cell>
          <cell r="AS115" t="str">
            <v>5-п</v>
          </cell>
        </row>
        <row r="116">
          <cell r="C116" t="str">
            <v>125-2</v>
          </cell>
          <cell r="G116" t="str">
            <v>ПетрД</v>
          </cell>
          <cell r="H116" t="str">
            <v>140</v>
          </cell>
          <cell r="I116" t="str">
            <v>65</v>
          </cell>
          <cell r="J116" t="str">
            <v>12</v>
          </cell>
          <cell r="K116" t="str">
            <v>81</v>
          </cell>
          <cell r="L116" t="str">
            <v>2</v>
          </cell>
          <cell r="T116" t="str">
            <v>3 сот</v>
          </cell>
          <cell r="U116" t="str">
            <v>104-не</v>
          </cell>
          <cell r="V116" t="str">
            <v>113</v>
          </cell>
          <cell r="W116" t="str">
            <v>107</v>
          </cell>
          <cell r="X116" t="str">
            <v>1</v>
          </cell>
          <cell r="Y116" t="str">
            <v>10</v>
          </cell>
          <cell r="Z116" t="str">
            <v>Б-Охт</v>
          </cell>
          <cell r="AA116" t="str">
            <v>87-2-п</v>
          </cell>
          <cell r="AK116" t="str">
            <v>3 сот</v>
          </cell>
          <cell r="AL116" t="str">
            <v>104-не</v>
          </cell>
          <cell r="AM116" t="str">
            <v>113</v>
          </cell>
          <cell r="AN116" t="str">
            <v>107</v>
          </cell>
          <cell r="AO116" t="str">
            <v>1</v>
          </cell>
          <cell r="AP116" t="str">
            <v>10</v>
          </cell>
          <cell r="AQ116" t="str">
            <v>Б-Охт</v>
          </cell>
          <cell r="AS116" t="str">
            <v>66-п</v>
          </cell>
        </row>
        <row r="117">
          <cell r="C117" t="str">
            <v>13-ланс</v>
          </cell>
          <cell r="G117" t="str">
            <v>103-2</v>
          </cell>
          <cell r="H117" t="str">
            <v>2 ф</v>
          </cell>
          <cell r="I117" t="str">
            <v>72-2</v>
          </cell>
          <cell r="J117" t="str">
            <v>15</v>
          </cell>
          <cell r="K117" t="str">
            <v>90</v>
          </cell>
          <cell r="T117">
            <v>11</v>
          </cell>
          <cell r="V117" t="str">
            <v>140</v>
          </cell>
          <cell r="W117" t="str">
            <v>65</v>
          </cell>
          <cell r="X117" t="str">
            <v>12</v>
          </cell>
          <cell r="Y117" t="str">
            <v>81</v>
          </cell>
          <cell r="Z117" t="str">
            <v>2</v>
          </cell>
          <cell r="AA117" t="str">
            <v>40-п</v>
          </cell>
          <cell r="AK117" t="str">
            <v>бумаж</v>
          </cell>
          <cell r="AM117" t="str">
            <v>140</v>
          </cell>
          <cell r="AN117" t="str">
            <v>65</v>
          </cell>
          <cell r="AO117" t="str">
            <v>12</v>
          </cell>
          <cell r="AP117" t="str">
            <v>81</v>
          </cell>
          <cell r="AQ117" t="str">
            <v>2</v>
          </cell>
          <cell r="AS117" t="str">
            <v>9-п</v>
          </cell>
        </row>
        <row r="118">
          <cell r="C118" t="str">
            <v>13-торж</v>
          </cell>
          <cell r="F118" t="str">
            <v>13 д/д</v>
          </cell>
          <cell r="H118" t="str">
            <v>122</v>
          </cell>
          <cell r="I118" t="str">
            <v>72-1</v>
          </cell>
          <cell r="J118" t="str">
            <v>118</v>
          </cell>
          <cell r="K118" t="str">
            <v>127</v>
          </cell>
          <cell r="T118" t="str">
            <v>обв в/б</v>
          </cell>
          <cell r="U118" t="str">
            <v>ИЭМ</v>
          </cell>
          <cell r="V118" t="str">
            <v>2 ф</v>
          </cell>
          <cell r="W118" t="str">
            <v>72-2</v>
          </cell>
          <cell r="X118" t="str">
            <v>15</v>
          </cell>
          <cell r="Y118" t="str">
            <v>90</v>
          </cell>
          <cell r="AA118" t="str">
            <v>бумаж</v>
          </cell>
          <cell r="AK118" t="str">
            <v>обв в/б</v>
          </cell>
          <cell r="AL118" t="str">
            <v>ИЭМ</v>
          </cell>
          <cell r="AM118" t="str">
            <v>2 ф</v>
          </cell>
          <cell r="AN118" t="str">
            <v>72-2</v>
          </cell>
          <cell r="AO118" t="str">
            <v>15</v>
          </cell>
          <cell r="AP118" t="str">
            <v>90</v>
          </cell>
          <cell r="AR118" t="str">
            <v>рауф</v>
          </cell>
          <cell r="AS118" t="str">
            <v>85-п</v>
          </cell>
        </row>
        <row r="119">
          <cell r="C119" t="str">
            <v>обв бю</v>
          </cell>
          <cell r="F119" t="str">
            <v>46шк</v>
          </cell>
          <cell r="G119" t="str">
            <v>ЦСРИ</v>
          </cell>
          <cell r="H119" t="str">
            <v>7-1</v>
          </cell>
          <cell r="J119" t="str">
            <v>93</v>
          </cell>
          <cell r="K119" t="str">
            <v>48</v>
          </cell>
          <cell r="L119" t="str">
            <v>4 д/д</v>
          </cell>
          <cell r="T119" t="str">
            <v>обв лаб</v>
          </cell>
          <cell r="V119" t="str">
            <v>122</v>
          </cell>
          <cell r="W119" t="str">
            <v>72-1</v>
          </cell>
          <cell r="X119" t="str">
            <v>118</v>
          </cell>
          <cell r="Y119" t="str">
            <v>127</v>
          </cell>
          <cell r="AA119" t="str">
            <v>обв бю</v>
          </cell>
          <cell r="AK119" t="str">
            <v>обв лаб</v>
          </cell>
          <cell r="AM119" t="str">
            <v>122</v>
          </cell>
          <cell r="AN119" t="str">
            <v>72-1</v>
          </cell>
          <cell r="AO119" t="str">
            <v>118</v>
          </cell>
          <cell r="AP119" t="str">
            <v>127</v>
          </cell>
          <cell r="AS119" t="str">
            <v>87-1-п</v>
          </cell>
        </row>
        <row r="120">
          <cell r="C120" t="str">
            <v>обв лаб</v>
          </cell>
          <cell r="F120" t="str">
            <v>хосп-3</v>
          </cell>
          <cell r="H120" t="str">
            <v>7-2</v>
          </cell>
          <cell r="I120" t="str">
            <v>136</v>
          </cell>
          <cell r="J120" t="str">
            <v>74-1</v>
          </cell>
          <cell r="K120" t="str">
            <v>78</v>
          </cell>
          <cell r="L120" t="str">
            <v>3 д/д</v>
          </cell>
          <cell r="T120" t="str">
            <v>Лун Бюд</v>
          </cell>
          <cell r="V120" t="str">
            <v>7-1</v>
          </cell>
          <cell r="W120" t="str">
            <v>125-2</v>
          </cell>
          <cell r="X120" t="str">
            <v>93</v>
          </cell>
          <cell r="Y120" t="str">
            <v>48</v>
          </cell>
          <cell r="Z120" t="str">
            <v>4 д/д</v>
          </cell>
          <cell r="AA120" t="str">
            <v>хосп-4</v>
          </cell>
          <cell r="AK120" t="str">
            <v>Лун Бюд</v>
          </cell>
          <cell r="AM120" t="str">
            <v>7-1</v>
          </cell>
          <cell r="AN120" t="str">
            <v>125-2</v>
          </cell>
          <cell r="AO120" t="str">
            <v>93</v>
          </cell>
          <cell r="AP120" t="str">
            <v>48</v>
          </cell>
          <cell r="AQ120" t="str">
            <v>4 д/д</v>
          </cell>
          <cell r="AS120" t="str">
            <v>87-2-п</v>
          </cell>
        </row>
        <row r="121">
          <cell r="C121" t="str">
            <v>Лун Бюд</v>
          </cell>
          <cell r="G121" t="str">
            <v>Орион</v>
          </cell>
          <cell r="H121" t="str">
            <v>110</v>
          </cell>
          <cell r="I121" t="str">
            <v>111</v>
          </cell>
          <cell r="J121" t="str">
            <v>67</v>
          </cell>
          <cell r="K121" t="str">
            <v>112</v>
          </cell>
          <cell r="T121" t="str">
            <v>Лун В/Б</v>
          </cell>
          <cell r="V121" t="str">
            <v>7-2</v>
          </cell>
          <cell r="W121" t="str">
            <v>136</v>
          </cell>
          <cell r="X121" t="str">
            <v>74-1</v>
          </cell>
          <cell r="Y121" t="str">
            <v>78</v>
          </cell>
          <cell r="Z121" t="str">
            <v>3 д/д</v>
          </cell>
          <cell r="AA121" t="str">
            <v>рауф</v>
          </cell>
          <cell r="AK121" t="str">
            <v>Лун В/Б</v>
          </cell>
          <cell r="AM121" t="str">
            <v>7-2</v>
          </cell>
          <cell r="AN121" t="str">
            <v>136</v>
          </cell>
          <cell r="AO121" t="str">
            <v>74-1</v>
          </cell>
          <cell r="AP121" t="str">
            <v>78</v>
          </cell>
          <cell r="AQ121" t="str">
            <v>3 д/д</v>
          </cell>
          <cell r="AS121" t="str">
            <v>15-п</v>
          </cell>
        </row>
        <row r="122">
          <cell r="H122" t="str">
            <v>129</v>
          </cell>
          <cell r="I122" t="str">
            <v>117</v>
          </cell>
          <cell r="J122" t="str">
            <v>104</v>
          </cell>
          <cell r="S122" t="str">
            <v>ЦСРИ</v>
          </cell>
          <cell r="V122" t="str">
            <v>110</v>
          </cell>
          <cell r="W122" t="str">
            <v>111</v>
          </cell>
          <cell r="X122" t="str">
            <v>67</v>
          </cell>
          <cell r="Y122" t="str">
            <v>112</v>
          </cell>
          <cell r="AA122" t="str">
            <v>25-2-п</v>
          </cell>
          <cell r="AM122" t="str">
            <v>110</v>
          </cell>
          <cell r="AN122" t="str">
            <v>111</v>
          </cell>
          <cell r="AO122" t="str">
            <v>67</v>
          </cell>
          <cell r="AP122" t="str">
            <v>112</v>
          </cell>
          <cell r="AS122" t="str">
            <v>40-п</v>
          </cell>
        </row>
        <row r="123">
          <cell r="H123" t="str">
            <v>137</v>
          </cell>
          <cell r="I123" t="str">
            <v>126</v>
          </cell>
          <cell r="J123" t="str">
            <v>119</v>
          </cell>
          <cell r="K123" t="str">
            <v>457</v>
          </cell>
          <cell r="L123" t="str">
            <v>103-лс</v>
          </cell>
          <cell r="V123" t="str">
            <v>129</v>
          </cell>
          <cell r="W123" t="str">
            <v>117</v>
          </cell>
          <cell r="X123" t="str">
            <v>104</v>
          </cell>
          <cell r="Z123" t="str">
            <v>104-бюд</v>
          </cell>
          <cell r="AA123" t="str">
            <v>25-1-п</v>
          </cell>
          <cell r="AI123" t="str">
            <v>ЦСРИ</v>
          </cell>
          <cell r="AM123" t="str">
            <v>129</v>
          </cell>
          <cell r="AN123" t="str">
            <v>117</v>
          </cell>
          <cell r="AO123" t="str">
            <v>104</v>
          </cell>
          <cell r="AQ123" t="str">
            <v>104-бюд</v>
          </cell>
          <cell r="AS123" t="str">
            <v>34-п</v>
          </cell>
        </row>
        <row r="124">
          <cell r="H124" t="str">
            <v>25</v>
          </cell>
          <cell r="I124" t="str">
            <v>134</v>
          </cell>
          <cell r="J124" t="str">
            <v>131</v>
          </cell>
          <cell r="K124" t="str">
            <v>138</v>
          </cell>
          <cell r="L124" t="str">
            <v>32-1</v>
          </cell>
          <cell r="T124" t="str">
            <v>лунач. лаб</v>
          </cell>
          <cell r="V124" t="str">
            <v>137</v>
          </cell>
          <cell r="W124" t="str">
            <v>126</v>
          </cell>
          <cell r="X124" t="str">
            <v>119</v>
          </cell>
          <cell r="Y124" t="str">
            <v>457</v>
          </cell>
          <cell r="AA124" t="str">
            <v>43-п</v>
          </cell>
          <cell r="AK124" t="str">
            <v>лунач. лаб</v>
          </cell>
          <cell r="AM124" t="str">
            <v>137</v>
          </cell>
          <cell r="AN124" t="str">
            <v>126</v>
          </cell>
          <cell r="AO124" t="str">
            <v>119</v>
          </cell>
          <cell r="AP124" t="str">
            <v>457</v>
          </cell>
          <cell r="AS124" t="str">
            <v>горгер</v>
          </cell>
        </row>
        <row r="125">
          <cell r="F125" t="str">
            <v>бумаж</v>
          </cell>
          <cell r="G125" t="str">
            <v>фигур,бюд</v>
          </cell>
          <cell r="I125" t="str">
            <v>91</v>
          </cell>
          <cell r="J125" t="str">
            <v>4</v>
          </cell>
          <cell r="K125" t="str">
            <v>17</v>
          </cell>
          <cell r="L125" t="str">
            <v>32-2</v>
          </cell>
          <cell r="V125" t="str">
            <v>25</v>
          </cell>
          <cell r="W125" t="str">
            <v>134</v>
          </cell>
          <cell r="X125" t="str">
            <v>131</v>
          </cell>
          <cell r="Y125" t="str">
            <v>138</v>
          </cell>
          <cell r="Z125" t="str">
            <v>32-1</v>
          </cell>
          <cell r="AA125" t="str">
            <v>90-п</v>
          </cell>
          <cell r="AM125" t="str">
            <v>25</v>
          </cell>
          <cell r="AN125" t="str">
            <v>134</v>
          </cell>
          <cell r="AO125" t="str">
            <v>131</v>
          </cell>
          <cell r="AP125" t="str">
            <v>138</v>
          </cell>
          <cell r="AQ125" t="str">
            <v>32-1</v>
          </cell>
          <cell r="AS125" t="str">
            <v>90-п</v>
          </cell>
        </row>
        <row r="126">
          <cell r="G126" t="str">
            <v>фигурист</v>
          </cell>
          <cell r="I126" t="str">
            <v>128-1</v>
          </cell>
          <cell r="J126" t="str">
            <v>83</v>
          </cell>
          <cell r="K126" t="str">
            <v>9-1 сад</v>
          </cell>
          <cell r="L126" t="str">
            <v>32-3</v>
          </cell>
          <cell r="T126" t="str">
            <v>пндр-4</v>
          </cell>
          <cell r="V126" t="str">
            <v>125-1</v>
          </cell>
          <cell r="W126" t="str">
            <v>91</v>
          </cell>
          <cell r="X126" t="str">
            <v>4</v>
          </cell>
          <cell r="Y126" t="str">
            <v>17</v>
          </cell>
          <cell r="Z126" t="str">
            <v>32-2</v>
          </cell>
          <cell r="AA126" t="str">
            <v>34-п</v>
          </cell>
          <cell r="AI126" t="str">
            <v>СвО.Гав</v>
          </cell>
          <cell r="AK126" t="str">
            <v>пндр-4</v>
          </cell>
          <cell r="AM126" t="str">
            <v>125-1</v>
          </cell>
          <cell r="AN126" t="str">
            <v>91</v>
          </cell>
          <cell r="AO126" t="str">
            <v>4</v>
          </cell>
          <cell r="AP126" t="str">
            <v>17</v>
          </cell>
          <cell r="AQ126" t="str">
            <v>32-2</v>
          </cell>
          <cell r="AS126" t="str">
            <v>619 ш</v>
          </cell>
        </row>
        <row r="127">
          <cell r="F127" t="str">
            <v>рауф</v>
          </cell>
          <cell r="H127" t="str">
            <v>3 сот</v>
          </cell>
          <cell r="I127" t="str">
            <v>ОТТА</v>
          </cell>
          <cell r="L127" t="str">
            <v>5 д/д</v>
          </cell>
          <cell r="T127" t="str">
            <v>955</v>
          </cell>
          <cell r="W127" t="str">
            <v>128-1</v>
          </cell>
          <cell r="X127" t="str">
            <v>83</v>
          </cell>
          <cell r="Y127" t="str">
            <v>9-1 сад</v>
          </cell>
          <cell r="Z127" t="str">
            <v>32-3</v>
          </cell>
          <cell r="AA127" t="str">
            <v>15-п</v>
          </cell>
          <cell r="AI127" t="str">
            <v>СвО.Зем</v>
          </cell>
          <cell r="AK127" t="str">
            <v>955</v>
          </cell>
          <cell r="AN127" t="str">
            <v>128-1</v>
          </cell>
          <cell r="AO127" t="str">
            <v>83</v>
          </cell>
          <cell r="AP127" t="str">
            <v>9-1 сад</v>
          </cell>
          <cell r="AQ127" t="str">
            <v>32-3</v>
          </cell>
          <cell r="AS127" t="str">
            <v>хосп-4</v>
          </cell>
        </row>
        <row r="128">
          <cell r="F128" t="str">
            <v>хосп-4</v>
          </cell>
          <cell r="G128" t="str">
            <v>104-не</v>
          </cell>
          <cell r="K128" t="str">
            <v>955</v>
          </cell>
          <cell r="W128" t="str">
            <v>Орион</v>
          </cell>
          <cell r="AA128" t="str">
            <v>9-п</v>
          </cell>
          <cell r="AN128" t="str">
            <v>Орион</v>
          </cell>
          <cell r="AS128" t="str">
            <v>хосп-3</v>
          </cell>
        </row>
        <row r="129">
          <cell r="F129" t="str">
            <v>103-л</v>
          </cell>
          <cell r="G129" t="str">
            <v>104-бюд</v>
          </cell>
          <cell r="K129" t="str">
            <v>маски т</v>
          </cell>
          <cell r="L129" t="str">
            <v>ПНДР-4</v>
          </cell>
          <cell r="U129" t="str">
            <v>КолСадАрх</v>
          </cell>
          <cell r="AA129" t="str">
            <v>85-п</v>
          </cell>
          <cell r="AI129" t="str">
            <v>Токсово</v>
          </cell>
          <cell r="AL129" t="str">
            <v>КолСадАрх</v>
          </cell>
          <cell r="AS129" t="str">
            <v>103-л</v>
          </cell>
        </row>
        <row r="130">
          <cell r="F130" t="str">
            <v>619 ш</v>
          </cell>
          <cell r="K130" t="str">
            <v>лунач. лаб</v>
          </cell>
          <cell r="L130" t="str">
            <v>Филат</v>
          </cell>
          <cell r="U130" t="str">
            <v>фигур,бюд</v>
          </cell>
          <cell r="V130" t="str">
            <v>103-Лс</v>
          </cell>
          <cell r="W130" t="str">
            <v>ИПЛ</v>
          </cell>
          <cell r="AA130" t="str">
            <v>13 д/д</v>
          </cell>
          <cell r="AI130" t="str">
            <v>ТокСотр</v>
          </cell>
          <cell r="AL130" t="str">
            <v>фигур,бюд</v>
          </cell>
          <cell r="AM130" t="str">
            <v>103-Лс</v>
          </cell>
          <cell r="AN130" t="str">
            <v>ИПЛ</v>
          </cell>
          <cell r="AQ130">
            <v>11</v>
          </cell>
        </row>
        <row r="131">
          <cell r="F131" t="str">
            <v>619-л</v>
          </cell>
          <cell r="I131" t="str">
            <v>шувс</v>
          </cell>
          <cell r="L131" t="str">
            <v>ИЭМ</v>
          </cell>
          <cell r="U131" t="str">
            <v>фигурист</v>
          </cell>
          <cell r="W131" t="str">
            <v>Петр</v>
          </cell>
          <cell r="X131" t="str">
            <v>мичур</v>
          </cell>
          <cell r="AA131" t="str">
            <v>103-л</v>
          </cell>
          <cell r="AI131" t="str">
            <v>КсонВед</v>
          </cell>
          <cell r="AL131" t="str">
            <v>фигурист</v>
          </cell>
          <cell r="AN131" t="str">
            <v>Петр</v>
          </cell>
          <cell r="AO131" t="str">
            <v>мичур</v>
          </cell>
        </row>
        <row r="132">
          <cell r="G132" t="str">
            <v>619 с</v>
          </cell>
          <cell r="H132" t="str">
            <v>58-п</v>
          </cell>
          <cell r="K132" t="str">
            <v>8-1</v>
          </cell>
          <cell r="L132" t="str">
            <v>КолСадАрх</v>
          </cell>
          <cell r="T132" t="str">
            <v>3-п</v>
          </cell>
          <cell r="W132" t="str">
            <v>ПетрД</v>
          </cell>
          <cell r="Y132" t="str">
            <v>8-1</v>
          </cell>
          <cell r="AA132" t="str">
            <v>619 ш</v>
          </cell>
          <cell r="AI132" t="str">
            <v>КсонКулт</v>
          </cell>
          <cell r="AN132" t="str">
            <v>ПетрД</v>
          </cell>
          <cell r="AP132" t="str">
            <v>8-1</v>
          </cell>
        </row>
        <row r="133">
          <cell r="F133" t="str">
            <v>СвО.Гав</v>
          </cell>
          <cell r="H133" t="str">
            <v>66-п</v>
          </cell>
          <cell r="K133" t="str">
            <v>8-2</v>
          </cell>
          <cell r="L133" t="str">
            <v>ДГБ гав</v>
          </cell>
          <cell r="T133" t="str">
            <v>58-п</v>
          </cell>
          <cell r="V133" t="str">
            <v>ОТТА</v>
          </cell>
          <cell r="Y133" t="str">
            <v>8-2</v>
          </cell>
          <cell r="Z133" t="str">
            <v>584руд</v>
          </cell>
          <cell r="AA133" t="str">
            <v>619-л</v>
          </cell>
          <cell r="AI133" t="str">
            <v>КсонФед</v>
          </cell>
          <cell r="AM133" t="str">
            <v>ОТТА</v>
          </cell>
          <cell r="AP133" t="str">
            <v>8-2</v>
          </cell>
          <cell r="AQ133" t="str">
            <v>584руд</v>
          </cell>
          <cell r="AS133" t="str">
            <v>619-л</v>
          </cell>
        </row>
        <row r="134">
          <cell r="F134" t="str">
            <v>СвО.Зем</v>
          </cell>
          <cell r="G134" t="str">
            <v>обв в/б</v>
          </cell>
          <cell r="H134" t="str">
            <v>657 ш</v>
          </cell>
          <cell r="L134" t="str">
            <v>дгб зем</v>
          </cell>
          <cell r="T134" t="str">
            <v>5-п</v>
          </cell>
          <cell r="Z134" t="str">
            <v>13-ланс</v>
          </cell>
          <cell r="AA134" t="str">
            <v>горгер</v>
          </cell>
          <cell r="AQ134" t="str">
            <v>13-ланс</v>
          </cell>
        </row>
        <row r="135">
          <cell r="H135" t="str">
            <v>682 ш</v>
          </cell>
          <cell r="I135" t="str">
            <v>584руд</v>
          </cell>
          <cell r="L135" t="str">
            <v>СадАрхКольц</v>
          </cell>
          <cell r="T135" t="str">
            <v>66-п</v>
          </cell>
          <cell r="U135" t="str">
            <v>619 с</v>
          </cell>
          <cell r="V135" t="str">
            <v>пндр-16</v>
          </cell>
          <cell r="Z135" t="str">
            <v>13-торж</v>
          </cell>
          <cell r="AL135" t="str">
            <v>619 с</v>
          </cell>
          <cell r="AM135" t="str">
            <v>пндр-16</v>
          </cell>
          <cell r="AQ135" t="str">
            <v>13-торж</v>
          </cell>
        </row>
        <row r="136">
          <cell r="F136" t="str">
            <v>Токсово</v>
          </cell>
          <cell r="L136" t="str">
            <v>СадАрхЛаб</v>
          </cell>
          <cell r="U136" t="str">
            <v>КсонВед</v>
          </cell>
          <cell r="W136" t="str">
            <v>шувс</v>
          </cell>
          <cell r="X136" t="str">
            <v>СадАрхКольц</v>
          </cell>
          <cell r="AN136" t="str">
            <v>шувс</v>
          </cell>
          <cell r="AO136" t="str">
            <v>СадАрхКольц</v>
          </cell>
        </row>
        <row r="137">
          <cell r="F137" t="str">
            <v>токСотр</v>
          </cell>
          <cell r="G137" t="str">
            <v>Лун В/Б</v>
          </cell>
          <cell r="H137" t="str">
            <v>3-п</v>
          </cell>
          <cell r="L137">
            <v>11</v>
          </cell>
          <cell r="U137" t="str">
            <v>КсонКулт</v>
          </cell>
          <cell r="X137" t="str">
            <v>СадАрхЛаб</v>
          </cell>
          <cell r="AO137" t="str">
            <v>СадАрхЛаб</v>
          </cell>
        </row>
        <row r="138">
          <cell r="F138" t="str">
            <v>КсонВед</v>
          </cell>
          <cell r="H138" t="str">
            <v>5-п</v>
          </cell>
          <cell r="K138" t="str">
            <v>м Унив</v>
          </cell>
          <cell r="U138" t="str">
            <v>КсонФед</v>
          </cell>
          <cell r="V138" t="str">
            <v>м Унив</v>
          </cell>
          <cell r="AM138" t="str">
            <v>м Унив</v>
          </cell>
        </row>
        <row r="139">
          <cell r="F139" t="str">
            <v>КсонКулт</v>
          </cell>
          <cell r="T139" t="str">
            <v>АльбрБест</v>
          </cell>
          <cell r="Z139" t="str">
            <v>9-1</v>
          </cell>
          <cell r="AK139" t="str">
            <v>АльбрБест</v>
          </cell>
          <cell r="AQ139" t="str">
            <v>9-1</v>
          </cell>
        </row>
        <row r="140">
          <cell r="F140" t="str">
            <v>КсонФед</v>
          </cell>
          <cell r="G140" t="str">
            <v>КОР</v>
          </cell>
          <cell r="T140" t="str">
            <v>АльбрСамп</v>
          </cell>
          <cell r="Z140" t="str">
            <v>9-2</v>
          </cell>
          <cell r="AK140" t="str">
            <v>АльбрСамп</v>
          </cell>
          <cell r="AN140" t="str">
            <v>13 д/д</v>
          </cell>
          <cell r="AQ140" t="str">
            <v>9-2</v>
          </cell>
        </row>
        <row r="141">
          <cell r="H141" t="str">
            <v>9-1</v>
          </cell>
          <cell r="I141" t="str">
            <v>АльбрБест</v>
          </cell>
        </row>
        <row r="142">
          <cell r="H142" t="str">
            <v>9-2</v>
          </cell>
          <cell r="I142" t="str">
            <v>АльбрСамп</v>
          </cell>
        </row>
      </sheetData>
      <sheetData sheetId="15"/>
      <sheetData sheetId="16"/>
      <sheetData sheetId="17"/>
      <sheetData sheetId="18">
        <row r="27">
          <cell r="AQ27">
            <v>0</v>
          </cell>
        </row>
        <row r="324">
          <cell r="AS324">
            <v>0</v>
          </cell>
        </row>
      </sheetData>
      <sheetData sheetId="19"/>
      <sheetData sheetId="20"/>
      <sheetData sheetId="21"/>
      <sheetData sheetId="22">
        <row r="3">
          <cell r="H3" t="str">
            <v>99</v>
          </cell>
          <cell r="I3" t="str">
            <v>85</v>
          </cell>
          <cell r="K3" t="str">
            <v>104-бюд</v>
          </cell>
          <cell r="N3" t="str">
            <v>677 с1</v>
          </cell>
        </row>
        <row r="4">
          <cell r="H4" t="str">
            <v>120</v>
          </cell>
          <cell r="I4" t="str">
            <v>115</v>
          </cell>
          <cell r="K4" t="str">
            <v>104-не</v>
          </cell>
          <cell r="N4" t="str">
            <v>677 с2</v>
          </cell>
        </row>
        <row r="5">
          <cell r="H5" t="str">
            <v>121</v>
          </cell>
          <cell r="I5" t="str">
            <v>117</v>
          </cell>
          <cell r="J5">
            <v>102</v>
          </cell>
          <cell r="K5" t="str">
            <v>103-Л</v>
          </cell>
        </row>
        <row r="6">
          <cell r="H6" t="str">
            <v>36</v>
          </cell>
          <cell r="I6" t="str">
            <v>126</v>
          </cell>
          <cell r="J6">
            <v>139</v>
          </cell>
          <cell r="K6" t="str">
            <v>103-лс</v>
          </cell>
          <cell r="N6" t="str">
            <v>65</v>
          </cell>
        </row>
        <row r="7">
          <cell r="H7" t="str">
            <v>295</v>
          </cell>
          <cell r="I7" t="str">
            <v>74-2</v>
          </cell>
          <cell r="J7" t="str">
            <v>25</v>
          </cell>
          <cell r="K7" t="str">
            <v>104-Л</v>
          </cell>
          <cell r="N7" t="str">
            <v>82</v>
          </cell>
        </row>
        <row r="8">
          <cell r="H8" t="str">
            <v>113</v>
          </cell>
          <cell r="I8" t="str">
            <v>44</v>
          </cell>
          <cell r="J8" t="str">
            <v>4</v>
          </cell>
          <cell r="K8" t="str">
            <v>104-ЛС</v>
          </cell>
        </row>
        <row r="9">
          <cell r="H9" t="str">
            <v>140</v>
          </cell>
          <cell r="I9" t="str">
            <v>74-1</v>
          </cell>
          <cell r="J9" t="str">
            <v>138</v>
          </cell>
          <cell r="M9" t="str">
            <v>7-1</v>
          </cell>
        </row>
        <row r="10">
          <cell r="H10" t="str">
            <v>1 инт</v>
          </cell>
          <cell r="I10" t="str">
            <v>127</v>
          </cell>
          <cell r="J10" t="str">
            <v>83</v>
          </cell>
          <cell r="K10" t="str">
            <v>103-2</v>
          </cell>
          <cell r="M10" t="str">
            <v>7-2</v>
          </cell>
        </row>
        <row r="11">
          <cell r="H11" t="str">
            <v>33 инт</v>
          </cell>
          <cell r="I11" t="str">
            <v>48</v>
          </cell>
          <cell r="J11">
            <v>52</v>
          </cell>
          <cell r="N11" t="str">
            <v>Филат</v>
          </cell>
        </row>
        <row r="12">
          <cell r="H12" t="str">
            <v>107</v>
          </cell>
          <cell r="I12" t="str">
            <v>78</v>
          </cell>
          <cell r="J12">
            <v>93</v>
          </cell>
          <cell r="K12" t="str">
            <v>13-ланс</v>
          </cell>
          <cell r="M12" t="str">
            <v>35</v>
          </cell>
          <cell r="N12" t="str">
            <v>457</v>
          </cell>
        </row>
        <row r="13">
          <cell r="H13" t="str">
            <v>3 д/д</v>
          </cell>
          <cell r="I13" t="str">
            <v>112</v>
          </cell>
          <cell r="J13">
            <v>79</v>
          </cell>
          <cell r="K13" t="str">
            <v>13-торж</v>
          </cell>
          <cell r="M13" t="str">
            <v>37</v>
          </cell>
          <cell r="N13" t="str">
            <v>109</v>
          </cell>
        </row>
        <row r="14">
          <cell r="H14" t="str">
            <v>3 сот</v>
          </cell>
          <cell r="I14" t="str">
            <v>60</v>
          </cell>
          <cell r="J14">
            <v>104</v>
          </cell>
          <cell r="K14" t="str">
            <v>46шк</v>
          </cell>
          <cell r="N14" t="str">
            <v>123</v>
          </cell>
        </row>
        <row r="15">
          <cell r="H15" t="str">
            <v>130 ш</v>
          </cell>
          <cell r="I15" t="str">
            <v>49</v>
          </cell>
          <cell r="J15">
            <v>95</v>
          </cell>
          <cell r="K15" t="str">
            <v>АльбрСамп</v>
          </cell>
          <cell r="N15" t="str">
            <v>124</v>
          </cell>
        </row>
        <row r="16">
          <cell r="H16" t="str">
            <v>130 с</v>
          </cell>
          <cell r="I16" t="str">
            <v>56</v>
          </cell>
          <cell r="J16">
            <v>2</v>
          </cell>
          <cell r="K16" t="str">
            <v>АльбрБест</v>
          </cell>
          <cell r="M16" t="str">
            <v>129</v>
          </cell>
        </row>
        <row r="17">
          <cell r="H17" t="str">
            <v>677 ш</v>
          </cell>
          <cell r="I17" t="str">
            <v>202</v>
          </cell>
          <cell r="J17" t="str">
            <v>2 ф</v>
          </cell>
          <cell r="N17" t="str">
            <v>101</v>
          </cell>
        </row>
        <row r="18">
          <cell r="H18" t="str">
            <v>67</v>
          </cell>
          <cell r="I18" t="str">
            <v>9</v>
          </cell>
          <cell r="J18" t="str">
            <v>128-1</v>
          </cell>
          <cell r="K18" t="str">
            <v>СадАрхКольц</v>
          </cell>
          <cell r="N18" t="str">
            <v>118</v>
          </cell>
        </row>
        <row r="19">
          <cell r="H19" t="str">
            <v>119</v>
          </cell>
          <cell r="I19" t="str">
            <v>17</v>
          </cell>
          <cell r="J19" t="str">
            <v>128-2</v>
          </cell>
          <cell r="K19" t="str">
            <v>СадАрхЛаб</v>
          </cell>
          <cell r="M19" t="str">
            <v>4 д/д</v>
          </cell>
          <cell r="N19" t="str">
            <v>88</v>
          </cell>
        </row>
        <row r="20">
          <cell r="H20" t="str">
            <v>131</v>
          </cell>
          <cell r="I20" t="str">
            <v>34-1</v>
          </cell>
          <cell r="J20" t="str">
            <v>43-п</v>
          </cell>
          <cell r="K20" t="str">
            <v>ПНДР-4</v>
          </cell>
          <cell r="M20" t="str">
            <v>13 д/д</v>
          </cell>
          <cell r="N20" t="str">
            <v>3</v>
          </cell>
        </row>
        <row r="21">
          <cell r="H21" t="str">
            <v>132</v>
          </cell>
          <cell r="I21" t="str">
            <v>34-2</v>
          </cell>
          <cell r="N21" t="str">
            <v>3-ф</v>
          </cell>
        </row>
        <row r="22">
          <cell r="H22" t="str">
            <v>116</v>
          </cell>
          <cell r="J22" t="str">
            <v>ПНДР-16</v>
          </cell>
          <cell r="N22" t="str">
            <v>23</v>
          </cell>
        </row>
        <row r="23">
          <cell r="H23" t="str">
            <v>233</v>
          </cell>
          <cell r="I23">
            <v>110</v>
          </cell>
          <cell r="M23" t="str">
            <v>136</v>
          </cell>
          <cell r="N23" t="str">
            <v>100</v>
          </cell>
        </row>
        <row r="24">
          <cell r="H24" t="str">
            <v>5 д/д</v>
          </cell>
          <cell r="I24" t="str">
            <v>32-1</v>
          </cell>
          <cell r="J24" t="str">
            <v>ГорГер</v>
          </cell>
          <cell r="M24" t="str">
            <v>137</v>
          </cell>
          <cell r="N24" t="str">
            <v>252</v>
          </cell>
        </row>
        <row r="25">
          <cell r="H25" t="str">
            <v>103</v>
          </cell>
          <cell r="I25" t="str">
            <v>32-2</v>
          </cell>
          <cell r="J25" t="str">
            <v>Хосп-4</v>
          </cell>
          <cell r="M25" t="str">
            <v>72-1</v>
          </cell>
          <cell r="N25" t="str">
            <v>108</v>
          </cell>
        </row>
        <row r="26">
          <cell r="H26" t="str">
            <v>20</v>
          </cell>
          <cell r="I26" t="str">
            <v>32-3</v>
          </cell>
          <cell r="J26" t="str">
            <v>хосп-3</v>
          </cell>
          <cell r="M26" t="str">
            <v>72-2</v>
          </cell>
          <cell r="N26" t="str">
            <v>10</v>
          </cell>
        </row>
        <row r="27">
          <cell r="H27" t="str">
            <v>682 ш</v>
          </cell>
          <cell r="I27" t="str">
            <v>6-1</v>
          </cell>
          <cell r="J27" t="str">
            <v>15-п</v>
          </cell>
          <cell r="N27" t="str">
            <v>111</v>
          </cell>
        </row>
        <row r="28">
          <cell r="H28" t="str">
            <v>657 ш</v>
          </cell>
          <cell r="I28" t="str">
            <v>6-2</v>
          </cell>
          <cell r="J28" t="str">
            <v>25-1-п</v>
          </cell>
          <cell r="N28" t="str">
            <v>134</v>
          </cell>
        </row>
        <row r="29">
          <cell r="H29" t="str">
            <v>298</v>
          </cell>
          <cell r="I29">
            <v>15</v>
          </cell>
          <cell r="J29" t="str">
            <v>25-2-п</v>
          </cell>
          <cell r="N29" t="str">
            <v>1</v>
          </cell>
        </row>
        <row r="30">
          <cell r="H30" t="str">
            <v>Б-Охт</v>
          </cell>
          <cell r="J30" t="str">
            <v>34-п</v>
          </cell>
          <cell r="M30" t="str">
            <v>43</v>
          </cell>
          <cell r="N30" t="str">
            <v>12</v>
          </cell>
        </row>
        <row r="31">
          <cell r="H31" t="str">
            <v>фигурист</v>
          </cell>
          <cell r="J31" t="str">
            <v>40-п</v>
          </cell>
        </row>
        <row r="32">
          <cell r="H32" t="str">
            <v>фигур,бюд</v>
          </cell>
          <cell r="J32" t="str">
            <v>85-п</v>
          </cell>
          <cell r="N32" t="str">
            <v>70</v>
          </cell>
        </row>
        <row r="33">
          <cell r="H33" t="str">
            <v>81</v>
          </cell>
          <cell r="J33" t="str">
            <v>87-1-п</v>
          </cell>
          <cell r="N33" t="str">
            <v>29-2</v>
          </cell>
        </row>
        <row r="34">
          <cell r="H34" t="str">
            <v>71</v>
          </cell>
          <cell r="J34" t="str">
            <v>87-2-п</v>
          </cell>
          <cell r="M34" t="str">
            <v>27</v>
          </cell>
          <cell r="N34" t="str">
            <v>29-1</v>
          </cell>
        </row>
        <row r="35">
          <cell r="H35" t="str">
            <v>90</v>
          </cell>
          <cell r="J35" t="str">
            <v>90-п</v>
          </cell>
          <cell r="M35" t="str">
            <v>64</v>
          </cell>
          <cell r="N35" t="str">
            <v>87</v>
          </cell>
        </row>
        <row r="36">
          <cell r="H36" t="str">
            <v>58-п</v>
          </cell>
          <cell r="J36" t="str">
            <v>КолСадАрх</v>
          </cell>
          <cell r="M36" t="str">
            <v>69</v>
          </cell>
          <cell r="N36" t="str">
            <v>21</v>
          </cell>
        </row>
        <row r="37">
          <cell r="H37" t="str">
            <v>66-п</v>
          </cell>
          <cell r="M37" t="str">
            <v>91</v>
          </cell>
          <cell r="N37" t="str">
            <v>122</v>
          </cell>
        </row>
        <row r="38">
          <cell r="H38" t="str">
            <v>бумаж</v>
          </cell>
          <cell r="J38" t="str">
            <v>ИЭМ</v>
          </cell>
          <cell r="M38" t="str">
            <v>133</v>
          </cell>
        </row>
        <row r="39">
          <cell r="H39" t="str">
            <v>обв бю</v>
          </cell>
          <cell r="J39" t="str">
            <v>9-п</v>
          </cell>
        </row>
        <row r="40">
          <cell r="H40" t="str">
            <v>обв в/б</v>
          </cell>
          <cell r="J40" t="str">
            <v>ОТТА</v>
          </cell>
          <cell r="N40" t="str">
            <v>8-1</v>
          </cell>
        </row>
        <row r="41">
          <cell r="H41" t="str">
            <v>обв лаб</v>
          </cell>
          <cell r="J41">
            <v>141</v>
          </cell>
          <cell r="N41" t="str">
            <v>8-2</v>
          </cell>
        </row>
        <row r="42">
          <cell r="H42" t="str">
            <v>Лун Бюд</v>
          </cell>
          <cell r="J42" t="str">
            <v>шувс</v>
          </cell>
        </row>
        <row r="43">
          <cell r="H43" t="str">
            <v>Лун В/Б</v>
          </cell>
          <cell r="I43" t="str">
            <v>63</v>
          </cell>
          <cell r="K43" t="str">
            <v>93-2-ф</v>
          </cell>
        </row>
        <row r="44">
          <cell r="H44" t="str">
            <v>обв лаб</v>
          </cell>
          <cell r="J44" t="str">
            <v>135-2</v>
          </cell>
          <cell r="K44" t="str">
            <v>93-1-ф</v>
          </cell>
        </row>
        <row r="45">
          <cell r="J45" t="str">
            <v>135-1</v>
          </cell>
          <cell r="K45" t="str">
            <v>116-ф</v>
          </cell>
        </row>
        <row r="46">
          <cell r="K46" t="str">
            <v>56-ф</v>
          </cell>
        </row>
        <row r="47">
          <cell r="H47" t="str">
            <v>лунач. Лаб</v>
          </cell>
          <cell r="I47" t="str">
            <v>Рауф</v>
          </cell>
          <cell r="J47" t="str">
            <v>цсо</v>
          </cell>
        </row>
        <row r="48">
          <cell r="H48" t="str">
            <v>66-К</v>
          </cell>
          <cell r="J48" t="str">
            <v>584руд</v>
          </cell>
        </row>
        <row r="49">
          <cell r="H49" t="str">
            <v>Иоффе</v>
          </cell>
          <cell r="J49" t="str">
            <v>орион</v>
          </cell>
        </row>
        <row r="50">
          <cell r="H50" t="str">
            <v>104-Л</v>
          </cell>
          <cell r="J50" t="str">
            <v>9-1</v>
          </cell>
        </row>
        <row r="51">
          <cell r="H51" t="str">
            <v>104-ЛС</v>
          </cell>
          <cell r="J51" t="str">
            <v>9-2</v>
          </cell>
        </row>
        <row r="52">
          <cell r="H52" t="str">
            <v>701-К</v>
          </cell>
          <cell r="J52" t="str">
            <v>дгб гав</v>
          </cell>
        </row>
        <row r="53">
          <cell r="H53" t="str">
            <v>83-К</v>
          </cell>
          <cell r="J53" t="str">
            <v>619 с</v>
          </cell>
          <cell r="K53" t="str">
            <v>619-л</v>
          </cell>
        </row>
        <row r="54">
          <cell r="J54" t="str">
            <v>125-2</v>
          </cell>
        </row>
        <row r="55">
          <cell r="J55" t="str">
            <v>125-1</v>
          </cell>
        </row>
        <row r="56">
          <cell r="J56" t="str">
            <v>кор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6" tint="0.39997558519241921"/>
    <pageSetUpPr fitToPage="1"/>
  </sheetPr>
  <dimension ref="A1:CJ199"/>
  <sheetViews>
    <sheetView tabSelected="1" showWhiteSpace="0" topLeftCell="X1" zoomScale="70" zoomScaleNormal="70" zoomScaleSheetLayoutView="70" workbookViewId="0">
      <selection activeCell="X4" sqref="X4"/>
    </sheetView>
  </sheetViews>
  <sheetFormatPr defaultRowHeight="15" outlineLevelCol="1" x14ac:dyDescent="0.25"/>
  <cols>
    <col min="1" max="1" width="7.42578125" hidden="1" customWidth="1" outlineLevel="1"/>
    <col min="2" max="2" width="14" hidden="1" customWidth="1" outlineLevel="1"/>
    <col min="3" max="3" width="13.7109375" hidden="1" customWidth="1" outlineLevel="1"/>
    <col min="4" max="4" width="11.5703125" hidden="1" customWidth="1" outlineLevel="1"/>
    <col min="5" max="5" width="13.28515625" hidden="1" customWidth="1" outlineLevel="1"/>
    <col min="6" max="6" width="12.7109375" hidden="1" customWidth="1" outlineLevel="1"/>
    <col min="7" max="7" width="13.42578125" hidden="1" customWidth="1" outlineLevel="1"/>
    <col min="8" max="8" width="10.85546875" hidden="1" customWidth="1" outlineLevel="1"/>
    <col min="9" max="9" width="13.140625" hidden="1" customWidth="1" outlineLevel="1"/>
    <col min="10" max="10" width="13.7109375" hidden="1" customWidth="1" outlineLevel="1"/>
    <col min="11" max="12" width="16" hidden="1" customWidth="1" outlineLevel="1"/>
    <col min="13" max="13" width="19.7109375" hidden="1" customWidth="1" outlineLevel="1"/>
    <col min="14" max="14" width="22" hidden="1" customWidth="1" outlineLevel="1"/>
    <col min="15" max="17" width="20.5703125" hidden="1" customWidth="1" outlineLevel="1"/>
    <col min="18" max="18" width="24.42578125" hidden="1" customWidth="1" outlineLevel="1"/>
    <col min="19" max="19" width="25.85546875" hidden="1" customWidth="1" outlineLevel="1"/>
    <col min="20" max="20" width="20.85546875" hidden="1" customWidth="1" outlineLevel="1"/>
    <col min="21" max="21" width="12" hidden="1" customWidth="1" outlineLevel="1"/>
    <col min="22" max="22" width="15.42578125" hidden="1" customWidth="1" outlineLevel="1"/>
    <col min="23" max="23" width="18.85546875" hidden="1" customWidth="1" outlineLevel="1"/>
    <col min="24" max="24" width="11.42578125" bestFit="1" customWidth="1" collapsed="1"/>
    <col min="25" max="25" width="8.140625" customWidth="1"/>
    <col min="26" max="26" width="11.28515625" customWidth="1"/>
    <col min="27" max="27" width="7.140625" customWidth="1"/>
    <col min="28" max="28" width="11.42578125" customWidth="1"/>
    <col min="29" max="29" width="7.140625" customWidth="1"/>
    <col min="30" max="30" width="12.140625" customWidth="1"/>
    <col min="31" max="31" width="7.7109375" customWidth="1"/>
    <col min="32" max="32" width="12.85546875" customWidth="1"/>
    <col min="33" max="33" width="8.42578125" customWidth="1"/>
    <col min="34" max="34" width="10.85546875" customWidth="1"/>
    <col min="35" max="35" width="7.7109375" customWidth="1"/>
    <col min="36" max="36" width="11.28515625" customWidth="1"/>
    <col min="37" max="37" width="6.85546875" customWidth="1"/>
    <col min="38" max="38" width="12" bestFit="1" customWidth="1"/>
    <col min="39" max="39" width="7.42578125" customWidth="1"/>
    <col min="40" max="40" width="12" customWidth="1"/>
    <col min="41" max="41" width="7.85546875" customWidth="1"/>
    <col min="42" max="42" width="12.42578125" customWidth="1"/>
    <col min="43" max="43" width="7.140625" customWidth="1"/>
    <col min="44" max="44" width="11" customWidth="1"/>
    <col min="45" max="45" width="8.42578125" customWidth="1"/>
    <col min="46" max="46" width="11.7109375" customWidth="1"/>
    <col min="47" max="47" width="8.28515625" customWidth="1"/>
    <col min="48" max="48" width="12.140625" customWidth="1"/>
    <col min="49" max="49" width="8.7109375" customWidth="1"/>
    <col min="50" max="50" width="12" customWidth="1"/>
    <col min="51" max="51" width="7.28515625" customWidth="1"/>
    <col min="52" max="52" width="11.42578125" customWidth="1"/>
    <col min="53" max="53" width="7.140625" customWidth="1"/>
    <col min="56" max="56" width="11" customWidth="1"/>
    <col min="58" max="58" width="11" style="1" customWidth="1"/>
    <col min="59" max="59" width="9.140625" style="1"/>
  </cols>
  <sheetData>
    <row r="1" spans="1:88" ht="23.25" x14ac:dyDescent="0.25">
      <c r="A1" s="2" t="str">
        <f t="shared" ref="A1:A32" si="0">CJ1</f>
        <v>103-2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V1" s="82" t="s">
        <v>216</v>
      </c>
      <c r="W1" s="98" t="str">
        <f>LEFT([1]заявки!A1,10)</f>
        <v>01.2019 Ра</v>
      </c>
      <c r="X1" s="131" t="s">
        <v>215</v>
      </c>
      <c r="Y1" s="132"/>
      <c r="Z1" s="133" t="s">
        <v>185</v>
      </c>
      <c r="AA1" s="134"/>
      <c r="AB1" s="133" t="s">
        <v>184</v>
      </c>
      <c r="AC1" s="134"/>
      <c r="AD1" s="133" t="s">
        <v>211</v>
      </c>
      <c r="AE1" s="134"/>
      <c r="AF1" s="131" t="s">
        <v>210</v>
      </c>
      <c r="AG1" s="132"/>
      <c r="AH1" s="135" t="s">
        <v>209</v>
      </c>
      <c r="AI1" s="136"/>
      <c r="AJ1" s="124" t="s">
        <v>208</v>
      </c>
      <c r="AK1" s="125"/>
      <c r="AL1" s="126" t="s">
        <v>207</v>
      </c>
      <c r="AM1" s="127"/>
      <c r="AN1" s="105" t="s">
        <v>206</v>
      </c>
      <c r="AO1" s="106"/>
      <c r="AP1" s="107" t="s">
        <v>205</v>
      </c>
      <c r="AQ1" s="107"/>
      <c r="AR1" s="108" t="s">
        <v>177</v>
      </c>
      <c r="AS1" s="109"/>
      <c r="AT1" s="122" t="s">
        <v>176</v>
      </c>
      <c r="AU1" s="123"/>
      <c r="AV1" s="107" t="s">
        <v>171</v>
      </c>
      <c r="AW1" s="107"/>
      <c r="AX1" s="120" t="s">
        <v>204</v>
      </c>
      <c r="AY1" s="121"/>
      <c r="AZ1" s="100" t="s">
        <v>203</v>
      </c>
      <c r="BA1" s="100"/>
      <c r="BB1" s="97" t="s">
        <v>202</v>
      </c>
      <c r="BC1" s="96"/>
      <c r="BD1" s="100" t="s">
        <v>201</v>
      </c>
      <c r="BE1" s="100"/>
      <c r="BF1" s="128" t="s">
        <v>200</v>
      </c>
      <c r="BG1" s="128"/>
      <c r="BH1" s="128" t="s">
        <v>199</v>
      </c>
      <c r="BI1" s="128"/>
      <c r="BJ1" s="128" t="s">
        <v>198</v>
      </c>
      <c r="BK1" s="128"/>
      <c r="BL1" s="128" t="s">
        <v>197</v>
      </c>
      <c r="BM1" s="128"/>
      <c r="BN1" s="128" t="s">
        <v>214</v>
      </c>
      <c r="BO1" s="128"/>
      <c r="BP1" s="128" t="s">
        <v>195</v>
      </c>
      <c r="BQ1" s="128"/>
      <c r="CJ1" t="str">
        <f t="array" ref="CJ1">INDEX(B$3:T$28,MOD(SMALL(IF(B$3:T$28&lt;&gt;0,COLUMN(B$3:T$28)-1+(ROW(B$3:T$28)-2)/1000),ROW()),1)*1000,SMALL(IF(B$3:T$28&lt;&gt;0,COLUMN(B$3:T$28)-1),ROW()))</f>
        <v>103-2</v>
      </c>
    </row>
    <row r="2" spans="1:88" ht="26.25" x14ac:dyDescent="0.4">
      <c r="A2" s="2" t="str">
        <f t="shared" si="0"/>
        <v>102</v>
      </c>
      <c r="B2" s="5" t="str">
        <f>X2</f>
        <v>Шевченко Э.В.</v>
      </c>
      <c r="C2" s="5" t="str">
        <f>Z2</f>
        <v>Кривоносов А.Н.</v>
      </c>
      <c r="D2" s="5" t="str">
        <f>AB2</f>
        <v>Ершов В.Н.</v>
      </c>
      <c r="E2" s="5" t="str">
        <f>AD2</f>
        <v>Бучнев Ю.Н.</v>
      </c>
      <c r="F2" s="5" t="str">
        <f>AF2</f>
        <v>Егошин В.И.</v>
      </c>
      <c r="G2" s="5" t="str">
        <f>AH2</f>
        <v>Егошин В.И. маршрут№2.</v>
      </c>
      <c r="H2" s="5" t="str">
        <f>AJ2</f>
        <v>Крюков Игорь Валерьевич</v>
      </c>
      <c r="I2" s="5" t="str">
        <f>AL2</f>
        <v>Крюков И.В. маршрут№2</v>
      </c>
      <c r="J2" s="5" t="str">
        <f>AN2</f>
        <v>Абдуллаев Г.Д. Р1</v>
      </c>
      <c r="K2" s="5" t="str">
        <f>AP2</f>
        <v>Абдуллаев Г.Д. Р2</v>
      </c>
      <c r="L2" s="5" t="str">
        <f>AR2</f>
        <v>Чистов А.В.</v>
      </c>
      <c r="M2" s="5" t="str">
        <f>AT2</f>
        <v>Чистов А.В. маршрут№2</v>
      </c>
      <c r="N2" s="4" t="str">
        <f>AV2</f>
        <v>Грибков А.Б.</v>
      </c>
      <c r="O2" s="11" t="str">
        <f>AX2</f>
        <v>Грибков А.Б. маршрут№2</v>
      </c>
      <c r="P2" s="11" t="str">
        <f>AZ2</f>
        <v>Краснов А.Н.</v>
      </c>
      <c r="Q2" s="11" t="str">
        <f>BB2</f>
        <v>Краснов А.Н. рейс № 2</v>
      </c>
      <c r="R2" s="11" t="str">
        <f>BD2</f>
        <v>Борисевич К.Ю.</v>
      </c>
      <c r="S2" s="22" t="str">
        <f>BF2</f>
        <v>Борисевич К.Ю. маршрут 2</v>
      </c>
      <c r="U2" s="95" t="s">
        <v>213</v>
      </c>
      <c r="V2" s="82" t="s">
        <v>212</v>
      </c>
      <c r="W2" s="94" t="str">
        <f>IF(NOT(ISERROR(SEARCH("четверг",[1]заявки!AZ1))),"четверг",IF(NOT(ISERROR(SEARCH("вторник",[1]заявки!AZ1))),"вторник","день?"))</f>
        <v>день?</v>
      </c>
      <c r="X2" s="110" t="s">
        <v>186</v>
      </c>
      <c r="Y2" s="111"/>
      <c r="Z2" s="116" t="s">
        <v>185</v>
      </c>
      <c r="AA2" s="117"/>
      <c r="AB2" s="116" t="s">
        <v>184</v>
      </c>
      <c r="AC2" s="117"/>
      <c r="AD2" s="116" t="s">
        <v>211</v>
      </c>
      <c r="AE2" s="117"/>
      <c r="AF2" s="110" t="s">
        <v>210</v>
      </c>
      <c r="AG2" s="111"/>
      <c r="AH2" s="116" t="s">
        <v>209</v>
      </c>
      <c r="AI2" s="117"/>
      <c r="AJ2" s="112" t="s">
        <v>208</v>
      </c>
      <c r="AK2" s="113"/>
      <c r="AL2" s="114" t="s">
        <v>207</v>
      </c>
      <c r="AM2" s="115"/>
      <c r="AN2" s="114" t="s">
        <v>206</v>
      </c>
      <c r="AO2" s="115"/>
      <c r="AP2" s="110" t="s">
        <v>205</v>
      </c>
      <c r="AQ2" s="111"/>
      <c r="AR2" s="116" t="s">
        <v>177</v>
      </c>
      <c r="AS2" s="117"/>
      <c r="AT2" s="118" t="s">
        <v>176</v>
      </c>
      <c r="AU2" s="119"/>
      <c r="AV2" s="110" t="s">
        <v>171</v>
      </c>
      <c r="AW2" s="111"/>
      <c r="AX2" s="101" t="s">
        <v>204</v>
      </c>
      <c r="AY2" s="102"/>
      <c r="AZ2" s="99" t="s">
        <v>203</v>
      </c>
      <c r="BA2" s="99"/>
      <c r="BB2" s="101" t="s">
        <v>202</v>
      </c>
      <c r="BC2" s="102"/>
      <c r="BD2" s="103" t="s">
        <v>201</v>
      </c>
      <c r="BE2" s="104"/>
      <c r="BF2" s="129" t="s">
        <v>200</v>
      </c>
      <c r="BG2" s="130"/>
      <c r="BH2" s="129" t="s">
        <v>199</v>
      </c>
      <c r="BI2" s="130"/>
      <c r="BJ2" s="129" t="s">
        <v>198</v>
      </c>
      <c r="BK2" s="130"/>
      <c r="BL2" s="129" t="s">
        <v>197</v>
      </c>
      <c r="BM2" s="130"/>
      <c r="BN2" s="129" t="s">
        <v>196</v>
      </c>
      <c r="BO2" s="130"/>
      <c r="BP2" s="129" t="s">
        <v>195</v>
      </c>
      <c r="BQ2" s="130"/>
      <c r="CJ2" t="str">
        <f t="array" ref="CJ2">INDEX(B$3:T$28,MOD(SMALL(IF(B$3:T$28&lt;&gt;0,COLUMN(B$3:T$28)-1+(ROW(B$3:T$28)-2)/1000),ROW()),1)*1000,SMALL(IF(B$3:T$28&lt;&gt;0,COLUMN(B$3:T$28)-1),ROW()))</f>
        <v>102</v>
      </c>
    </row>
    <row r="3" spans="1:88" ht="26.25" x14ac:dyDescent="0.4">
      <c r="A3" s="2" t="str">
        <f t="shared" si="0"/>
        <v>7-2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  <c r="O3" s="11"/>
      <c r="P3" s="11"/>
      <c r="Q3" s="11"/>
      <c r="R3" s="11"/>
      <c r="S3" s="22"/>
      <c r="T3" t="s">
        <v>194</v>
      </c>
      <c r="U3" s="1"/>
      <c r="V3" s="82" t="s">
        <v>193</v>
      </c>
      <c r="W3" s="93">
        <f>U30</f>
        <v>154</v>
      </c>
      <c r="X3" s="92">
        <f>Y32</f>
        <v>13</v>
      </c>
      <c r="Y3" s="89">
        <f>Y31</f>
        <v>3420</v>
      </c>
      <c r="Z3" s="90">
        <f>AA32</f>
        <v>12</v>
      </c>
      <c r="AA3" s="89">
        <f>AA31</f>
        <v>3692</v>
      </c>
      <c r="AB3" s="90">
        <f>AC32</f>
        <v>13</v>
      </c>
      <c r="AC3" s="89">
        <f>AC31</f>
        <v>3485</v>
      </c>
      <c r="AD3" s="90">
        <f>AE32</f>
        <v>14</v>
      </c>
      <c r="AE3" s="89">
        <f>AE31</f>
        <v>4509</v>
      </c>
      <c r="AF3" s="90">
        <f>AG32</f>
        <v>9</v>
      </c>
      <c r="AG3" s="89">
        <f>AG31</f>
        <v>1077</v>
      </c>
      <c r="AH3" s="90">
        <f>AI32</f>
        <v>4</v>
      </c>
      <c r="AI3" s="89">
        <f>AI31</f>
        <v>1028</v>
      </c>
      <c r="AJ3" s="90">
        <f>AK32</f>
        <v>4</v>
      </c>
      <c r="AK3" s="89">
        <f>AK31</f>
        <v>1318</v>
      </c>
      <c r="AL3" s="90">
        <f>AM32</f>
        <v>1</v>
      </c>
      <c r="AM3" s="89">
        <f>AM31</f>
        <v>519</v>
      </c>
      <c r="AN3" s="90">
        <f>AO32</f>
        <v>9</v>
      </c>
      <c r="AO3" s="89">
        <f>AO31</f>
        <v>1217</v>
      </c>
      <c r="AP3" s="90">
        <f>AQ32</f>
        <v>6</v>
      </c>
      <c r="AQ3" s="89">
        <f>AQ31</f>
        <v>1457</v>
      </c>
      <c r="AR3" s="90">
        <f>AS32</f>
        <v>5</v>
      </c>
      <c r="AS3" s="89">
        <f>AS31</f>
        <v>1900</v>
      </c>
      <c r="AT3" s="90">
        <f>AU32</f>
        <v>4</v>
      </c>
      <c r="AU3" s="89">
        <f>AU31</f>
        <v>1764</v>
      </c>
      <c r="AV3" s="90">
        <f>AW32</f>
        <v>7</v>
      </c>
      <c r="AW3" s="91">
        <f>AW31</f>
        <v>1625</v>
      </c>
      <c r="AX3" s="90">
        <f>AY32</f>
        <v>8</v>
      </c>
      <c r="AY3" s="91">
        <f>AY31</f>
        <v>697</v>
      </c>
      <c r="AZ3" s="90">
        <f>BA32</f>
        <v>6</v>
      </c>
      <c r="BA3" s="89">
        <f>BA31</f>
        <v>1963</v>
      </c>
      <c r="BB3" s="90">
        <f>BC32</f>
        <v>7</v>
      </c>
      <c r="BC3" s="89">
        <f>BC31</f>
        <v>1951</v>
      </c>
      <c r="BD3" s="87">
        <f>BP32</f>
        <v>0</v>
      </c>
      <c r="BE3" s="88">
        <f>BE31</f>
        <v>1283</v>
      </c>
      <c r="BF3" s="87">
        <f>BR32</f>
        <v>0</v>
      </c>
      <c r="BG3" s="86">
        <f>BG31</f>
        <v>1934</v>
      </c>
      <c r="BH3" s="87">
        <f>BT32</f>
        <v>0</v>
      </c>
      <c r="BI3" s="86">
        <f>BI31</f>
        <v>1934</v>
      </c>
      <c r="BJ3" s="87">
        <f>BV32</f>
        <v>0</v>
      </c>
      <c r="BK3" s="86">
        <f>BK31</f>
        <v>1934</v>
      </c>
      <c r="BL3" s="87">
        <f>BX32</f>
        <v>0</v>
      </c>
      <c r="BM3" s="86">
        <f>BM31</f>
        <v>1934</v>
      </c>
      <c r="BN3" s="87">
        <f>BZ32</f>
        <v>0</v>
      </c>
      <c r="BO3" s="86">
        <f>BO31</f>
        <v>1934</v>
      </c>
      <c r="BP3" s="87">
        <f>CB32</f>
        <v>0</v>
      </c>
      <c r="BQ3" s="86">
        <f>BQ31</f>
        <v>1934</v>
      </c>
      <c r="CJ3" t="str">
        <f t="array" ref="CJ3">INDEX(B$3:T$28,MOD(SMALL(IF(B$3:T$28&lt;&gt;0,COLUMN(B$3:T$28)-1+(ROW(B$3:T$28)-2)/1000),ROW()),1)*1000,SMALL(IF(B$3:T$28&lt;&gt;0,COLUMN(B$3:T$28)-1),ROW()))</f>
        <v>7-2</v>
      </c>
    </row>
    <row r="4" spans="1:88" ht="26.25" x14ac:dyDescent="0.4">
      <c r="A4" s="2" t="str">
        <f t="shared" si="0"/>
        <v>6-1</v>
      </c>
      <c r="B4" s="5" t="str">
        <f>IF($W$2="четверг",'[1]Рейсы Четверг'!X4,'Рейсы Вторник'!X4)</f>
        <v>103-2</v>
      </c>
      <c r="C4" s="5" t="str">
        <f>IF($W$2="четверг",'[1]Рейсы Четверг'!Z4,'Рейсы Вторник'!Z4)</f>
        <v>20</v>
      </c>
      <c r="D4" s="5">
        <f>IF($W$2="четверг",'[1]Рейсы Четверг'!AB4,'Рейсы Вторник'!AB4)</f>
        <v>0</v>
      </c>
      <c r="E4" s="5">
        <f>IF($W$2="четверг",'[1]Рейсы Четверг'!AD4,'Рейсы Вторник'!AD4)</f>
        <v>0</v>
      </c>
      <c r="F4" s="5" t="str">
        <f>IF($W$2="четверг",'[1]Рейсы Четверг'!AF4,'Рейсы Вторник'!AF4)</f>
        <v>56</v>
      </c>
      <c r="G4" s="5" t="str">
        <f>IF($W$2="четверг",'[1]Рейсы Четверг'!AH4,'Рейсы Вторник'!AH4)</f>
        <v>КолСадАрх</v>
      </c>
      <c r="H4" s="5" t="str">
        <f>IF($W$2="четверг",'[1]Рейсы Четверг'!AJ4,'Рейсы Вторник'!AJ4)</f>
        <v>обв в/б</v>
      </c>
      <c r="I4" s="5" t="str">
        <f>IF($W$2="четверг",'[1]Рейсы Четверг'!AL4,'Рейсы Вторник'!AL4)</f>
        <v>ГорГер</v>
      </c>
      <c r="J4" s="5" t="str">
        <f>IF($W$2="четверг",'[1]Рейсы Четверг'!AN4,'Рейсы Вторник'!AN4)</f>
        <v>83</v>
      </c>
      <c r="K4" s="5" t="str">
        <f>IF($W$2="четверг",'[1]Рейсы Четверг'!AP4,'Рейсы Вторник'!AP4)</f>
        <v>33 инт</v>
      </c>
      <c r="L4" s="5" t="str">
        <f>IF($W$2="четверг",'[1]Рейсы Четверг'!AR4,'Рейсы Вторник'!AR4)</f>
        <v>25-1-п</v>
      </c>
      <c r="M4" s="5" t="str">
        <f>IF($W$2="четверг",'[1]Рейсы Четверг'!AT4,'Рейсы Вторник'!AT4)</f>
        <v>619 ш</v>
      </c>
      <c r="N4" s="4" t="str">
        <f>IF($W$2="четверг",'[1]Рейсы Четверг'!AV4,'Рейсы Вторник'!AV4)</f>
        <v>40-п</v>
      </c>
      <c r="O4" s="4" t="str">
        <f>IF($W$2="четверг",'[1]Рейсы Четверг'!AX4,'Рейсы Вторник'!AX4)</f>
        <v>298</v>
      </c>
      <c r="P4" s="4" t="str">
        <f>IF($W$2="четверг",'[1]Рейсы Четверг'!AZ4,'Рейсы Вторник'!AZ4)</f>
        <v>32-2</v>
      </c>
      <c r="Q4" s="4">
        <f>IF($W$2="четверг",'[1]Рейсы Четверг'!BB4,'Рейсы Вторник'!BB4)</f>
        <v>0</v>
      </c>
      <c r="R4" s="4">
        <f>IF($W$2="четверг",'[1]Рейсы Четверг'!BD4,'Рейсы Вторник'!BD4)</f>
        <v>0</v>
      </c>
      <c r="S4" s="49" t="str">
        <f>IF($W$2="четверг",'[1]Рейсы Четверг'!BF4,'Рейсы Вторник'!BF4)</f>
        <v>99</v>
      </c>
      <c r="T4" s="19">
        <f>[1]заявки!AU1</f>
        <v>133</v>
      </c>
      <c r="U4" s="1"/>
      <c r="V4" s="82" t="s">
        <v>191</v>
      </c>
      <c r="W4" s="85">
        <f>BN32</f>
        <v>0</v>
      </c>
      <c r="X4" s="40" t="s">
        <v>114</v>
      </c>
      <c r="Y4" s="39">
        <f>ROUNDUP(VLOOKUP('Рейсы Вторник'!X4,[1]заявки!$A$2:$AU$296,46,FALSE),0)</f>
        <v>0</v>
      </c>
      <c r="Z4" s="40" t="s">
        <v>135</v>
      </c>
      <c r="AA4" s="39">
        <f>ROUNDUP(VLOOKUP('Рейсы Вторник'!Z4,[1]заявки!$A$2:$AU$296,46,FALSE),0)</f>
        <v>138</v>
      </c>
      <c r="AB4" s="40"/>
      <c r="AC4" s="39">
        <f>ROUNDUP(VLOOKUP('Рейсы Вторник'!AB4,[1]заявки!$A$2:$AU$296,46,FALSE),0)</f>
        <v>0</v>
      </c>
      <c r="AD4" s="40"/>
      <c r="AE4" s="39">
        <f>ROUNDUP(VLOOKUP('Рейсы Вторник'!AD4,[1]заявки!$A$2:$AU$296,46,FALSE),)</f>
        <v>0</v>
      </c>
      <c r="AF4" s="40" t="s">
        <v>141</v>
      </c>
      <c r="AG4" s="39">
        <f>ROUNDUP(VLOOKUP('Рейсы Вторник'!AF4,[1]заявки!$A$2:$AU$296,46,FALSE),0)</f>
        <v>38</v>
      </c>
      <c r="AH4" s="40" t="s">
        <v>127</v>
      </c>
      <c r="AI4" s="39">
        <f>ROUNDUP(VLOOKUP('Рейсы Вторник'!AH4,[1]заявки!$A$2:$AU$296,46,FALSE),)</f>
        <v>191</v>
      </c>
      <c r="AJ4" s="84" t="s">
        <v>78</v>
      </c>
      <c r="AK4" s="46">
        <f>ROUNDUP(VLOOKUP('Рейсы Вторник'!AJ4,[1]заявки!$A$2:$AU$296,46,FALSE),0)</f>
        <v>0</v>
      </c>
      <c r="AL4" s="51" t="s">
        <v>160</v>
      </c>
      <c r="AM4" s="39">
        <f>ROUNDUP(VLOOKUP('Рейсы Вторник'!AL4,[1]заявки!$A$2:$AU$296,46,FALSE),0)</f>
        <v>519</v>
      </c>
      <c r="AN4" s="40" t="s">
        <v>64</v>
      </c>
      <c r="AO4" s="39">
        <f>ROUNDUP(VLOOKUP('Рейсы Вторник'!AN4,[1]заявки!$A$2:$AU$296,46,FALSE),0)</f>
        <v>0</v>
      </c>
      <c r="AP4" s="40" t="s">
        <v>132</v>
      </c>
      <c r="AQ4" s="39">
        <f>ROUNDUP(VLOOKUP('Рейсы Вторник'!AP4,[1]заявки!$A$2:$AU$296,46,FALSE),0)</f>
        <v>419</v>
      </c>
      <c r="AR4" s="40" t="s">
        <v>163</v>
      </c>
      <c r="AS4" s="39">
        <f>ROUNDUP(VLOOKUP('Рейсы Вторник'!AR4,[1]заявки!$A$2:$AU$296,46,FALSE),0)</f>
        <v>293</v>
      </c>
      <c r="AT4" s="40" t="s">
        <v>115</v>
      </c>
      <c r="AU4" s="39">
        <f>ROUNDUP(VLOOKUP('Рейсы Вторник'!AT4,[1]заявки!$A$2:$AU$296,46,FALSE),0)</f>
        <v>908</v>
      </c>
      <c r="AV4" s="64" t="s">
        <v>62</v>
      </c>
      <c r="AW4" s="39">
        <f>ROUNDUP(VLOOKUP('Рейсы Вторник'!AV4,[1]заявки!$A$2:$AU$296,46,FALSE),0)</f>
        <v>216</v>
      </c>
      <c r="AX4" s="40" t="s">
        <v>151</v>
      </c>
      <c r="AY4" s="39">
        <f>ROUNDUP(VLOOKUP('Рейсы Вторник'!AX4,[1]заявки!$A$2:$AU$296,46,FALSE),0)</f>
        <v>46</v>
      </c>
      <c r="AZ4" s="40" t="s">
        <v>24</v>
      </c>
      <c r="BA4" s="39">
        <f>ROUNDUP(VLOOKUP('Рейсы Вторник'!AZ4,[1]заявки!$A$2:$AU$296,46,FALSE),0)</f>
        <v>316</v>
      </c>
      <c r="BB4" s="40"/>
      <c r="BC4" s="39">
        <f>ROUNDUP(VLOOKUP('Рейсы Вторник'!BB4,[1]заявки!$A$2:$AU$296,46,FALSE),0)</f>
        <v>0</v>
      </c>
      <c r="BD4" s="40"/>
      <c r="BE4" s="39">
        <f>ROUNDUP(VLOOKUP('Рейсы Вторник'!BD4,[1]заявки!$A$2:$AU$296,46,FALSE),0)</f>
        <v>0</v>
      </c>
      <c r="BF4" s="40" t="s">
        <v>77</v>
      </c>
      <c r="BG4" s="39">
        <f>ROUNDUP(VLOOKUP('Рейсы Вторник'!BF4,[1]заявки!$A$2:$AU$296,46,FALSE),0)</f>
        <v>208</v>
      </c>
      <c r="BH4" s="40" t="s">
        <v>77</v>
      </c>
      <c r="BI4" s="39">
        <f>ROUNDUP(VLOOKUP('Рейсы Вторник'!BH4,[1]заявки!$A$2:$AU$296,46,FALSE),0)</f>
        <v>208</v>
      </c>
      <c r="BJ4" s="40" t="s">
        <v>77</v>
      </c>
      <c r="BK4" s="39">
        <f>ROUNDUP(VLOOKUP('Рейсы Вторник'!BJ4,[1]заявки!$A$2:$AU$296,46,FALSE),0)</f>
        <v>208</v>
      </c>
      <c r="BL4" s="40" t="s">
        <v>77</v>
      </c>
      <c r="BM4" s="39">
        <f>ROUNDUP(VLOOKUP('Рейсы Вторник'!BL4,[1]заявки!$A$2:$AU$296,46,FALSE),0)</f>
        <v>208</v>
      </c>
      <c r="BN4" s="40" t="s">
        <v>77</v>
      </c>
      <c r="BO4" s="39">
        <f>ROUNDUP(VLOOKUP('Рейсы Вторник'!BN4,[1]заявки!$A$2:$AU$296,46,FALSE),0)</f>
        <v>208</v>
      </c>
      <c r="BP4" s="40" t="s">
        <v>77</v>
      </c>
      <c r="BQ4" s="39">
        <f>ROUNDUP(VLOOKUP('Рейсы Вторник'!BP4,[1]заявки!$A$2:$AU$296,46,FALSE),0)</f>
        <v>208</v>
      </c>
      <c r="CJ4" t="str">
        <f t="array" ref="CJ4">INDEX(B$3:T$28,MOD(SMALL(IF(B$3:T$28&lt;&gt;0,COLUMN(B$3:T$28)-1+(ROW(B$3:T$28)-2)/1000),ROW()),1)*1000,SMALL(IF(B$3:T$28&lt;&gt;0,COLUMN(B$3:T$28)-1),ROW()))</f>
        <v>6-1</v>
      </c>
    </row>
    <row r="5" spans="1:88" ht="26.25" x14ac:dyDescent="0.4">
      <c r="A5" s="2" t="str">
        <f t="shared" si="0"/>
        <v>хосп-3</v>
      </c>
      <c r="B5" s="5" t="str">
        <f>IF($W$2="четверг",'[1]Рейсы Четверг'!X5,'Рейсы Вторник'!X5)</f>
        <v>102</v>
      </c>
      <c r="C5" s="5" t="str">
        <f>IF($W$2="четверг",'[1]Рейсы Четверг'!Z5,'Рейсы Вторник'!Z5)</f>
        <v>120</v>
      </c>
      <c r="D5" s="5" t="str">
        <f>IF($W$2="четверг",'[1]Рейсы Четверг'!AB5,'Рейсы Вторник'!AB5)</f>
        <v>72-1</v>
      </c>
      <c r="E5" s="5">
        <f>IF($W$2="четверг",'[1]Рейсы Четверг'!AD5,'Рейсы Вторник'!AD5)</f>
        <v>0</v>
      </c>
      <c r="F5" s="5" t="str">
        <f>IF($W$2="четверг",'[1]Рейсы Четверг'!AF5,'Рейсы Вторник'!AF5)</f>
        <v>70</v>
      </c>
      <c r="G5" s="5" t="str">
        <f>IF($W$2="четверг",'[1]Рейсы Четверг'!AH5,'Рейсы Вторник'!AH5)</f>
        <v>109</v>
      </c>
      <c r="H5" s="5" t="str">
        <f>IF($W$2="четверг",'[1]Рейсы Четверг'!AJ5,'Рейсы Вторник'!AJ5)</f>
        <v>обв бю</v>
      </c>
      <c r="I5" s="5">
        <f>IF($W$2="четверг",'[1]Рейсы Четверг'!AL5,'Рейсы Вторник'!AL5)</f>
        <v>0</v>
      </c>
      <c r="J5" s="5" t="str">
        <f>IF($W$2="четверг",'[1]Рейсы Четверг'!AN5,'Рейсы Вторник'!AN5)</f>
        <v>63</v>
      </c>
      <c r="K5" s="5" t="str">
        <f>IF($W$2="четверг",'[1]Рейсы Четверг'!AP5,'Рейсы Вторник'!AP5)</f>
        <v>1 инт</v>
      </c>
      <c r="L5" s="5" t="str">
        <f>IF($W$2="четверг",'[1]Рейсы Четверг'!AR5,'Рейсы Вторник'!AR5)</f>
        <v>34-п</v>
      </c>
      <c r="M5" s="5" t="str">
        <f>IF($W$2="четверг",'[1]Рейсы Четверг'!AT5,'Рейсы Вторник'!AT5)</f>
        <v>619 с</v>
      </c>
      <c r="N5" s="4" t="str">
        <f>IF($W$2="четверг",'[1]Рейсы Четверг'!AV5,'Рейсы Вторник'!AV5)</f>
        <v>87-2-п</v>
      </c>
      <c r="O5" s="4" t="str">
        <f>IF($W$2="четверг",'[1]Рейсы Четверг'!AX5,'Рейсы Вторник'!AX5)</f>
        <v>88</v>
      </c>
      <c r="P5" s="4" t="str">
        <f>IF($W$2="четверг",'[1]Рейсы Четверг'!AZ5,'Рейсы Вторник'!AZ5)</f>
        <v>44</v>
      </c>
      <c r="Q5" s="4" t="str">
        <f>IF($W$2="четверг",'[1]Рейсы Четверг'!BB5,'Рейсы Вторник'!BB5)</f>
        <v>129</v>
      </c>
      <c r="R5" s="4" t="str">
        <f>IF($W$2="четверг",'[1]Рейсы Четверг'!BD5,'Рейсы Вторник'!BD5)</f>
        <v>12</v>
      </c>
      <c r="S5" s="49" t="str">
        <f>IF($W$2="четверг",'[1]Рейсы Четверг'!BF5,'Рейсы Вторник'!BF5)</f>
        <v>135-2</v>
      </c>
      <c r="T5" s="19"/>
      <c r="U5" s="1"/>
      <c r="V5" s="82" t="s">
        <v>192</v>
      </c>
      <c r="W5" s="83">
        <f>BN35</f>
        <v>0</v>
      </c>
      <c r="X5" s="40" t="s">
        <v>20</v>
      </c>
      <c r="Y5" s="39">
        <f>ROUNDUP(VLOOKUP('Рейсы Вторник'!X5,[1]заявки!$A$2:$AU$296,46,FALSE),0)</f>
        <v>376</v>
      </c>
      <c r="Z5" s="52" t="s">
        <v>147</v>
      </c>
      <c r="AA5" s="39">
        <f>ROUNDUP(VLOOKUP('Рейсы Вторник'!Z5,[1]заявки!$A$2:$AU$296,46,FALSE),0)</f>
        <v>249</v>
      </c>
      <c r="AB5" s="67" t="s">
        <v>169</v>
      </c>
      <c r="AC5" s="39">
        <f>ROUNDUP(VLOOKUP('Рейсы Вторник'!AB5,[1]заявки!$A$2:$AU$296,46,FALSE),0)</f>
        <v>195</v>
      </c>
      <c r="AD5" s="74"/>
      <c r="AE5" s="39">
        <f>ROUNDUP(VLOOKUP('Рейсы Вторник'!AD5,[1]заявки!$A$2:$AU$296,46,FALSE),)</f>
        <v>0</v>
      </c>
      <c r="AF5" s="40" t="s">
        <v>107</v>
      </c>
      <c r="AG5" s="39">
        <f>ROUNDUP(VLOOKUP('Рейсы Вторник'!AF5,[1]заявки!$A$2:$AU$296,46,FALSE),0)</f>
        <v>0</v>
      </c>
      <c r="AH5" s="74" t="s">
        <v>80</v>
      </c>
      <c r="AI5" s="39">
        <f>ROUNDUP(VLOOKUP('Рейсы Вторник'!AH5,[1]заявки!$A$2:$AU$296,46,FALSE),)</f>
        <v>130</v>
      </c>
      <c r="AJ5" s="52" t="s">
        <v>90</v>
      </c>
      <c r="AK5" s="46">
        <f>ROUNDUP(VLOOKUP('Рейсы Вторник'!AJ5,[1]заявки!$A$2:$AU$296,46,FALSE),0)</f>
        <v>0</v>
      </c>
      <c r="AL5" s="40"/>
      <c r="AM5" s="39">
        <f>ROUNDUP(VLOOKUP('Рейсы Вторник'!AL5,[1]заявки!$A$2:$AU$296,46,FALSE),0)</f>
        <v>0</v>
      </c>
      <c r="AN5" s="40" t="s">
        <v>166</v>
      </c>
      <c r="AO5" s="39">
        <f>ROUNDUP(VLOOKUP('Рейсы Вторник'!AN5,[1]заявки!$A$2:$AU$296,46,FALSE),0)</f>
        <v>59</v>
      </c>
      <c r="AP5" s="59" t="s">
        <v>120</v>
      </c>
      <c r="AQ5" s="39">
        <f>ROUNDUP(VLOOKUP('Рейсы Вторник'!AP5,[1]заявки!$A$2:$AU$296,46,FALSE),0)</f>
        <v>0</v>
      </c>
      <c r="AR5" s="40" t="s">
        <v>153</v>
      </c>
      <c r="AS5" s="39">
        <f>ROUNDUP(VLOOKUP('Рейсы Вторник'!AR5,[1]заявки!$A$2:$AU$296,46,FALSE),0)</f>
        <v>432</v>
      </c>
      <c r="AT5" s="40" t="s">
        <v>74</v>
      </c>
      <c r="AU5" s="39">
        <f>ROUNDUP(VLOOKUP('Рейсы Вторник'!AT5,[1]заявки!$A$2:$AU$296,46,FALSE),0)</f>
        <v>440</v>
      </c>
      <c r="AV5" s="40" t="s">
        <v>82</v>
      </c>
      <c r="AW5" s="39">
        <f>ROUNDUP(VLOOKUP('Рейсы Вторник'!AV5,[1]заявки!$A$2:$AU$296,46,FALSE),0)</f>
        <v>56</v>
      </c>
      <c r="AX5" s="52" t="s">
        <v>161</v>
      </c>
      <c r="AY5" s="39">
        <f>ROUNDUP(VLOOKUP('Рейсы Вторник'!AX5,[1]заявки!$A$2:$AU$296,46,FALSE),0)</f>
        <v>79</v>
      </c>
      <c r="AZ5" s="59" t="s">
        <v>119</v>
      </c>
      <c r="BA5" s="39">
        <f>ROUNDUP(VLOOKUP('Рейсы Вторник'!AZ5,[1]заявки!$A$2:$AU$296,46,FALSE),0)</f>
        <v>382</v>
      </c>
      <c r="BB5" s="40" t="s">
        <v>85</v>
      </c>
      <c r="BC5" s="39">
        <f>ROUNDUP(VLOOKUP('Рейсы Вторник'!BB5,[1]заявки!$A$2:$AU$296,46,FALSE),0)</f>
        <v>281</v>
      </c>
      <c r="BD5" s="56" t="s">
        <v>47</v>
      </c>
      <c r="BE5" s="39">
        <f>ROUNDUP(VLOOKUP('Рейсы Вторник'!BD5,[1]заявки!$A$2:$AU$296,46,FALSE),0)</f>
        <v>214</v>
      </c>
      <c r="BF5" s="40" t="s">
        <v>19</v>
      </c>
      <c r="BG5" s="39">
        <f>ROUNDUP(VLOOKUP('Рейсы Вторник'!BF5,[1]заявки!$A$2:$AU$296,46,FALSE),0)</f>
        <v>319</v>
      </c>
      <c r="BH5" s="40" t="s">
        <v>19</v>
      </c>
      <c r="BI5" s="39">
        <f>ROUNDUP(VLOOKUP('Рейсы Вторник'!BH5,[1]заявки!$A$2:$AU$296,46,FALSE),0)</f>
        <v>319</v>
      </c>
      <c r="BJ5" s="40" t="s">
        <v>19</v>
      </c>
      <c r="BK5" s="39">
        <f>ROUNDUP(VLOOKUP('Рейсы Вторник'!BJ5,[1]заявки!$A$2:$AU$296,46,FALSE),0)</f>
        <v>319</v>
      </c>
      <c r="BL5" s="40" t="s">
        <v>19</v>
      </c>
      <c r="BM5" s="39">
        <f>ROUNDUP(VLOOKUP('Рейсы Вторник'!BL5,[1]заявки!$A$2:$AU$296,46,FALSE),0)</f>
        <v>319</v>
      </c>
      <c r="BN5" s="40" t="s">
        <v>19</v>
      </c>
      <c r="BO5" s="39">
        <f>ROUNDUP(VLOOKUP('Рейсы Вторник'!BN5,[1]заявки!$A$2:$AU$296,46,FALSE),0)</f>
        <v>319</v>
      </c>
      <c r="BP5" s="40" t="s">
        <v>19</v>
      </c>
      <c r="BQ5" s="39">
        <f>ROUNDUP(VLOOKUP('Рейсы Вторник'!BP5,[1]заявки!$A$2:$AU$296,46,FALSE),0)</f>
        <v>319</v>
      </c>
      <c r="CJ5" t="str">
        <f t="array" ref="CJ5">INDEX(B$3:T$28,MOD(SMALL(IF(B$3:T$28&lt;&gt;0,COLUMN(B$3:T$28)-1+(ROW(B$3:T$28)-2)/1000),ROW()),1)*1000,SMALL(IF(B$3:T$28&lt;&gt;0,COLUMN(B$3:T$28)-1),ROW()))</f>
        <v>хосп-3</v>
      </c>
    </row>
    <row r="6" spans="1:88" ht="26.25" x14ac:dyDescent="0.4">
      <c r="A6" s="2" t="str">
        <f t="shared" si="0"/>
        <v>34-2</v>
      </c>
      <c r="B6" s="5" t="str">
        <f>IF($W$2="четверг",'[1]Рейсы Четверг'!X6,'Рейсы Вторник'!X6)</f>
        <v>7-2</v>
      </c>
      <c r="C6" s="5" t="str">
        <f>IF($W$2="четверг",'[1]Рейсы Четверг'!Z6,'Рейсы Вторник'!Z6)</f>
        <v>95</v>
      </c>
      <c r="D6" s="5" t="str">
        <f>IF($W$2="четверг",'[1]Рейсы Четверг'!AB6,'Рейсы Вторник'!AB6)</f>
        <v>79</v>
      </c>
      <c r="E6" s="5" t="str">
        <f>IF($W$2="четверг",'[1]Рейсы Четверг'!AD6,'Рейсы Вторник'!AD6)</f>
        <v>91</v>
      </c>
      <c r="F6" s="5" t="str">
        <f>IF($W$2="четверг",'[1]Рейсы Четверг'!AF6,'Рейсы Вторник'!AF6)</f>
        <v>52</v>
      </c>
      <c r="G6" s="5" t="str">
        <f>IF($W$2="четверг",'[1]Рейсы Четверг'!AH6,'Рейсы Вторник'!AH6)</f>
        <v>124</v>
      </c>
      <c r="H6" s="5" t="str">
        <f>IF($W$2="четверг",'[1]Рейсы Четверг'!AJ6,'Рейсы Вторник'!AJ6)</f>
        <v>бумаж</v>
      </c>
      <c r="I6" s="5">
        <f>IF($W$2="четверг",'[1]Рейсы Четверг'!AL6,'Рейсы Вторник'!AL6)</f>
        <v>0</v>
      </c>
      <c r="J6" s="5" t="str">
        <f>IF($W$2="четверг",'[1]Рейсы Четверг'!AN6,'Рейсы Вторник'!AN6)</f>
        <v>115</v>
      </c>
      <c r="K6" s="5" t="str">
        <f>IF($W$2="четверг",'[1]Рейсы Четверг'!AP6,'Рейсы Вторник'!AP6)</f>
        <v>4 д/д</v>
      </c>
      <c r="L6" s="5" t="str">
        <f>IF($W$2="четверг",'[1]Рейсы Четверг'!AR6,'Рейсы Вторник'!AR6)</f>
        <v>9-п</v>
      </c>
      <c r="M6" s="5" t="str">
        <f>IF($W$2="четверг",'[1]Рейсы Четверг'!AT6,'Рейсы Вторник'!AT6)</f>
        <v>хосп-4</v>
      </c>
      <c r="N6" s="4" t="str">
        <f>IF($W$2="четверг",'[1]Рейсы Четверг'!AV6,'Рейсы Вторник'!AV6)</f>
        <v>90-п</v>
      </c>
      <c r="O6" s="4" t="str">
        <f>IF($W$2="четверг",'[1]Рейсы Четверг'!AX6,'Рейсы Вторник'!AX6)</f>
        <v>90</v>
      </c>
      <c r="P6" s="4" t="str">
        <f>IF($W$2="четверг",'[1]Рейсы Четверг'!AZ6,'Рейсы Вторник'!AZ6)</f>
        <v>118</v>
      </c>
      <c r="Q6" s="4" t="str">
        <f>IF($W$2="четверг",'[1]Рейсы Четверг'!BB6,'Рейсы Вторник'!BB6)</f>
        <v>110</v>
      </c>
      <c r="R6" s="4" t="str">
        <f>IF($W$2="четверг",'[1]Рейсы Четверг'!BD6,'Рейсы Вторник'!BD6)</f>
        <v>43</v>
      </c>
      <c r="S6" s="49" t="str">
        <f>IF($W$2="четверг",'[1]Рейсы Четверг'!BF6,'Рейсы Вторник'!BF6)</f>
        <v>103</v>
      </c>
      <c r="T6" s="19"/>
      <c r="U6" s="1"/>
      <c r="W6" s="63"/>
      <c r="X6" s="40" t="s">
        <v>43</v>
      </c>
      <c r="Y6" s="39">
        <f>ROUNDUP(VLOOKUP('Рейсы Вторник'!X6,[1]заявки!$A$2:$AU$296,46,FALSE),0)</f>
        <v>215</v>
      </c>
      <c r="Z6" s="40" t="s">
        <v>48</v>
      </c>
      <c r="AA6" s="39">
        <f>ROUNDUP(VLOOKUP('Рейсы Вторник'!Z6,[1]заявки!$A$2:$AU$296,46,FALSE),0)</f>
        <v>385</v>
      </c>
      <c r="AB6" s="40" t="s">
        <v>87</v>
      </c>
      <c r="AC6" s="39">
        <f>ROUNDUP(VLOOKUP('Рейсы Вторник'!AB6,[1]заявки!$A$2:$AU$296,46,FALSE),0)</f>
        <v>266</v>
      </c>
      <c r="AD6" s="40" t="s">
        <v>41</v>
      </c>
      <c r="AE6" s="39">
        <f>ROUNDUP(VLOOKUP('Рейсы Вторник'!AD6,[1]заявки!$A$2:$AU$296,46,FALSE),)</f>
        <v>317</v>
      </c>
      <c r="AF6" s="67" t="s">
        <v>46</v>
      </c>
      <c r="AG6" s="39">
        <f>ROUNDUP(VLOOKUP('Рейсы Вторник'!AF6,[1]заявки!$A$2:$AU$296,46,FALSE),0)</f>
        <v>0</v>
      </c>
      <c r="AH6" s="73" t="s">
        <v>116</v>
      </c>
      <c r="AI6" s="39">
        <f>ROUNDUP(VLOOKUP('Рейсы Вторник'!AH6,[1]заявки!$A$2:$AU$296,46,FALSE),)</f>
        <v>358</v>
      </c>
      <c r="AJ6" s="76" t="s">
        <v>89</v>
      </c>
      <c r="AK6" s="46">
        <f>ROUNDUP(VLOOKUP('Рейсы Вторник'!AJ6,[1]заявки!$A$2:$AU$296,46,FALSE),0)</f>
        <v>0</v>
      </c>
      <c r="AL6" s="40"/>
      <c r="AM6" s="39">
        <f>ROUNDUP(VLOOKUP('Рейсы Вторник'!AL6,[1]заявки!$A$2:$AU$296,46,FALSE),0)</f>
        <v>0</v>
      </c>
      <c r="AN6" s="66" t="s">
        <v>73</v>
      </c>
      <c r="AO6" s="39">
        <f>ROUNDUP(VLOOKUP('Рейсы Вторник'!AN6,[1]заявки!$A$2:$AU$296,46,FALSE),0)</f>
        <v>234</v>
      </c>
      <c r="AP6" s="51" t="s">
        <v>104</v>
      </c>
      <c r="AQ6" s="39">
        <f>ROUNDUP(VLOOKUP('Рейсы Вторник'!AP6,[1]заявки!$A$2:$AU$296,46,FALSE),0)</f>
        <v>383</v>
      </c>
      <c r="AR6" s="40" t="s">
        <v>95</v>
      </c>
      <c r="AS6" s="39">
        <f>ROUNDUP(VLOOKUP('Рейсы Вторник'!AR6,[1]заявки!$A$2:$AU$296,46,FALSE),0)</f>
        <v>345</v>
      </c>
      <c r="AT6" s="40" t="s">
        <v>150</v>
      </c>
      <c r="AU6" s="39">
        <f>ROUNDUP(VLOOKUP('Рейсы Вторник'!AT6,[1]заявки!$A$2:$AU$296,46,FALSE),0)</f>
        <v>236</v>
      </c>
      <c r="AV6" s="59" t="s">
        <v>72</v>
      </c>
      <c r="AW6" s="39">
        <f>ROUNDUP(VLOOKUP('Рейсы Вторник'!AV6,[1]заявки!$A$2:$AU$296,46,FALSE),0)</f>
        <v>227</v>
      </c>
      <c r="AX6" s="40" t="s">
        <v>128</v>
      </c>
      <c r="AY6" s="39">
        <f>ROUNDUP(VLOOKUP('Рейсы Вторник'!AX6,[1]заявки!$A$2:$AU$296,46,FALSE),0)</f>
        <v>107</v>
      </c>
      <c r="AZ6" s="40" t="s">
        <v>53</v>
      </c>
      <c r="BA6" s="39">
        <f>ROUNDUP(VLOOKUP('Рейсы Вторник'!AZ6,[1]заявки!$A$2:$AU$296,46,FALSE),0)</f>
        <v>335</v>
      </c>
      <c r="BB6" s="40" t="s">
        <v>156</v>
      </c>
      <c r="BC6" s="39">
        <f>ROUNDUP(VLOOKUP('Рейсы Вторник'!BB6,[1]заявки!$A$2:$AU$296,46,FALSE),0)</f>
        <v>368</v>
      </c>
      <c r="BD6" s="47" t="s">
        <v>5</v>
      </c>
      <c r="BE6" s="39">
        <f>ROUNDUP(VLOOKUP('Рейсы Вторник'!BD6,[1]заявки!$A$2:$AU$296,46,FALSE),0)</f>
        <v>136</v>
      </c>
      <c r="BF6" s="40" t="s">
        <v>124</v>
      </c>
      <c r="BG6" s="39">
        <f>ROUNDUP(VLOOKUP('Рейсы Вторник'!BF6,[1]заявки!$A$2:$AU$296,46,FALSE),0)</f>
        <v>156</v>
      </c>
      <c r="BH6" s="40" t="s">
        <v>124</v>
      </c>
      <c r="BI6" s="39">
        <f>ROUNDUP(VLOOKUP('Рейсы Вторник'!BH6,[1]заявки!$A$2:$AU$296,46,FALSE),0)</f>
        <v>156</v>
      </c>
      <c r="BJ6" s="40" t="s">
        <v>124</v>
      </c>
      <c r="BK6" s="39">
        <f>ROUNDUP(VLOOKUP('Рейсы Вторник'!BJ6,[1]заявки!$A$2:$AU$296,46,FALSE),0)</f>
        <v>156</v>
      </c>
      <c r="BL6" s="40" t="s">
        <v>124</v>
      </c>
      <c r="BM6" s="39">
        <f>ROUNDUP(VLOOKUP('Рейсы Вторник'!BL6,[1]заявки!$A$2:$AU$296,46,FALSE),0)</f>
        <v>156</v>
      </c>
      <c r="BN6" s="40" t="s">
        <v>124</v>
      </c>
      <c r="BO6" s="39">
        <f>ROUNDUP(VLOOKUP('Рейсы Вторник'!BN6,[1]заявки!$A$2:$AU$296,46,FALSE),0)</f>
        <v>156</v>
      </c>
      <c r="BP6" s="40" t="s">
        <v>124</v>
      </c>
      <c r="BQ6" s="39">
        <f>ROUNDUP(VLOOKUP('Рейсы Вторник'!BP6,[1]заявки!$A$2:$AU$296,46,FALSE),0)</f>
        <v>156</v>
      </c>
      <c r="CJ6" t="str">
        <f t="array" ref="CJ6">INDEX(B$3:T$28,MOD(SMALL(IF(B$3:T$28&lt;&gt;0,COLUMN(B$3:T$28)-1+(ROW(B$3:T$28)-2)/1000),ROW()),1)*1000,SMALL(IF(B$3:T$28&lt;&gt;0,COLUMN(B$3:T$28)-1),ROW()))</f>
        <v>34-2</v>
      </c>
    </row>
    <row r="7" spans="1:88" ht="26.25" x14ac:dyDescent="0.4">
      <c r="A7" s="2" t="str">
        <f t="shared" si="0"/>
        <v>141</v>
      </c>
      <c r="B7" s="5" t="str">
        <f>IF($W$2="четверг",'[1]Рейсы Четверг'!X7,'Рейсы Вторник'!X7)</f>
        <v>6-1</v>
      </c>
      <c r="C7" s="5" t="str">
        <f>IF($W$2="четверг",'[1]Рейсы Четверг'!Z7,'Рейсы Вторник'!Z7)</f>
        <v>104</v>
      </c>
      <c r="D7" s="5" t="str">
        <f>IF($W$2="четверг",'[1]Рейсы Четверг'!AB7,'Рейсы Вторник'!AB7)</f>
        <v>74-2</v>
      </c>
      <c r="E7" s="5" t="str">
        <f>IF($W$2="четверг",'[1]Рейсы Четверг'!AD7,'Рейсы Вторник'!AD7)</f>
        <v>69</v>
      </c>
      <c r="F7" s="5" t="str">
        <f>IF($W$2="четверг",'[1]Рейсы Четверг'!AF7,'Рейсы Вторник'!AF7)</f>
        <v>60</v>
      </c>
      <c r="G7" s="5" t="str">
        <f>IF($W$2="четверг",'[1]Рейсы Четверг'!AH7,'Рейсы Вторник'!AH7)</f>
        <v>123</v>
      </c>
      <c r="H7" s="5" t="str">
        <f>IF($W$2="четверг",'[1]Рейсы Четверг'!AJ7,'Рейсы Вторник'!AJ7)</f>
        <v>127</v>
      </c>
      <c r="I7" s="5">
        <f>IF($W$2="четверг",'[1]Рейсы Четверг'!AL7,'Рейсы Вторник'!AL7)</f>
        <v>0</v>
      </c>
      <c r="J7" s="5" t="str">
        <f>IF($W$2="четверг",'[1]Рейсы Четверг'!AN7,'Рейсы Вторник'!AN7)</f>
        <v>23</v>
      </c>
      <c r="K7" s="5" t="str">
        <f>IF($W$2="четверг",'[1]Рейсы Четверг'!AP7,'Рейсы Вторник'!AP7)</f>
        <v>3</v>
      </c>
      <c r="L7" s="5" t="str">
        <f>IF($W$2="четверг",'[1]Рейсы Четверг'!AR7,'Рейсы Вторник'!AR7)</f>
        <v>15-п</v>
      </c>
      <c r="M7" s="5" t="str">
        <f>IF($W$2="четверг",'[1]Рейсы Четверг'!AT7,'Рейсы Вторник'!AT7)</f>
        <v>5 д/д</v>
      </c>
      <c r="N7" s="4" t="str">
        <f>IF($W$2="четверг",'[1]Рейсы Четверг'!AV7,'Рейсы Вторник'!AV7)</f>
        <v>87-1-п</v>
      </c>
      <c r="O7" s="4" t="str">
        <f>IF($W$2="четверг",'[1]Рейсы Четверг'!AX7,'Рейсы Вторник'!AX7)</f>
        <v>81</v>
      </c>
      <c r="P7" s="4" t="str">
        <f>IF($W$2="четверг",'[1]Рейсы Четверг'!AZ7,'Рейсы Вторник'!AZ7)</f>
        <v>101</v>
      </c>
      <c r="Q7" s="4" t="str">
        <f>IF($W$2="четверг",'[1]Рейсы Четверг'!BB7,'Рейсы Вторник'!BB7)</f>
        <v>138</v>
      </c>
      <c r="R7" s="4" t="str">
        <f>IF($W$2="четверг",'[1]Рейсы Четверг'!BD7,'Рейсы Вторник'!BD7)</f>
        <v>27</v>
      </c>
      <c r="S7" s="49" t="str">
        <f>IF($W$2="четверг",'[1]Рейсы Четверг'!BF7,'Рейсы Вторник'!BF7)</f>
        <v>125-2</v>
      </c>
      <c r="T7" s="19"/>
      <c r="U7" s="1"/>
      <c r="W7" s="63"/>
      <c r="X7" s="40" t="s">
        <v>113</v>
      </c>
      <c r="Y7" s="39">
        <f>ROUNDUP(VLOOKUP('Рейсы Вторник'!X7,[1]заявки!$A$2:$AU$296,46,FALSE),0)</f>
        <v>342</v>
      </c>
      <c r="Z7" s="51" t="s">
        <v>76</v>
      </c>
      <c r="AA7" s="39">
        <f>ROUNDUP(VLOOKUP('Рейсы Вторник'!Z7,[1]заявки!$A$2:$AU$296,46,FALSE),0)</f>
        <v>298</v>
      </c>
      <c r="AB7" s="40" t="s">
        <v>155</v>
      </c>
      <c r="AC7" s="39">
        <f>ROUNDUP(VLOOKUP('Рейсы Вторник'!AB7,[1]заявки!$A$2:$AU$296,46,FALSE),0)</f>
        <v>342</v>
      </c>
      <c r="AD7" s="40" t="s">
        <v>17</v>
      </c>
      <c r="AE7" s="39">
        <f>ROUNDUP(VLOOKUP('Рейсы Вторник'!AD7,[1]заявки!$A$2:$AU$296,46,FALSE),)</f>
        <v>305</v>
      </c>
      <c r="AF7" s="67" t="s">
        <v>51</v>
      </c>
      <c r="AG7" s="39">
        <f>ROUNDUP(VLOOKUP('Рейсы Вторник'!AF7,[1]заявки!$A$2:$AU$296,46,FALSE),0)</f>
        <v>82</v>
      </c>
      <c r="AH7" s="67" t="s">
        <v>92</v>
      </c>
      <c r="AI7" s="39">
        <f>ROUNDUP(VLOOKUP('Рейсы Вторник'!AH7,[1]заявки!$A$2:$AU$296,46,FALSE),)</f>
        <v>349</v>
      </c>
      <c r="AJ7" s="40" t="s">
        <v>91</v>
      </c>
      <c r="AK7" s="46">
        <f>ROUNDUP(VLOOKUP('Рейсы Вторник'!AJ7,[1]заявки!$A$2:$AU$296,46,FALSE),0)</f>
        <v>313</v>
      </c>
      <c r="AL7" s="40"/>
      <c r="AM7" s="39">
        <f>ROUNDUP(VLOOKUP('Рейсы Вторник'!AL7,[1]заявки!$A$2:$AU$296,46,FALSE),0)</f>
        <v>0</v>
      </c>
      <c r="AN7" s="47" t="s">
        <v>96</v>
      </c>
      <c r="AO7" s="39">
        <f>ROUNDUP(VLOOKUP('Рейсы Вторник'!AN7,[1]заявки!$A$2:$AU$296,46,FALSE),0)</f>
        <v>350</v>
      </c>
      <c r="AP7" s="40" t="s">
        <v>55</v>
      </c>
      <c r="AQ7" s="39">
        <f>ROUNDUP(VLOOKUP('Рейсы Вторник'!AP7,[1]заявки!$A$2:$AU$296,46,FALSE),0)</f>
        <v>110</v>
      </c>
      <c r="AR7" s="72" t="s">
        <v>106</v>
      </c>
      <c r="AS7" s="39">
        <f>ROUNDUP(VLOOKUP('Рейсы Вторник'!AR7,[1]заявки!$A$2:$AU$296,46,FALSE),0)</f>
        <v>423</v>
      </c>
      <c r="AT7" s="40" t="s">
        <v>37</v>
      </c>
      <c r="AU7" s="39">
        <f>ROUNDUP(VLOOKUP('Рейсы Вторник'!AT7,[1]заявки!$A$2:$AU$296,46,FALSE),0)</f>
        <v>180</v>
      </c>
      <c r="AV7" s="47" t="s">
        <v>162</v>
      </c>
      <c r="AW7" s="39">
        <f>ROUNDUP(VLOOKUP('Рейсы Вторник'!AV7,[1]заявки!$A$2:$AU$296,46,FALSE),0)</f>
        <v>374</v>
      </c>
      <c r="AX7" s="52" t="s">
        <v>45</v>
      </c>
      <c r="AY7" s="39">
        <f>ROUNDUP(VLOOKUP('Рейсы Вторник'!AX7,[1]заявки!$A$2:$AU$296,46,FALSE),0)</f>
        <v>117</v>
      </c>
      <c r="AZ7" s="56" t="s">
        <v>165</v>
      </c>
      <c r="BA7" s="39">
        <f>ROUNDUP(VLOOKUP('Рейсы Вторник'!AZ7,[1]заявки!$A$2:$AU$296,46,FALSE),0)</f>
        <v>308</v>
      </c>
      <c r="BB7" s="59" t="s">
        <v>144</v>
      </c>
      <c r="BC7" s="39">
        <f>ROUNDUP(VLOOKUP('Рейсы Вторник'!BB7,[1]заявки!$A$2:$AU$296,46,FALSE),0)</f>
        <v>428</v>
      </c>
      <c r="BD7" s="40" t="s">
        <v>2</v>
      </c>
      <c r="BE7" s="39">
        <f>ROUNDUP(VLOOKUP('Рейсы Вторник'!BD7,[1]заявки!$A$2:$AU$296,46,FALSE),0)</f>
        <v>234</v>
      </c>
      <c r="BF7" s="40" t="s">
        <v>59</v>
      </c>
      <c r="BG7" s="39">
        <f>ROUNDUP(VLOOKUP('Рейсы Вторник'!BF7,[1]заявки!$A$2:$AU$296,46,FALSE),0)</f>
        <v>297</v>
      </c>
      <c r="BH7" s="40" t="s">
        <v>59</v>
      </c>
      <c r="BI7" s="39">
        <f>ROUNDUP(VLOOKUP('Рейсы Вторник'!BH7,[1]заявки!$A$2:$AU$296,46,FALSE),0)</f>
        <v>297</v>
      </c>
      <c r="BJ7" s="40" t="s">
        <v>59</v>
      </c>
      <c r="BK7" s="39">
        <f>ROUNDUP(VLOOKUP('Рейсы Вторник'!BJ7,[1]заявки!$A$2:$AU$296,46,FALSE),0)</f>
        <v>297</v>
      </c>
      <c r="BL7" s="40" t="s">
        <v>59</v>
      </c>
      <c r="BM7" s="39">
        <f>ROUNDUP(VLOOKUP('Рейсы Вторник'!BL7,[1]заявки!$A$2:$AU$296,46,FALSE),0)</f>
        <v>297</v>
      </c>
      <c r="BN7" s="40" t="s">
        <v>59</v>
      </c>
      <c r="BO7" s="39">
        <f>ROUNDUP(VLOOKUP('Рейсы Вторник'!BN7,[1]заявки!$A$2:$AU$296,46,FALSE),0)</f>
        <v>297</v>
      </c>
      <c r="BP7" s="40" t="s">
        <v>59</v>
      </c>
      <c r="BQ7" s="39">
        <f>ROUNDUP(VLOOKUP('Рейсы Вторник'!BP7,[1]заявки!$A$2:$AU$296,46,FALSE),0)</f>
        <v>297</v>
      </c>
      <c r="CJ7" t="str">
        <f t="array" ref="CJ7">INDEX(B$3:T$28,MOD(SMALL(IF(B$3:T$28&lt;&gt;0,COLUMN(B$3:T$28)-1+(ROW(B$3:T$28)-2)/1000),ROW()),1)*1000,SMALL(IF(B$3:T$28&lt;&gt;0,COLUMN(B$3:T$28)-1),ROW()))</f>
        <v>141</v>
      </c>
    </row>
    <row r="8" spans="1:88" ht="26.25" x14ac:dyDescent="0.4">
      <c r="A8" s="2" t="str">
        <f t="shared" si="0"/>
        <v>140</v>
      </c>
      <c r="B8" s="5" t="str">
        <f>IF($W$2="четверг",'[1]Рейсы Четверг'!X8,'Рейсы Вторник'!X8)</f>
        <v>хосп-3</v>
      </c>
      <c r="C8" s="5" t="str">
        <f>IF($W$2="четверг",'[1]Рейсы Четверг'!Z8,'Рейсы Вторник'!Z8)</f>
        <v>457</v>
      </c>
      <c r="D8" s="5" t="str">
        <f>IF($W$2="четверг",'[1]Рейсы Четверг'!AB8,'Рейсы Вторник'!AB8)</f>
        <v>93</v>
      </c>
      <c r="E8" s="5" t="str">
        <f>IF($W$2="четверг",'[1]Рейсы Четверг'!AD8,'Рейсы Вторник'!AD8)</f>
        <v>125-1</v>
      </c>
      <c r="F8" s="5" t="str">
        <f>IF($W$2="четверг",'[1]Рейсы Четверг'!AF8,'Рейсы Вторник'!AF8)</f>
        <v>21</v>
      </c>
      <c r="G8" s="5" t="str">
        <f>IF($W$2="четверг",'[1]Рейсы Четверг'!AH8,'Рейсы Вторник'!AH8)</f>
        <v>СадАрхЛаб</v>
      </c>
      <c r="H8" s="5" t="str">
        <f>IF($W$2="четверг",'[1]Рейсы Четверг'!AJ8,'Рейсы Вторник'!AJ8)</f>
        <v>116</v>
      </c>
      <c r="I8" s="5">
        <f>IF($W$2="четверг",'[1]Рейсы Четверг'!AL8,'Рейсы Вторник'!AL8)</f>
        <v>0</v>
      </c>
      <c r="J8" s="5" t="str">
        <f>IF($W$2="четверг",'[1]Рейсы Четверг'!AN8,'Рейсы Вторник'!AN8)</f>
        <v>252</v>
      </c>
      <c r="K8" s="5" t="str">
        <f>IF($W$2="четверг",'[1]Рейсы Четверг'!AP8,'Рейсы Вторник'!AP8)</f>
        <v>13-ланс</v>
      </c>
      <c r="L8" s="5" t="str">
        <f>IF($W$2="четверг",'[1]Рейсы Четверг'!AR8,'Рейсы Вторник'!AR8)</f>
        <v>25-2-п</v>
      </c>
      <c r="M8" s="5">
        <f>IF($W$2="четверг",'[1]Рейсы Четверг'!AT8,'Рейсы Вторник'!AT8)</f>
        <v>0</v>
      </c>
      <c r="N8" s="4" t="str">
        <f>IF($W$2="четверг",'[1]Рейсы Четверг'!AV8,'Рейсы Вторник'!AV8)</f>
        <v>43-п</v>
      </c>
      <c r="O8" s="4" t="str">
        <f>IF($W$2="четверг",'[1]Рейсы Четверг'!AX8,'Рейсы Вторник'!AX8)</f>
        <v>71</v>
      </c>
      <c r="P8" s="4" t="str">
        <f>IF($W$2="четверг",'[1]Рейсы Четверг'!AZ8,'Рейсы Вторник'!AZ8)</f>
        <v>4</v>
      </c>
      <c r="Q8" s="4" t="str">
        <f>IF($W$2="четверг",'[1]Рейсы Четверг'!BB8,'Рейсы Вторник'!BB8)</f>
        <v>128-1</v>
      </c>
      <c r="R8" s="4">
        <f>IF($W$2="четверг",'[1]Рейсы Четверг'!BD8,'Рейсы Вторник'!BD8)</f>
        <v>0</v>
      </c>
      <c r="S8" s="49">
        <f>IF($W$2="четверг",'[1]Рейсы Четверг'!BF8,'Рейсы Вторник'!BF8)</f>
        <v>0</v>
      </c>
      <c r="T8" s="19"/>
      <c r="U8" s="1"/>
      <c r="V8" s="82" t="s">
        <v>191</v>
      </c>
      <c r="W8" s="63"/>
      <c r="X8" s="40" t="s">
        <v>49</v>
      </c>
      <c r="Y8" s="39">
        <f>ROUNDUP(VLOOKUP('Рейсы Вторник'!X8,[1]заявки!$A$2:$AU$296,46,FALSE),0)</f>
        <v>74</v>
      </c>
      <c r="Z8" s="51" t="s">
        <v>26</v>
      </c>
      <c r="AA8" s="39">
        <f>ROUNDUP(VLOOKUP('Рейсы Вторник'!Z8,[1]заявки!$A$2:$AU$296,46,FALSE),0)</f>
        <v>414</v>
      </c>
      <c r="AB8" s="40" t="s">
        <v>111</v>
      </c>
      <c r="AC8" s="39">
        <f>ROUNDUP(VLOOKUP('Рейсы Вторник'!AB8,[1]заявки!$A$2:$AU$296,46,FALSE),0)</f>
        <v>373</v>
      </c>
      <c r="AD8" s="40" t="s">
        <v>32</v>
      </c>
      <c r="AE8" s="39">
        <f>ROUNDUP(VLOOKUP('Рейсы Вторник'!AD8,[1]заявки!$A$2:$AU$296,46,FALSE),)</f>
        <v>297</v>
      </c>
      <c r="AF8" s="40" t="s">
        <v>56</v>
      </c>
      <c r="AG8" s="39">
        <f>ROUNDUP(VLOOKUP('Рейсы Вторник'!AF8,[1]заявки!$A$2:$AU$296,46,FALSE),0)</f>
        <v>118</v>
      </c>
      <c r="AH8" s="40" t="s">
        <v>14</v>
      </c>
      <c r="AI8" s="39">
        <f>ROUNDUP(VLOOKUP('Рейсы Вторник'!AH8,[1]заявки!$A$2:$AU$296,46,FALSE),)</f>
        <v>0</v>
      </c>
      <c r="AJ8" s="56" t="s">
        <v>60</v>
      </c>
      <c r="AK8" s="46">
        <f>ROUNDUP(VLOOKUP('Рейсы Вторник'!AJ8,[1]заявки!$A$2:$AU$296,46,FALSE),0)</f>
        <v>329</v>
      </c>
      <c r="AL8" s="40"/>
      <c r="AM8" s="39">
        <f>ROUNDUP(VLOOKUP('Рейсы Вторник'!AL8,[1]заявки!$A$2:$AU$296,46,FALSE),0)</f>
        <v>0</v>
      </c>
      <c r="AN8" s="40" t="s">
        <v>57</v>
      </c>
      <c r="AO8" s="39">
        <f>ROUNDUP(VLOOKUP('Рейсы Вторник'!AN8,[1]заявки!$A$2:$AU$296,46,FALSE),0)</f>
        <v>40</v>
      </c>
      <c r="AP8" s="40" t="s">
        <v>39</v>
      </c>
      <c r="AQ8" s="39">
        <f>ROUNDUP(VLOOKUP('Рейсы Вторник'!AP8,[1]заявки!$A$2:$AU$296,46,FALSE),0)</f>
        <v>119</v>
      </c>
      <c r="AR8" s="40" t="s">
        <v>40</v>
      </c>
      <c r="AS8" s="39">
        <f>ROUNDUP(VLOOKUP('Рейсы Вторник'!AR8,[1]заявки!$A$2:$AU$296,46,FALSE),0)</f>
        <v>407</v>
      </c>
      <c r="AT8" s="40"/>
      <c r="AU8" s="39">
        <f>ROUNDUP(VLOOKUP('Рейсы Вторник'!AT8,[1]заявки!$A$2:$AU$296,46,FALSE),0)</f>
        <v>0</v>
      </c>
      <c r="AV8" s="40" t="s">
        <v>140</v>
      </c>
      <c r="AW8" s="39">
        <f>ROUNDUP(VLOOKUP('Рейсы Вторник'!AV8,[1]заявки!$A$2:$AU$296,46,FALSE),0)</f>
        <v>290</v>
      </c>
      <c r="AX8" s="51" t="s">
        <v>79</v>
      </c>
      <c r="AY8" s="39">
        <f>ROUNDUP(VLOOKUP('Рейсы Вторник'!AX8,[1]заявки!$A$2:$AU$296,46,FALSE),0)</f>
        <v>93</v>
      </c>
      <c r="AZ8" s="40" t="s">
        <v>142</v>
      </c>
      <c r="BA8" s="39">
        <f>ROUNDUP(VLOOKUP('Рейсы Вторник'!AZ8,[1]заявки!$A$2:$AU$296,46,FALSE),0)</f>
        <v>228</v>
      </c>
      <c r="BB8" s="40" t="s">
        <v>97</v>
      </c>
      <c r="BC8" s="39">
        <f>ROUNDUP(VLOOKUP('Рейсы Вторник'!BB8,[1]заявки!$A$2:$AU$296,46,FALSE),0)</f>
        <v>334</v>
      </c>
      <c r="BD8" s="79"/>
      <c r="BE8" s="39">
        <f>ROUNDUP(VLOOKUP('Рейсы Вторник'!BD8,[1]заявки!$A$2:$AU$296,46,FALSE),0)</f>
        <v>0</v>
      </c>
      <c r="BF8" s="40"/>
      <c r="BG8" s="39">
        <f>ROUNDUP(VLOOKUP('Рейсы Вторник'!BF8,[1]заявки!$A$2:$AU$296,46,FALSE),0)</f>
        <v>0</v>
      </c>
      <c r="BH8" s="40"/>
      <c r="BI8" s="39">
        <f>ROUNDUP(VLOOKUP('Рейсы Вторник'!BH8,[1]заявки!$A$2:$AU$296,46,FALSE),0)</f>
        <v>0</v>
      </c>
      <c r="BJ8" s="40"/>
      <c r="BK8" s="39">
        <f>ROUNDUP(VLOOKUP('Рейсы Вторник'!BJ8,[1]заявки!$A$2:$AU$296,46,FALSE),0)</f>
        <v>0</v>
      </c>
      <c r="BL8" s="40"/>
      <c r="BM8" s="39">
        <f>ROUNDUP(VLOOKUP('Рейсы Вторник'!BL8,[1]заявки!$A$2:$AU$296,46,FALSE),0)</f>
        <v>0</v>
      </c>
      <c r="BN8" s="40"/>
      <c r="BO8" s="39">
        <f>ROUNDUP(VLOOKUP('Рейсы Вторник'!BN8,[1]заявки!$A$2:$AU$296,46,FALSE),0)</f>
        <v>0</v>
      </c>
      <c r="BP8" s="40"/>
      <c r="BQ8" s="39">
        <f>ROUNDUP(VLOOKUP('Рейсы Вторник'!BP8,[1]заявки!$A$2:$AU$296,46,FALSE),0)</f>
        <v>0</v>
      </c>
      <c r="CJ8" t="str">
        <f t="array" ref="CJ8">INDEX(B$3:T$28,MOD(SMALL(IF(B$3:T$28&lt;&gt;0,COLUMN(B$3:T$28)-1+(ROW(B$3:T$28)-2)/1000),ROW()),1)*1000,SMALL(IF(B$3:T$28&lt;&gt;0,COLUMN(B$3:T$28)-1),ROW()))</f>
        <v>140</v>
      </c>
    </row>
    <row r="9" spans="1:88" ht="26.25" x14ac:dyDescent="0.4">
      <c r="A9" s="2" t="str">
        <f t="shared" si="0"/>
        <v>122</v>
      </c>
      <c r="B9" s="5" t="str">
        <f>IF($W$2="четверг",'[1]Рейсы Четверг'!X9,'Рейсы Вторник'!X9)</f>
        <v>34-2</v>
      </c>
      <c r="C9" s="5" t="str">
        <f>IF($W$2="четверг",'[1]Рейсы Четверг'!Z9,'Рейсы Вторник'!Z9)</f>
        <v>132</v>
      </c>
      <c r="D9" s="5" t="str">
        <f>IF($W$2="четверг",'[1]Рейсы Четверг'!AB9,'Рейсы Вторник'!AB9)</f>
        <v>10</v>
      </c>
      <c r="E9" s="5" t="str">
        <f>IF($W$2="четверг",'[1]Рейсы Четверг'!AD9,'Рейсы Вторник'!AD9)</f>
        <v>9-2</v>
      </c>
      <c r="F9" s="5" t="str">
        <f>IF($W$2="четверг",'[1]Рейсы Четверг'!AF9,'Рейсы Вторник'!AF9)</f>
        <v>9</v>
      </c>
      <c r="G9" s="5">
        <f>IF($W$2="четверг",'[1]Рейсы Четверг'!AH9,'Рейсы Вторник'!AH9)</f>
        <v>0</v>
      </c>
      <c r="H9" s="5" t="str">
        <f>IF($W$2="четверг",'[1]Рейсы Четверг'!AJ9,'Рейсы Вторник'!AJ9)</f>
        <v>108</v>
      </c>
      <c r="I9" s="5">
        <f>IF($W$2="четверг",'[1]Рейсы Четверг'!AL9,'Рейсы Вторник'!AL9)</f>
        <v>0</v>
      </c>
      <c r="J9" s="5" t="str">
        <f>IF($W$2="четверг",'[1]Рейсы Четверг'!AN9,'Рейсы Вторник'!AN9)</f>
        <v>85</v>
      </c>
      <c r="K9" s="5" t="str">
        <f>IF($W$2="четверг",'[1]Рейсы Четверг'!AP9,'Рейсы Вторник'!AP9)</f>
        <v>13-торж</v>
      </c>
      <c r="L9" s="5" t="str">
        <f>IF($W$2="четверг",'[1]Рейсы Четверг'!AR9,'Рейсы Вторник'!AR9)</f>
        <v>ЦСО</v>
      </c>
      <c r="M9" s="5">
        <f>IF($W$2="четверг",'[1]Рейсы Четверг'!AT9,'Рейсы Вторник'!AT9)</f>
        <v>0</v>
      </c>
      <c r="N9" s="4" t="str">
        <f>IF($W$2="четверг",'[1]Рейсы Четверг'!AV9,'Рейсы Вторник'!AV9)</f>
        <v>46шк</v>
      </c>
      <c r="O9" s="4" t="str">
        <f>IF($W$2="четверг",'[1]Рейсы Четверг'!AX9,'Рейсы Вторник'!AX9)</f>
        <v>78</v>
      </c>
      <c r="P9" s="4" t="str">
        <f>IF($W$2="четверг",'[1]Рейсы Четверг'!AZ9,'Рейсы Вторник'!AZ9)</f>
        <v>1</v>
      </c>
      <c r="Q9" s="4" t="str">
        <f>IF($W$2="четверг",'[1]Рейсы Четверг'!BB9,'Рейсы Вторник'!BB9)</f>
        <v>128-2</v>
      </c>
      <c r="R9" s="4" t="str">
        <f>IF($W$2="четверг",'[1]Рейсы Четверг'!BD9,'Рейсы Вторник'!BD9)</f>
        <v>25</v>
      </c>
      <c r="S9" s="49" t="str">
        <f>IF($W$2="четверг",'[1]Рейсы Четверг'!BF9,'Рейсы Вторник'!BF9)</f>
        <v>74-1</v>
      </c>
      <c r="T9" s="19"/>
      <c r="U9" s="1"/>
      <c r="V9" s="81" t="s">
        <v>190</v>
      </c>
      <c r="W9" s="80">
        <v>132</v>
      </c>
      <c r="X9" s="40" t="s">
        <v>35</v>
      </c>
      <c r="Y9" s="39">
        <f>ROUNDUP(VLOOKUP('Рейсы Вторник'!X9,[1]заявки!$A$2:$AU$296,46,FALSE),0)</f>
        <v>280</v>
      </c>
      <c r="Z9" s="72" t="s">
        <v>67</v>
      </c>
      <c r="AA9" s="39">
        <f>ROUNDUP(VLOOKUP('Рейсы Вторник'!Z9,[1]заявки!$A$2:$AU$296,46,FALSE),0)</f>
        <v>225</v>
      </c>
      <c r="AB9" s="40" t="s">
        <v>75</v>
      </c>
      <c r="AC9" s="39">
        <f>ROUNDUP(VLOOKUP('Рейсы Вторник'!AB9,[1]заявки!$A$2:$AU$296,46,FALSE),0)</f>
        <v>230</v>
      </c>
      <c r="AD9" s="40" t="s">
        <v>1</v>
      </c>
      <c r="AE9" s="39">
        <f>ROUNDUP(VLOOKUP('Рейсы Вторник'!AD9,[1]заявки!$A$2:$AU$296,46,FALSE),)</f>
        <v>375</v>
      </c>
      <c r="AF9" s="40" t="s">
        <v>164</v>
      </c>
      <c r="AG9" s="39">
        <f>ROUNDUP(VLOOKUP('Рейсы Вторник'!AF9,[1]заявки!$A$2:$AU$296,46,FALSE),0)</f>
        <v>111</v>
      </c>
      <c r="AH9" s="40"/>
      <c r="AI9" s="39">
        <f>ROUNDUP(VLOOKUP('Рейсы Вторник'!AH9,[1]заявки!$A$2:$AU$296,46,FALSE),)</f>
        <v>0</v>
      </c>
      <c r="AJ9" s="40" t="s">
        <v>69</v>
      </c>
      <c r="AK9" s="46">
        <f>ROUNDUP(VLOOKUP('Рейсы Вторник'!AJ9,[1]заявки!$A$2:$AU$296,46,FALSE),0)</f>
        <v>303</v>
      </c>
      <c r="AL9" s="40"/>
      <c r="AM9" s="39">
        <f>ROUNDUP(VLOOKUP('Рейсы Вторник'!AL9,[1]заявки!$A$2:$AU$296,46,FALSE),0)</f>
        <v>0</v>
      </c>
      <c r="AN9" s="76" t="s">
        <v>108</v>
      </c>
      <c r="AO9" s="39">
        <f>ROUNDUP(VLOOKUP('Рейсы Вторник'!AN9,[1]заявки!$A$2:$AU$296,46,FALSE),0)</f>
        <v>70</v>
      </c>
      <c r="AP9" s="52" t="s">
        <v>31</v>
      </c>
      <c r="AQ9" s="39">
        <f>ROUNDUP(VLOOKUP('Рейсы Вторник'!AP9,[1]заявки!$A$2:$AU$296,46,FALSE),0)</f>
        <v>260</v>
      </c>
      <c r="AR9" s="40" t="s">
        <v>7</v>
      </c>
      <c r="AS9" s="39">
        <f>ROUNDUP(VLOOKUP('Рейсы Вторник'!AR9,[1]заявки!$A$2:$AU$296,46,FALSE),0)</f>
        <v>0</v>
      </c>
      <c r="AT9" s="40"/>
      <c r="AU9" s="39">
        <f>ROUNDUP(VLOOKUP('Рейсы Вторник'!AT9,[1]заявки!$A$2:$AU$296,46,FALSE),0)</f>
        <v>0</v>
      </c>
      <c r="AV9" s="40" t="s">
        <v>22</v>
      </c>
      <c r="AW9" s="39">
        <f>ROUNDUP(VLOOKUP('Рейсы Вторник'!AV9,[1]заявки!$A$2:$AU$296,46,FALSE),0)</f>
        <v>93</v>
      </c>
      <c r="AX9" s="51" t="s">
        <v>61</v>
      </c>
      <c r="AY9" s="39">
        <f>ROUNDUP(VLOOKUP('Рейсы Вторник'!AX9,[1]заявки!$A$2:$AU$296,46,FALSE),0)</f>
        <v>98</v>
      </c>
      <c r="AZ9" s="40" t="s">
        <v>121</v>
      </c>
      <c r="BA9" s="39">
        <f>ROUNDUP(VLOOKUP('Рейсы Вторник'!AZ9,[1]заявки!$A$2:$AU$296,46,FALSE),0)</f>
        <v>394</v>
      </c>
      <c r="BB9" s="40" t="s">
        <v>167</v>
      </c>
      <c r="BC9" s="39">
        <f>ROUNDUP(VLOOKUP('Рейсы Вторник'!BB9,[1]заявки!$A$2:$AU$296,46,FALSE),0)</f>
        <v>124</v>
      </c>
      <c r="BD9" s="40" t="s">
        <v>123</v>
      </c>
      <c r="BE9" s="39">
        <f>ROUNDUP(VLOOKUP('Рейсы Вторник'!BD9,[1]заявки!$A$2:$AU$296,46,FALSE),0)</f>
        <v>387</v>
      </c>
      <c r="BF9" s="40" t="s">
        <v>34</v>
      </c>
      <c r="BG9" s="39">
        <f>ROUNDUP(VLOOKUP('Рейсы Вторник'!BF9,[1]заявки!$A$2:$AU$296,46,FALSE),0)</f>
        <v>352</v>
      </c>
      <c r="BH9" s="40" t="s">
        <v>34</v>
      </c>
      <c r="BI9" s="39">
        <f>ROUNDUP(VLOOKUP('Рейсы Вторник'!BH9,[1]заявки!$A$2:$AU$296,46,FALSE),0)</f>
        <v>352</v>
      </c>
      <c r="BJ9" s="40" t="s">
        <v>34</v>
      </c>
      <c r="BK9" s="39">
        <f>ROUNDUP(VLOOKUP('Рейсы Вторник'!BJ9,[1]заявки!$A$2:$AU$296,46,FALSE),0)</f>
        <v>352</v>
      </c>
      <c r="BL9" s="40" t="s">
        <v>34</v>
      </c>
      <c r="BM9" s="39">
        <f>ROUNDUP(VLOOKUP('Рейсы Вторник'!BL9,[1]заявки!$A$2:$AU$296,46,FALSE),0)</f>
        <v>352</v>
      </c>
      <c r="BN9" s="40" t="s">
        <v>34</v>
      </c>
      <c r="BO9" s="39">
        <f>ROUNDUP(VLOOKUP('Рейсы Вторник'!BN9,[1]заявки!$A$2:$AU$296,46,FALSE),0)</f>
        <v>352</v>
      </c>
      <c r="BP9" s="40" t="s">
        <v>34</v>
      </c>
      <c r="BQ9" s="39">
        <f>ROUNDUP(VLOOKUP('Рейсы Вторник'!BP9,[1]заявки!$A$2:$AU$296,46,FALSE),0)</f>
        <v>352</v>
      </c>
      <c r="CJ9" t="str">
        <f t="array" ref="CJ9">INDEX(B$3:T$28,MOD(SMALL(IF(B$3:T$28&lt;&gt;0,COLUMN(B$3:T$28)-1+(ROW(B$3:T$28)-2)/1000),ROW()),1)*1000,SMALL(IF(B$3:T$28&lt;&gt;0,COLUMN(B$3:T$28)-1),ROW()))</f>
        <v>122</v>
      </c>
    </row>
    <row r="10" spans="1:88" ht="26.25" x14ac:dyDescent="0.4">
      <c r="A10" s="2" t="str">
        <f t="shared" si="0"/>
        <v>36</v>
      </c>
      <c r="B10" s="5" t="str">
        <f>IF($W$2="четверг",'[1]Рейсы Четверг'!X10,'Рейсы Вторник'!X10)</f>
        <v>141</v>
      </c>
      <c r="C10" s="5" t="str">
        <f>IF($W$2="четверг",'[1]Рейсы Четверг'!Z10,'Рейсы Вторник'!Z10)</f>
        <v>119</v>
      </c>
      <c r="D10" s="5" t="str">
        <f>IF($W$2="четверг",'[1]Рейсы Четверг'!AB10,'Рейсы Вторник'!AB10)</f>
        <v>137</v>
      </c>
      <c r="E10" s="5" t="str">
        <f>IF($W$2="четверг",'[1]Рейсы Четверг'!AD10,'Рейсы Вторник'!AD10)</f>
        <v>64</v>
      </c>
      <c r="F10" s="5" t="str">
        <f>IF($W$2="четверг",'[1]Рейсы Четверг'!AF10,'Рейсы Вторник'!AF10)</f>
        <v>29-2</v>
      </c>
      <c r="G10" s="5">
        <f>IF($W$2="четверг",'[1]Рейсы Четверг'!AH10,'Рейсы Вторник'!AH10)</f>
        <v>0</v>
      </c>
      <c r="H10" s="5">
        <f>IF($W$2="четверг",'[1]Рейсы Четверг'!AJ10,'Рейсы Вторник'!AJ10)</f>
        <v>0</v>
      </c>
      <c r="I10" s="5">
        <f>IF($W$2="четверг",'[1]Рейсы Четверг'!AL10,'Рейсы Вторник'!AL10)</f>
        <v>0</v>
      </c>
      <c r="J10" s="5" t="str">
        <f>IF($W$2="четверг",'[1]Рейсы Четверг'!AN10,'Рейсы Вторник'!AN10)</f>
        <v>3-ф</v>
      </c>
      <c r="K10" s="5" t="str">
        <f>IF($W$2="четверг",'[1]Рейсы Четверг'!AP10,'Рейсы Вторник'!AP10)</f>
        <v>112</v>
      </c>
      <c r="L10" s="5">
        <f>IF($W$2="четверг",'[1]Рейсы Четверг'!AR10,'Рейсы Вторник'!AR10)</f>
        <v>0</v>
      </c>
      <c r="M10" s="5">
        <f>IF($W$2="четверг",'[1]Рейсы Четверг'!AT10,'Рейсы Вторник'!AT10)</f>
        <v>0</v>
      </c>
      <c r="N10" s="4" t="str">
        <f>IF($W$2="четверг",'[1]Рейсы Четверг'!AV10,'Рейсы Вторник'!AV10)</f>
        <v>85-п</v>
      </c>
      <c r="O10" s="4" t="str">
        <f>IF($W$2="четверг",'[1]Рейсы Четверг'!AX10,'Рейсы Вторник'!AX10)</f>
        <v>48</v>
      </c>
      <c r="P10" s="4">
        <f>IF($W$2="четверг",'[1]Рейсы Четверг'!AZ10,'Рейсы Вторник'!AZ10)</f>
        <v>0</v>
      </c>
      <c r="Q10" s="4" t="str">
        <f>IF($W$2="четверг",'[1]Рейсы Четверг'!BB10,'Рейсы Вторник'!BB10)</f>
        <v>133</v>
      </c>
      <c r="R10" s="4" t="str">
        <f>IF($W$2="четверг",'[1]Рейсы Четверг'!BD10,'Рейсы Вторник'!BD10)</f>
        <v>126</v>
      </c>
      <c r="S10" s="49" t="str">
        <f>IF($W$2="четверг",'[1]Рейсы Четверг'!BF10,'Рейсы Вторник'!BF10)</f>
        <v>32-3</v>
      </c>
      <c r="T10" s="19"/>
      <c r="U10" s="1"/>
      <c r="W10" s="63"/>
      <c r="X10" s="40" t="s">
        <v>125</v>
      </c>
      <c r="Y10" s="39">
        <f>ROUNDUP(VLOOKUP('Рейсы Вторник'!X10,[1]заявки!$A$2:$AU$296,46,FALSE),0)</f>
        <v>252</v>
      </c>
      <c r="Z10" s="40" t="s">
        <v>10</v>
      </c>
      <c r="AA10" s="39">
        <f>ROUNDUP(VLOOKUP('Рейсы Вторник'!Z10,[1]заявки!$A$2:$AU$296,46,FALSE),0)</f>
        <v>349</v>
      </c>
      <c r="AB10" s="40" t="s">
        <v>18</v>
      </c>
      <c r="AC10" s="39">
        <f>ROUNDUP(VLOOKUP('Рейсы Вторник'!AB10,[1]заявки!$A$2:$AU$296,46,FALSE),0)</f>
        <v>371</v>
      </c>
      <c r="AD10" s="40" t="s">
        <v>52</v>
      </c>
      <c r="AE10" s="39">
        <f>ROUNDUP(VLOOKUP('Рейсы Вторник'!AD10,[1]заявки!$A$2:$AU$296,46,FALSE),)</f>
        <v>445</v>
      </c>
      <c r="AF10" s="40" t="s">
        <v>83</v>
      </c>
      <c r="AG10" s="39">
        <f>ROUNDUP(VLOOKUP('Рейсы Вторник'!AF10,[1]заявки!$A$2:$AU$296,46,FALSE),0)</f>
        <v>119</v>
      </c>
      <c r="AH10" s="40"/>
      <c r="AI10" s="39">
        <f>ROUNDUP(VLOOKUP('Рейсы Вторник'!AH10,[1]заявки!$A$2:$AU$296,46,FALSE),)</f>
        <v>0</v>
      </c>
      <c r="AJ10" s="40"/>
      <c r="AK10" s="46">
        <f>ROUNDUP(VLOOKUP('Рейсы Вторник'!AJ10,[1]заявки!$A$2:$AU$296,46,FALSE),0)</f>
        <v>0</v>
      </c>
      <c r="AL10" s="40"/>
      <c r="AM10" s="39">
        <f>ROUNDUP(VLOOKUP('Рейсы Вторник'!AL10,[1]заявки!$A$2:$AU$296,46,FALSE),0)</f>
        <v>0</v>
      </c>
      <c r="AN10" s="40" t="s">
        <v>143</v>
      </c>
      <c r="AO10" s="39">
        <f>ROUNDUP(VLOOKUP('Рейсы Вторник'!AN10,[1]заявки!$A$2:$AU$296,46,FALSE),0)</f>
        <v>136</v>
      </c>
      <c r="AP10" s="52" t="s">
        <v>139</v>
      </c>
      <c r="AQ10" s="39">
        <f>ROUNDUP(VLOOKUP('Рейсы Вторник'!AP10,[1]заявки!$A$2:$AU$296,46,FALSE),0)</f>
        <v>166</v>
      </c>
      <c r="AR10" s="66"/>
      <c r="AS10" s="39">
        <f>ROUNDUP(VLOOKUP('Рейсы Вторник'!AR10,[1]заявки!$A$2:$AU$296,46,FALSE),0)</f>
        <v>0</v>
      </c>
      <c r="AT10" s="56"/>
      <c r="AU10" s="39">
        <f>ROUNDUP(VLOOKUP('Рейсы Вторник'!AT10,[1]заявки!$A$2:$AU$296,46,FALSE),0)</f>
        <v>0</v>
      </c>
      <c r="AV10" s="40" t="s">
        <v>152</v>
      </c>
      <c r="AW10" s="39">
        <f>ROUNDUP(VLOOKUP('Рейсы Вторник'!AV10,[1]заявки!$A$2:$AU$296,46,FALSE),0)</f>
        <v>369</v>
      </c>
      <c r="AX10" s="56" t="s">
        <v>70</v>
      </c>
      <c r="AY10" s="39">
        <f>ROUNDUP(VLOOKUP('Рейсы Вторник'!AX10,[1]заявки!$A$2:$AU$296,46,FALSE),0)</f>
        <v>61</v>
      </c>
      <c r="AZ10" s="40"/>
      <c r="BA10" s="39">
        <f>ROUNDUP(VLOOKUP('Рейсы Вторник'!AZ10,[1]заявки!$A$2:$AU$296,46,FALSE),0)</f>
        <v>0</v>
      </c>
      <c r="BB10" s="40" t="s">
        <v>109</v>
      </c>
      <c r="BC10" s="39">
        <f>ROUNDUP(VLOOKUP('Рейсы Вторник'!BB10,[1]заявки!$A$2:$AU$296,46,FALSE),0)</f>
        <v>119</v>
      </c>
      <c r="BD10" s="40" t="s">
        <v>134</v>
      </c>
      <c r="BE10" s="39">
        <f>ROUNDUP(VLOOKUP('Рейсы Вторник'!BD10,[1]заявки!$A$2:$AU$296,46,FALSE),0)</f>
        <v>312</v>
      </c>
      <c r="BF10" s="40" t="s">
        <v>65</v>
      </c>
      <c r="BG10" s="39">
        <f>ROUNDUP(VLOOKUP('Рейсы Вторник'!BF10,[1]заявки!$A$2:$AU$296,46,FALSE),0)</f>
        <v>341</v>
      </c>
      <c r="BH10" s="40" t="s">
        <v>65</v>
      </c>
      <c r="BI10" s="39">
        <f>ROUNDUP(VLOOKUP('Рейсы Вторник'!BH10,[1]заявки!$A$2:$AU$296,46,FALSE),0)</f>
        <v>341</v>
      </c>
      <c r="BJ10" s="40" t="s">
        <v>65</v>
      </c>
      <c r="BK10" s="39">
        <f>ROUNDUP(VLOOKUP('Рейсы Вторник'!BJ10,[1]заявки!$A$2:$AU$296,46,FALSE),0)</f>
        <v>341</v>
      </c>
      <c r="BL10" s="40" t="s">
        <v>65</v>
      </c>
      <c r="BM10" s="39">
        <f>ROUNDUP(VLOOKUP('Рейсы Вторник'!BL10,[1]заявки!$A$2:$AU$296,46,FALSE),0)</f>
        <v>341</v>
      </c>
      <c r="BN10" s="40" t="s">
        <v>65</v>
      </c>
      <c r="BO10" s="39">
        <f>ROUNDUP(VLOOKUP('Рейсы Вторник'!BN10,[1]заявки!$A$2:$AU$296,46,FALSE),0)</f>
        <v>341</v>
      </c>
      <c r="BP10" s="40" t="s">
        <v>65</v>
      </c>
      <c r="BQ10" s="39">
        <f>ROUNDUP(VLOOKUP('Рейсы Вторник'!BP10,[1]заявки!$A$2:$AU$296,46,FALSE),0)</f>
        <v>341</v>
      </c>
      <c r="CJ10" t="str">
        <f t="array" ref="CJ10">INDEX(B$3:T$28,MOD(SMALL(IF(B$3:T$28&lt;&gt;0,COLUMN(B$3:T$28)-1+(ROW(B$3:T$28)-2)/1000),ROW()),1)*1000,SMALL(IF(B$3:T$28&lt;&gt;0,COLUMN(B$3:T$28)-1),ROW()))</f>
        <v>36</v>
      </c>
    </row>
    <row r="11" spans="1:88" ht="26.25" x14ac:dyDescent="0.4">
      <c r="A11" s="2" t="str">
        <f t="shared" si="0"/>
        <v>295</v>
      </c>
      <c r="B11" s="5" t="str">
        <f>IF($W$2="четверг",'[1]Рейсы Четверг'!X11,'Рейсы Вторник'!X11)</f>
        <v>140</v>
      </c>
      <c r="C11" s="5" t="str">
        <f>IF($W$2="четверг",'[1]Рейсы Четверг'!Z11,'Рейсы Вторник'!Z11)</f>
        <v>67</v>
      </c>
      <c r="D11" s="5" t="str">
        <f>IF($W$2="четверг",'[1]Рейсы Четверг'!AB11,'Рейсы Вторник'!AB11)</f>
        <v>111</v>
      </c>
      <c r="E11" s="5" t="str">
        <f>IF($W$2="четверг",'[1]Рейсы Четверг'!AD11,'Рейсы Вторник'!AD11)</f>
        <v>9-1</v>
      </c>
      <c r="F11" s="5" t="str">
        <f>IF($W$2="четверг",'[1]Рейсы Четверг'!AF11,'Рейсы Вторник'!AF11)</f>
        <v>87</v>
      </c>
      <c r="G11" s="5">
        <f>IF($W$2="четверг",'[1]Рейсы Четверг'!AH11,'Рейсы Вторник'!AH11)</f>
        <v>0</v>
      </c>
      <c r="H11" s="5">
        <f>IF($W$2="четверг",'[1]Рейсы Четверг'!AJ11,'Рейсы Вторник'!AJ11)</f>
        <v>0</v>
      </c>
      <c r="I11" s="5">
        <f>IF($W$2="четверг",'[1]Рейсы Четверг'!AL11,'Рейсы Вторник'!AL11)</f>
        <v>0</v>
      </c>
      <c r="J11" s="5" t="str">
        <f>IF($W$2="четверг",'[1]Рейсы Четверг'!AN11,'Рейсы Вторник'!AN11)</f>
        <v>100</v>
      </c>
      <c r="K11" s="5">
        <f>IF($W$2="четверг",'[1]Рейсы Четверг'!AP11,'Рейсы Вторник'!AP11)</f>
        <v>0</v>
      </c>
      <c r="L11" s="5">
        <f>IF($W$2="четверг",'[1]Рейсы Четверг'!AR11,'Рейсы Вторник'!AR11)</f>
        <v>0</v>
      </c>
      <c r="M11" s="5">
        <f>IF($W$2="четверг",'[1]Рейсы Четверг'!AT11,'Рейсы Вторник'!AT11)</f>
        <v>0</v>
      </c>
      <c r="N11" s="4">
        <f>IF($W$2="четверг",'[1]Рейсы Четверг'!AV11,'Рейсы Вторник'!AV11)</f>
        <v>0</v>
      </c>
      <c r="O11" s="4" t="str">
        <f>IF($W$2="четверг",'[1]Рейсы Четверг'!AX11,'Рейсы Вторник'!AX11)</f>
        <v>233</v>
      </c>
      <c r="P11" s="4">
        <f>IF($W$2="четверг",'[1]Рейсы Четверг'!AZ11,'Рейсы Вторник'!AZ11)</f>
        <v>0</v>
      </c>
      <c r="Q11" s="4" t="str">
        <f>IF($W$2="четверг",'[1]Рейсы Четверг'!BB11,'Рейсы Вторник'!BB11)</f>
        <v>135-1</v>
      </c>
      <c r="R11" s="4" t="str">
        <f>IF($W$2="четверг",'[1]Рейсы Четверг'!BD11,'Рейсы Вторник'!BD11)</f>
        <v>130 с</v>
      </c>
      <c r="S11" s="49" t="str">
        <f>IF($W$2="четверг",'[1]Рейсы Четверг'!BF11,'Рейсы Вторник'!BF11)</f>
        <v>121</v>
      </c>
      <c r="T11" s="19"/>
      <c r="U11" s="1"/>
      <c r="W11" s="63"/>
      <c r="X11" s="40" t="s">
        <v>3</v>
      </c>
      <c r="Y11" s="39">
        <f>ROUNDUP(VLOOKUP('Рейсы Вторник'!X11,[1]заявки!$A$2:$AU$296,46,FALSE),0)</f>
        <v>222</v>
      </c>
      <c r="Z11" s="40" t="s">
        <v>112</v>
      </c>
      <c r="AA11" s="39">
        <f>ROUNDUP(VLOOKUP('Рейсы Вторник'!Z11,[1]заявки!$A$2:$AU$296,46,FALSE),0)</f>
        <v>343</v>
      </c>
      <c r="AB11" s="40" t="s">
        <v>25</v>
      </c>
      <c r="AC11" s="39">
        <f>ROUNDUP(VLOOKUP('Рейсы Вторник'!AB11,[1]заявки!$A$2:$AU$296,46,FALSE),0)</f>
        <v>277</v>
      </c>
      <c r="AD11" s="40" t="s">
        <v>4</v>
      </c>
      <c r="AE11" s="39">
        <f>ROUNDUP(VLOOKUP('Рейсы Вторник'!AD11,[1]заявки!$A$2:$AU$296,46,FALSE),)</f>
        <v>346</v>
      </c>
      <c r="AF11" s="40" t="s">
        <v>63</v>
      </c>
      <c r="AG11" s="39">
        <f>ROUNDUP(VLOOKUP('Рейсы Вторник'!AF11,[1]заявки!$A$2:$AU$296,46,FALSE),0)</f>
        <v>66</v>
      </c>
      <c r="AH11" s="56"/>
      <c r="AI11" s="39">
        <f>ROUNDUP(VLOOKUP('Рейсы Вторник'!AH11,[1]заявки!$A$2:$AU$296,46,FALSE),)</f>
        <v>0</v>
      </c>
      <c r="AJ11" s="47"/>
      <c r="AK11" s="46">
        <f>ROUNDUP(VLOOKUP('Рейсы Вторник'!AJ11,[1]заявки!$A$2:$AU$296,46,FALSE),0)</f>
        <v>0</v>
      </c>
      <c r="AL11" s="40"/>
      <c r="AM11" s="39">
        <f>ROUNDUP(VLOOKUP('Рейсы Вторник'!AL11,[1]заявки!$A$2:$AU$296,46,FALSE),0)</f>
        <v>0</v>
      </c>
      <c r="AN11" s="40" t="s">
        <v>94</v>
      </c>
      <c r="AO11" s="39">
        <f>ROUNDUP(VLOOKUP('Рейсы Вторник'!AN11,[1]заявки!$A$2:$AU$296,46,FALSE),0)</f>
        <v>165</v>
      </c>
      <c r="AP11" s="40"/>
      <c r="AQ11" s="39">
        <f>ROUNDUP(VLOOKUP('Рейсы Вторник'!AP11,[1]заявки!$A$2:$AU$296,46,FALSE),0)</f>
        <v>0</v>
      </c>
      <c r="AR11" s="40"/>
      <c r="AS11" s="39">
        <f>ROUNDUP(VLOOKUP('Рейсы Вторник'!AR11,[1]заявки!$A$2:$AU$296,46,FALSE),0)</f>
        <v>0</v>
      </c>
      <c r="AT11" s="52"/>
      <c r="AU11" s="39">
        <f>ROUNDUP(VLOOKUP('Рейсы Вторник'!AT11,[1]заявки!$A$2:$AU$296,46,FALSE),0)</f>
        <v>0</v>
      </c>
      <c r="AV11" s="40"/>
      <c r="AW11" s="39">
        <f>ROUNDUP(VLOOKUP('Рейсы Вторник'!AV11,[1]заявки!$A$2:$AU$296,46,FALSE),0)</f>
        <v>0</v>
      </c>
      <c r="AX11" s="70" t="s">
        <v>129</v>
      </c>
      <c r="AY11" s="39">
        <f>ROUNDUP(VLOOKUP('Рейсы Вторник'!AX11,[1]заявки!$A$2:$AU$296,46,FALSE),0)</f>
        <v>96</v>
      </c>
      <c r="AZ11" s="40"/>
      <c r="BA11" s="39">
        <f>ROUNDUP(VLOOKUP('Рейсы Вторник'!AZ11,[1]заявки!$A$2:$AU$296,46,FALSE),0)</f>
        <v>0</v>
      </c>
      <c r="BB11" s="40" t="s">
        <v>6</v>
      </c>
      <c r="BC11" s="39">
        <f>ROUNDUP(VLOOKUP('Рейсы Вторник'!BB11,[1]заявки!$A$2:$AU$296,46,FALSE),0)</f>
        <v>297</v>
      </c>
      <c r="BD11" s="40" t="s">
        <v>8</v>
      </c>
      <c r="BE11" s="39">
        <f>ROUNDUP(VLOOKUP('Рейсы Вторник'!BD11,[1]заявки!$A$2:$AU$296,46,FALSE),0)</f>
        <v>0</v>
      </c>
      <c r="BF11" s="79" t="s">
        <v>13</v>
      </c>
      <c r="BG11" s="39">
        <f>ROUNDUP(VLOOKUP('Рейсы Вторник'!BF11,[1]заявки!$A$2:$AU$296,46,FALSE),0)</f>
        <v>261</v>
      </c>
      <c r="BH11" s="79" t="s">
        <v>13</v>
      </c>
      <c r="BI11" s="39">
        <f>ROUNDUP(VLOOKUP('Рейсы Вторник'!BH11,[1]заявки!$A$2:$AU$296,46,FALSE),0)</f>
        <v>261</v>
      </c>
      <c r="BJ11" s="79" t="s">
        <v>13</v>
      </c>
      <c r="BK11" s="39">
        <f>ROUNDUP(VLOOKUP('Рейсы Вторник'!BJ11,[1]заявки!$A$2:$AU$296,46,FALSE),0)</f>
        <v>261</v>
      </c>
      <c r="BL11" s="79" t="s">
        <v>13</v>
      </c>
      <c r="BM11" s="39">
        <f>ROUNDUP(VLOOKUP('Рейсы Вторник'!BL11,[1]заявки!$A$2:$AU$296,46,FALSE),0)</f>
        <v>261</v>
      </c>
      <c r="BN11" s="79" t="s">
        <v>13</v>
      </c>
      <c r="BO11" s="39">
        <f>ROUNDUP(VLOOKUP('Рейсы Вторник'!BN11,[1]заявки!$A$2:$AU$296,46,FALSE),0)</f>
        <v>261</v>
      </c>
      <c r="BP11" s="79" t="s">
        <v>13</v>
      </c>
      <c r="BQ11" s="39">
        <f>ROUNDUP(VLOOKUP('Рейсы Вторник'!BP11,[1]заявки!$A$2:$AU$296,46,FALSE),0)</f>
        <v>261</v>
      </c>
      <c r="CJ11" t="str">
        <f t="array" ref="CJ11">INDEX(B$3:T$28,MOD(SMALL(IF(B$3:T$28&lt;&gt;0,COLUMN(B$3:T$28)-1+(ROW(B$3:T$28)-2)/1000),ROW()),1)*1000,SMALL(IF(B$3:T$28&lt;&gt;0,COLUMN(B$3:T$28)-1),ROW()))</f>
        <v>295</v>
      </c>
    </row>
    <row r="12" spans="1:88" ht="26.25" x14ac:dyDescent="0.4">
      <c r="A12" s="2" t="str">
        <f t="shared" si="0"/>
        <v>113</v>
      </c>
      <c r="B12" s="5" t="str">
        <f>IF($W$2="четверг",'[1]Рейсы Четверг'!X12,'Рейсы Вторник'!X12)</f>
        <v>122</v>
      </c>
      <c r="C12" s="5">
        <f>IF($W$2="четверг",'[1]Рейсы Четверг'!Z12,'Рейсы Вторник'!Z12)</f>
        <v>0</v>
      </c>
      <c r="D12" s="5" t="str">
        <f>IF($W$2="четверг",'[1]Рейсы Четверг'!AB12,'Рейсы Вторник'!AB12)</f>
        <v>117</v>
      </c>
      <c r="E12" s="5" t="str">
        <f>IF($W$2="четверг",'[1]Рейсы Четверг'!AD12,'Рейсы Вторник'!AD12)</f>
        <v>8-1</v>
      </c>
      <c r="F12" s="5" t="str">
        <f>IF($W$2="четверг",'[1]Рейсы Четверг'!AF12,'Рейсы Вторник'!AF12)</f>
        <v>29-1</v>
      </c>
      <c r="G12" s="5">
        <f>IF($W$2="четверг",'[1]Рейсы Четверг'!AH12,'Рейсы Вторник'!AH12)</f>
        <v>0</v>
      </c>
      <c r="H12" s="5">
        <f>IF($W$2="четверг",'[1]Рейсы Четверг'!AJ12,'Рейсы Вторник'!AJ12)</f>
        <v>0</v>
      </c>
      <c r="I12" s="5">
        <f>IF($W$2="четверг",'[1]Рейсы Четверг'!AL12,'Рейсы Вторник'!AL12)</f>
        <v>0</v>
      </c>
      <c r="J12" s="5" t="str">
        <f>IF($W$2="четверг",'[1]Рейсы Четверг'!AN12,'Рейсы Вторник'!AN12)</f>
        <v>37</v>
      </c>
      <c r="K12" s="5">
        <f>IF($W$2="четверг",'[1]Рейсы Четверг'!AP12,'Рейсы Вторник'!AP12)</f>
        <v>0</v>
      </c>
      <c r="L12" s="5">
        <f>IF($W$2="четверг",'[1]Рейсы Четверг'!AR12,'Рейсы Вторник'!AR12)</f>
        <v>0</v>
      </c>
      <c r="M12" s="5">
        <f>IF($W$2="четверг",'[1]Рейсы Четверг'!AT12,'Рейсы Вторник'!AT12)</f>
        <v>0</v>
      </c>
      <c r="N12" s="4">
        <f>IF($W$2="четверг",'[1]Рейсы Четверг'!AV12,'Рейсы Вторник'!AV12)</f>
        <v>0</v>
      </c>
      <c r="O12" s="4">
        <f>IF($W$2="четверг",'[1]Рейсы Четверг'!AX12,'Рейсы Вторник'!AX12)</f>
        <v>0</v>
      </c>
      <c r="P12" s="4">
        <f>IF($W$2="четверг",'[1]Рейсы Четверг'!AZ12,'Рейсы Вторник'!AZ12)</f>
        <v>0</v>
      </c>
      <c r="Q12" s="4">
        <f>IF($W$2="четверг",'[1]Рейсы Четверг'!BB12,'Рейсы Вторник'!BB12)</f>
        <v>0</v>
      </c>
      <c r="R12" s="4" t="str">
        <f>IF($W$2="четверг",'[1]Рейсы Четверг'!BD12,'Рейсы Вторник'!BD12)</f>
        <v>130 ш</v>
      </c>
      <c r="S12" s="49">
        <f>IF($W$2="четверг",'[1]Рейсы Четверг'!BF12,'Рейсы Вторник'!BF12)</f>
        <v>0</v>
      </c>
      <c r="T12" s="19"/>
      <c r="U12" s="1"/>
      <c r="W12" s="63"/>
      <c r="X12" s="78" t="s">
        <v>68</v>
      </c>
      <c r="Y12" s="39">
        <f>ROUNDUP(VLOOKUP('Рейсы Вторник'!X12,[1]заявки!$A$2:$AU$296,46,FALSE),0)</f>
        <v>331</v>
      </c>
      <c r="Z12" s="40"/>
      <c r="AA12" s="39">
        <f>ROUNDUP(VLOOKUP('Рейсы Вторник'!Z12,[1]заявки!$A$2:$AU$296,46,FALSE),0)</f>
        <v>0</v>
      </c>
      <c r="AB12" s="40" t="s">
        <v>66</v>
      </c>
      <c r="AC12" s="39">
        <f>ROUNDUP(VLOOKUP('Рейсы Вторник'!AB12,[1]заявки!$A$2:$AU$296,46,FALSE),0)</f>
        <v>309</v>
      </c>
      <c r="AD12" s="40" t="s">
        <v>157</v>
      </c>
      <c r="AE12" s="39">
        <f>ROUNDUP(VLOOKUP('Рейсы Вторник'!AD12,[1]заявки!$A$2:$AU$296,46,FALSE),)</f>
        <v>342</v>
      </c>
      <c r="AF12" s="72" t="s">
        <v>131</v>
      </c>
      <c r="AG12" s="39">
        <f>ROUNDUP(VLOOKUP('Рейсы Вторник'!AF12,[1]заявки!$A$2:$AU$296,46,FALSE),0)</f>
        <v>0</v>
      </c>
      <c r="AH12" s="40"/>
      <c r="AI12" s="39">
        <f>ROUNDUP(VLOOKUP('Рейсы Вторник'!AH12,[1]заявки!$A$2:$AU$296,46,FALSE),)</f>
        <v>0</v>
      </c>
      <c r="AJ12" s="40"/>
      <c r="AK12" s="46">
        <f>ROUNDUP(VLOOKUP('Рейсы Вторник'!AJ12,[1]заявки!$A$2:$AU$296,46,FALSE),0)</f>
        <v>0</v>
      </c>
      <c r="AL12" s="40"/>
      <c r="AM12" s="39">
        <f>ROUNDUP(VLOOKUP('Рейсы Вторник'!AL12,[1]заявки!$A$2:$AU$296,46,FALSE),0)</f>
        <v>0</v>
      </c>
      <c r="AN12" s="64" t="s">
        <v>117</v>
      </c>
      <c r="AO12" s="39">
        <f>ROUNDUP(VLOOKUP('Рейсы Вторник'!AN12,[1]заявки!$A$2:$AU$296,46,FALSE),0)</f>
        <v>121</v>
      </c>
      <c r="AP12" s="67"/>
      <c r="AQ12" s="39">
        <f>ROUNDUP(VLOOKUP('Рейсы Вторник'!AP12,[1]заявки!$A$2:$AU$296,46,FALSE),0)</f>
        <v>0</v>
      </c>
      <c r="AR12" s="47"/>
      <c r="AS12" s="39">
        <f>ROUNDUP(VLOOKUP('Рейсы Вторник'!AR12,[1]заявки!$A$2:$AU$296,46,FALSE),0)</f>
        <v>0</v>
      </c>
      <c r="AT12" s="40"/>
      <c r="AU12" s="39">
        <f>ROUNDUP(VLOOKUP('Рейсы Вторник'!AT12,[1]заявки!$A$2:$AU$296,46,FALSE),0)</f>
        <v>0</v>
      </c>
      <c r="AV12" s="52"/>
      <c r="AW12" s="39">
        <f>ROUNDUP(VLOOKUP('Рейсы Вторник'!AV12,[1]заявки!$A$2:$AU$296,46,FALSE),0)</f>
        <v>0</v>
      </c>
      <c r="AX12" s="70"/>
      <c r="AY12" s="39">
        <f>ROUNDUP(VLOOKUP('Рейсы Вторник'!AX12,[1]заявки!$A$2:$AU$296,46,FALSE),0)</f>
        <v>0</v>
      </c>
      <c r="AZ12" s="40"/>
      <c r="BA12" s="39">
        <f>ROUNDUP(VLOOKUP('Рейсы Вторник'!AZ12,[1]заявки!$A$2:$AU$296,46,FALSE),0)</f>
        <v>0</v>
      </c>
      <c r="BB12" s="40"/>
      <c r="BC12" s="39">
        <f>ROUNDUP(VLOOKUP('Рейсы Вторник'!BB12,[1]заявки!$A$2:$AU$296,46,FALSE),0)</f>
        <v>0</v>
      </c>
      <c r="BD12" s="74" t="s">
        <v>98</v>
      </c>
      <c r="BE12" s="39">
        <f>ROUNDUP(VLOOKUP('Рейсы Вторник'!BD12,[1]заявки!$A$2:$AU$296,46,FALSE),0)</f>
        <v>0</v>
      </c>
      <c r="BF12" s="40"/>
      <c r="BG12" s="39">
        <f>ROUNDUP(VLOOKUP('Рейсы Вторник'!BF12,[1]заявки!$A$2:$AU$296,46,FALSE),0)</f>
        <v>0</v>
      </c>
      <c r="BH12" s="40"/>
      <c r="BI12" s="39">
        <f>ROUNDUP(VLOOKUP('Рейсы Вторник'!BH12,[1]заявки!$A$2:$AU$296,46,FALSE),0)</f>
        <v>0</v>
      </c>
      <c r="BJ12" s="40"/>
      <c r="BK12" s="39">
        <f>ROUNDUP(VLOOKUP('Рейсы Вторник'!BJ12,[1]заявки!$A$2:$AU$296,46,FALSE),0)</f>
        <v>0</v>
      </c>
      <c r="BL12" s="40"/>
      <c r="BM12" s="39">
        <f>ROUNDUP(VLOOKUP('Рейсы Вторник'!BL12,[1]заявки!$A$2:$AU$296,46,FALSE),0)</f>
        <v>0</v>
      </c>
      <c r="BN12" s="40"/>
      <c r="BO12" s="39">
        <f>ROUNDUP(VLOOKUP('Рейсы Вторник'!BN12,[1]заявки!$A$2:$AU$296,46,FALSE),0)</f>
        <v>0</v>
      </c>
      <c r="BP12" s="40"/>
      <c r="BQ12" s="39">
        <f>ROUNDUP(VLOOKUP('Рейсы Вторник'!BP12,[1]заявки!$A$2:$AU$296,46,FALSE),0)</f>
        <v>0</v>
      </c>
      <c r="CJ12" t="str">
        <f t="array" ref="CJ12">INDEX(B$3:T$28,MOD(SMALL(IF(B$3:T$28&lt;&gt;0,COLUMN(B$3:T$28)-1+(ROW(B$3:T$28)-2)/1000),ROW()),1)*1000,SMALL(IF(B$3:T$28&lt;&gt;0,COLUMN(B$3:T$28)-1),ROW()))</f>
        <v>113</v>
      </c>
    </row>
    <row r="13" spans="1:88" ht="26.25" x14ac:dyDescent="0.4">
      <c r="A13" s="2" t="str">
        <f t="shared" si="0"/>
        <v>7-1</v>
      </c>
      <c r="B13" s="5" t="str">
        <f>IF($W$2="четверг",'[1]Рейсы Четверг'!X13,'Рейсы Вторник'!X13)</f>
        <v>36</v>
      </c>
      <c r="C13" s="5">
        <f>IF($W$2="четверг",'[1]Рейсы Четверг'!Z13,'Рейсы Вторник'!Z13)</f>
        <v>0</v>
      </c>
      <c r="D13" s="5" t="str">
        <f>IF($W$2="четверг",'[1]Рейсы Четверг'!AB13,'Рейсы Вторник'!AB13)</f>
        <v>107</v>
      </c>
      <c r="E13" s="5" t="str">
        <f>IF($W$2="четверг",'[1]Рейсы Четверг'!AD13,'Рейсы Вторник'!AD13)</f>
        <v>2</v>
      </c>
      <c r="F13" s="5" t="str">
        <f>IF($W$2="четверг",'[1]Рейсы Четверг'!AF13,'Рейсы Вторник'!AF13)</f>
        <v>49</v>
      </c>
      <c r="G13" s="5">
        <f>IF($W$2="четверг",'[1]Рейсы Четверг'!AH13,'Рейсы Вторник'!AH13)</f>
        <v>0</v>
      </c>
      <c r="H13" s="5" t="str">
        <f>IF($W$2="четверг",'[1]Рейсы Четверг'!AJ13,'Рейсы Вторник'!AJ13)</f>
        <v>93</v>
      </c>
      <c r="I13" s="5">
        <f>IF($W$2="четверг",'[1]Рейсы Четверг'!AL13,'Рейсы Вторник'!AL13)</f>
        <v>0</v>
      </c>
      <c r="J13" s="5" t="str">
        <f>IF($W$2="четверг",'[1]Рейсы Четверг'!AN13,'Рейсы Вторник'!AN13)</f>
        <v>17</v>
      </c>
      <c r="K13" s="5">
        <f>IF($W$2="четверг",'[1]Рейсы Четверг'!AP13,'Рейсы Вторник'!AP13)</f>
        <v>0</v>
      </c>
      <c r="L13" s="5">
        <f>IF($W$2="четверг",'[1]Рейсы Четверг'!AR13,'Рейсы Вторник'!AR13)</f>
        <v>0</v>
      </c>
      <c r="M13" s="5">
        <f>IF($W$2="четверг",'[1]Рейсы Четверг'!AT13,'Рейсы Вторник'!AT13)</f>
        <v>0</v>
      </c>
      <c r="N13" s="4">
        <f>IF($W$2="четверг",'[1]Рейсы Четверг'!AV13,'Рейсы Вторник'!AV13)</f>
        <v>0</v>
      </c>
      <c r="O13" s="4">
        <f>IF($W$2="четверг",'[1]Рейсы Четверг'!AX13,'Рейсы Вторник'!AX13)</f>
        <v>0</v>
      </c>
      <c r="P13" s="4">
        <f>IF($W$2="четверг",'[1]Рейсы Четверг'!AZ13,'Рейсы Вторник'!AZ13)</f>
        <v>0</v>
      </c>
      <c r="Q13" s="4">
        <f>IF($W$2="четверг",'[1]Рейсы Четверг'!BB13,'Рейсы Вторник'!BB13)</f>
        <v>0</v>
      </c>
      <c r="R13" s="4">
        <f>IF($W$2="четверг",'[1]Рейсы Четверг'!BD13,'Рейсы Вторник'!BD13)</f>
        <v>0</v>
      </c>
      <c r="S13" s="49">
        <f>IF($W$2="четверг",'[1]Рейсы Четверг'!BF13,'Рейсы Вторник'!BF13)</f>
        <v>0</v>
      </c>
      <c r="T13" s="19"/>
      <c r="U13" s="1"/>
      <c r="W13" s="63"/>
      <c r="X13" s="40" t="s">
        <v>27</v>
      </c>
      <c r="Y13" s="39">
        <f>ROUNDUP(VLOOKUP('Рейсы Вторник'!X13,[1]заявки!$A$2:$AU$296,46,FALSE),0)</f>
        <v>0</v>
      </c>
      <c r="Z13" s="40"/>
      <c r="AA13" s="39">
        <f>ROUNDUP(VLOOKUP('Рейсы Вторник'!Z13,[1]заявки!$A$2:$AU$296,46,FALSE),0)</f>
        <v>0</v>
      </c>
      <c r="AB13" s="40" t="s">
        <v>33</v>
      </c>
      <c r="AC13" s="39">
        <f>ROUNDUP(VLOOKUP('Рейсы Вторник'!AB13,[1]заявки!$A$2:$AU$296,46,FALSE),0)</f>
        <v>246</v>
      </c>
      <c r="AD13" s="72" t="s">
        <v>110</v>
      </c>
      <c r="AE13" s="39">
        <f>ROUNDUP(VLOOKUP('Рейсы Вторник'!AD13,[1]заявки!$A$2:$AU$296,46,FALSE),)</f>
        <v>225</v>
      </c>
      <c r="AF13" s="40" t="s">
        <v>154</v>
      </c>
      <c r="AG13" s="39">
        <f>ROUNDUP(VLOOKUP('Рейсы Вторник'!AF13,[1]заявки!$A$2:$AU$296,46,FALSE),0)</f>
        <v>151</v>
      </c>
      <c r="AH13" s="40"/>
      <c r="AI13" s="39">
        <f>ROUNDUP(VLOOKUP('Рейсы Вторник'!AH13,[1]заявки!$A$2:$AU$296,46,FALSE),)</f>
        <v>0</v>
      </c>
      <c r="AJ13" s="40" t="s">
        <v>111</v>
      </c>
      <c r="AK13" s="46">
        <f>ROUNDUP(VLOOKUP('Рейсы Вторник'!AJ13,[1]заявки!$A$2:$AU$296,46,FALSE),0)</f>
        <v>373</v>
      </c>
      <c r="AL13" s="56"/>
      <c r="AM13" s="39">
        <f>ROUNDUP(VLOOKUP('Рейсы Вторник'!AL13,[1]заявки!$A$2:$AU$296,46,FALSE),0)</f>
        <v>0</v>
      </c>
      <c r="AN13" s="40" t="s">
        <v>105</v>
      </c>
      <c r="AO13" s="39">
        <f>ROUNDUP(VLOOKUP('Рейсы Вторник'!AN13,[1]заявки!$A$2:$AU$296,46,FALSE),0)</f>
        <v>42</v>
      </c>
      <c r="AP13" s="40"/>
      <c r="AQ13" s="39">
        <f>ROUNDUP(VLOOKUP('Рейсы Вторник'!AP13,[1]заявки!$A$2:$AU$296,46,FALSE),0)</f>
        <v>0</v>
      </c>
      <c r="AR13" s="59"/>
      <c r="AS13" s="39">
        <f>ROUNDUP(VLOOKUP('Рейсы Вторник'!AR13,[1]заявки!$A$2:$AU$296,46,FALSE),0)</f>
        <v>0</v>
      </c>
      <c r="AT13" s="40"/>
      <c r="AU13" s="39">
        <f>ROUNDUP(VLOOKUP('Рейсы Вторник'!AT13,[1]заявки!$A$2:$AU$296,46,FALSE),0)</f>
        <v>0</v>
      </c>
      <c r="AV13" s="67"/>
      <c r="AW13" s="39">
        <f>ROUNDUP(VLOOKUP('Рейсы Вторник'!AV13,[1]заявки!$A$2:$AU$296,46,FALSE),0)</f>
        <v>0</v>
      </c>
      <c r="AX13" s="40"/>
      <c r="AY13" s="39">
        <f>ROUNDUP(VLOOKUP('Рейсы Вторник'!AX13,[1]заявки!$A$2:$AU$296,46,FALSE),0)</f>
        <v>0</v>
      </c>
      <c r="AZ13" s="52"/>
      <c r="BA13" s="39">
        <f>ROUNDUP(VLOOKUP('Рейсы Вторник'!AZ13,[1]заявки!$A$2:$AU$296,46,FALSE),0)</f>
        <v>0</v>
      </c>
      <c r="BB13" s="40"/>
      <c r="BC13" s="39">
        <f>ROUNDUP(VLOOKUP('Рейсы Вторник'!BB13,[1]заявки!$A$2:$AU$296,46,FALSE),0)</f>
        <v>0</v>
      </c>
      <c r="BD13" s="40"/>
      <c r="BE13" s="39">
        <f>ROUNDUP(VLOOKUP('Рейсы Вторник'!BD13,[1]заявки!$A$2:$AU$296,46,FALSE),0)</f>
        <v>0</v>
      </c>
      <c r="BF13" s="77"/>
      <c r="BG13" s="39">
        <f>ROUNDUP(VLOOKUP('Рейсы Вторник'!BF13,[1]заявки!$A$2:$AU$296,46,FALSE),0)</f>
        <v>0</v>
      </c>
      <c r="BH13" s="77"/>
      <c r="BI13" s="39">
        <f>ROUNDUP(VLOOKUP('Рейсы Вторник'!BH13,[1]заявки!$A$2:$AU$296,46,FALSE),0)</f>
        <v>0</v>
      </c>
      <c r="BJ13" s="77"/>
      <c r="BK13" s="39">
        <f>ROUNDUP(VLOOKUP('Рейсы Вторник'!BJ13,[1]заявки!$A$2:$AU$296,46,FALSE),0)</f>
        <v>0</v>
      </c>
      <c r="BL13" s="77"/>
      <c r="BM13" s="39">
        <f>ROUNDUP(VLOOKUP('Рейсы Вторник'!BL13,[1]заявки!$A$2:$AU$296,46,FALSE),0)</f>
        <v>0</v>
      </c>
      <c r="BN13" s="77"/>
      <c r="BO13" s="39">
        <f>ROUNDUP(VLOOKUP('Рейсы Вторник'!BN13,[1]заявки!$A$2:$AU$296,46,FALSE),0)</f>
        <v>0</v>
      </c>
      <c r="BP13" s="77"/>
      <c r="BQ13" s="39">
        <f>ROUNDUP(VLOOKUP('Рейсы Вторник'!BP13,[1]заявки!$A$2:$AU$296,46,FALSE),0)</f>
        <v>0</v>
      </c>
      <c r="CJ13" t="str">
        <f t="array" ref="CJ13">INDEX(B$3:T$28,MOD(SMALL(IF(B$3:T$28&lt;&gt;0,COLUMN(B$3:T$28)-1+(ROW(B$3:T$28)-2)/1000),ROW()),1)*1000,SMALL(IF(B$3:T$28&lt;&gt;0,COLUMN(B$3:T$28)-1),ROW()))</f>
        <v>7-1</v>
      </c>
    </row>
    <row r="14" spans="1:88" ht="26.25" x14ac:dyDescent="0.4">
      <c r="A14" s="2" t="str">
        <f t="shared" si="0"/>
        <v>6-2</v>
      </c>
      <c r="B14" s="5" t="str">
        <f>IF($W$2="четверг",'[1]Рейсы Четверг'!X14,'Рейсы Вторник'!X14)</f>
        <v>295</v>
      </c>
      <c r="C14" s="5" t="str">
        <f>IF($W$2="четверг",'[1]Рейсы Четверг'!Z14,'Рейсы Вторник'!Z14)</f>
        <v>32-1</v>
      </c>
      <c r="D14" s="5" t="str">
        <f>IF($W$2="четверг",'[1]Рейсы Четверг'!AB14,'Рейсы Вторник'!AB14)</f>
        <v>134</v>
      </c>
      <c r="E14" s="5">
        <f>IF($W$2="четверг",'[1]Рейсы Четверг'!AD14,'Рейсы Вторник'!AD14)</f>
        <v>0</v>
      </c>
      <c r="F14" s="5" t="str">
        <f>IF($W$2="четверг",'[1]Рейсы Четверг'!AF14,'Рейсы Вторник'!AF14)</f>
        <v>202</v>
      </c>
      <c r="G14" s="5">
        <f>IF($W$2="четверг",'[1]Рейсы Четверг'!AH14,'Рейсы Вторник'!AH14)</f>
        <v>0</v>
      </c>
      <c r="H14" s="5">
        <f>IF($W$2="четверг",'[1]Рейсы Четверг'!AJ14,'Рейсы Вторник'!AJ14)</f>
        <v>0</v>
      </c>
      <c r="I14" s="5">
        <f>IF($W$2="четверг",'[1]Рейсы Четверг'!AL14,'Рейсы Вторник'!AL14)</f>
        <v>0</v>
      </c>
      <c r="J14" s="5">
        <f>IF($W$2="четверг",'[1]Рейсы Четверг'!AN14,'Рейсы Вторник'!AN14)</f>
        <v>0</v>
      </c>
      <c r="K14" s="5">
        <f>IF($W$2="четверг",'[1]Рейсы Четверг'!AP14,'Рейсы Вторник'!AP14)</f>
        <v>0</v>
      </c>
      <c r="L14" s="5">
        <f>IF($W$2="четверг",'[1]Рейсы Четверг'!AR14,'Рейсы Вторник'!AR14)</f>
        <v>0</v>
      </c>
      <c r="M14" s="5">
        <f>IF($W$2="четверг",'[1]Рейсы Четверг'!AT14,'Рейсы Вторник'!AT14)</f>
        <v>0</v>
      </c>
      <c r="N14" s="4">
        <f>IF($W$2="четверг",'[1]Рейсы Четверг'!AV14,'Рейсы Вторник'!AV14)</f>
        <v>0</v>
      </c>
      <c r="O14" s="4">
        <f>IF($W$2="четверг",'[1]Рейсы Четверг'!AX14,'Рейсы Вторник'!AX14)</f>
        <v>0</v>
      </c>
      <c r="P14" s="4" t="str">
        <f>IF($W$2="четверг",'[1]Рейсы Четверг'!AZ14,'Рейсы Вторник'!AZ14)</f>
        <v>КОР</v>
      </c>
      <c r="Q14" s="4">
        <f>IF($W$2="четверг",'[1]Рейсы Четверг'!BB14,'Рейсы Вторник'!BB14)</f>
        <v>0</v>
      </c>
      <c r="R14" s="4">
        <f>IF($W$2="четверг",'[1]Рейсы Четверг'!BD14,'Рейсы Вторник'!BD14)</f>
        <v>0</v>
      </c>
      <c r="S14" s="49">
        <f>IF($W$2="четверг",'[1]Рейсы Четверг'!BF14,'Рейсы Вторник'!BF14)</f>
        <v>0</v>
      </c>
      <c r="T14" s="19"/>
      <c r="U14" s="1"/>
      <c r="W14" s="63"/>
      <c r="X14" s="40" t="s">
        <v>159</v>
      </c>
      <c r="Y14" s="39">
        <f>ROUNDUP(VLOOKUP('Рейсы Вторник'!X14,[1]заявки!$A$2:$AU$296,46,FALSE),0)</f>
        <v>0</v>
      </c>
      <c r="Z14" s="40" t="s">
        <v>122</v>
      </c>
      <c r="AA14" s="39">
        <f>ROUNDUP(VLOOKUP('Рейсы Вторник'!Z14,[1]заявки!$A$2:$AU$296,46,FALSE),0)</f>
        <v>264</v>
      </c>
      <c r="AB14" s="40" t="s">
        <v>146</v>
      </c>
      <c r="AC14" s="39">
        <f>ROUNDUP(VLOOKUP('Рейсы Вторник'!AB14,[1]заявки!$A$2:$AU$296,46,FALSE),0)</f>
        <v>221</v>
      </c>
      <c r="AD14" s="56"/>
      <c r="AE14" s="39">
        <f>ROUNDUP(VLOOKUP('Рейсы Вторник'!AD14,[1]заявки!$A$2:$AU$296,46,FALSE),)</f>
        <v>0</v>
      </c>
      <c r="AF14" s="40" t="s">
        <v>118</v>
      </c>
      <c r="AG14" s="39">
        <f>ROUNDUP(VLOOKUP('Рейсы Вторник'!AF14,[1]заявки!$A$2:$AU$296,46,FALSE),0)</f>
        <v>107</v>
      </c>
      <c r="AH14" s="40"/>
      <c r="AI14" s="39">
        <f>ROUNDUP(VLOOKUP('Рейсы Вторник'!AH14,[1]заявки!$A$2:$AU$296,46,FALSE),)</f>
        <v>0</v>
      </c>
      <c r="AJ14" s="40"/>
      <c r="AK14" s="46">
        <f>ROUNDUP(VLOOKUP('Рейсы Вторник'!AJ14,[1]заявки!$A$2:$AU$296,46,FALSE),0)</f>
        <v>0</v>
      </c>
      <c r="AL14" s="40"/>
      <c r="AM14" s="39">
        <f>ROUNDUP(VLOOKUP('Рейсы Вторник'!AL14,[1]заявки!$A$2:$AU$296,46,FALSE),0)</f>
        <v>0</v>
      </c>
      <c r="AN14" s="67"/>
      <c r="AO14" s="39">
        <f>ROUNDUP(VLOOKUP('Рейсы Вторник'!AN14,[1]заявки!$A$2:$AU$296,46,FALSE),0)</f>
        <v>0</v>
      </c>
      <c r="AP14" s="42"/>
      <c r="AQ14" s="39">
        <f>ROUNDUP(VLOOKUP('Рейсы Вторник'!AP14,[1]заявки!$A$2:$AU$296,46,FALSE),0)</f>
        <v>0</v>
      </c>
      <c r="AR14" s="47"/>
      <c r="AS14" s="39">
        <f>ROUNDUP(VLOOKUP('Рейсы Вторник'!AR14,[1]заявки!$A$2:$AU$296,46,FALSE),0)</f>
        <v>0</v>
      </c>
      <c r="AT14" s="56"/>
      <c r="AU14" s="39">
        <f>ROUNDUP(VLOOKUP('Рейсы Вторник'!AT14,[1]заявки!$A$2:$AU$296,46,FALSE),0)</f>
        <v>0</v>
      </c>
      <c r="AV14" s="52"/>
      <c r="AW14" s="39">
        <f>ROUNDUP(VLOOKUP('Рейсы Вторник'!AV14,[1]заявки!$A$2:$AU$296,46,FALSE),0)</f>
        <v>0</v>
      </c>
      <c r="AX14" s="40"/>
      <c r="AY14" s="39">
        <f>ROUNDUP(VLOOKUP('Рейсы Вторник'!AX14,[1]заявки!$A$2:$AU$296,46,FALSE),0)</f>
        <v>0</v>
      </c>
      <c r="AZ14" s="40" t="s">
        <v>44</v>
      </c>
      <c r="BA14" s="39">
        <f>ROUNDUP(VLOOKUP('Рейсы Вторник'!AZ14,[1]заявки!$A$2:$AU$296,46,FALSE),0)</f>
        <v>0</v>
      </c>
      <c r="BB14" s="40"/>
      <c r="BC14" s="39">
        <f>ROUNDUP(VLOOKUP('Рейсы Вторник'!BB14,[1]заявки!$A$2:$AU$296,46,FALSE),0)</f>
        <v>0</v>
      </c>
      <c r="BD14" s="40"/>
      <c r="BE14" s="39">
        <f>ROUNDUP(VLOOKUP('Рейсы Вторник'!BD14,[1]заявки!$A$2:$AU$296,46,FALSE),0)</f>
        <v>0</v>
      </c>
      <c r="BF14" s="66"/>
      <c r="BG14" s="39">
        <f>ROUNDUP(VLOOKUP('Рейсы Вторник'!BF14,[1]заявки!$A$2:$AU$296,46,FALSE),0)</f>
        <v>0</v>
      </c>
      <c r="BH14" s="66"/>
      <c r="BI14" s="39">
        <f>ROUNDUP(VLOOKUP('Рейсы Вторник'!BH14,[1]заявки!$A$2:$AU$296,46,FALSE),0)</f>
        <v>0</v>
      </c>
      <c r="BJ14" s="66"/>
      <c r="BK14" s="39">
        <f>ROUNDUP(VLOOKUP('Рейсы Вторник'!BJ14,[1]заявки!$A$2:$AU$296,46,FALSE),0)</f>
        <v>0</v>
      </c>
      <c r="BL14" s="66"/>
      <c r="BM14" s="39">
        <f>ROUNDUP(VLOOKUP('Рейсы Вторник'!BL14,[1]заявки!$A$2:$AU$296,46,FALSE),0)</f>
        <v>0</v>
      </c>
      <c r="BN14" s="66"/>
      <c r="BO14" s="39">
        <f>ROUNDUP(VLOOKUP('Рейсы Вторник'!BN14,[1]заявки!$A$2:$AU$296,46,FALSE),0)</f>
        <v>0</v>
      </c>
      <c r="BP14" s="66"/>
      <c r="BQ14" s="39">
        <f>ROUNDUP(VLOOKUP('Рейсы Вторник'!BP14,[1]заявки!$A$2:$AU$296,46,FALSE),0)</f>
        <v>0</v>
      </c>
      <c r="CJ14" t="str">
        <f t="array" ref="CJ14">INDEX(B$3:T$28,MOD(SMALL(IF(B$3:T$28&lt;&gt;0,COLUMN(B$3:T$28)-1+(ROW(B$3:T$28)-2)/1000),ROW()),1)*1000,SMALL(IF(B$3:T$28&lt;&gt;0,COLUMN(B$3:T$28)-1),ROW()))</f>
        <v>6-2</v>
      </c>
    </row>
    <row r="15" spans="1:88" ht="26.25" x14ac:dyDescent="0.4">
      <c r="A15" s="2" t="str">
        <f t="shared" si="0"/>
        <v>34-1</v>
      </c>
      <c r="B15" s="5" t="str">
        <f>IF($W$2="четверг",'[1]Рейсы Четверг'!X15,'Рейсы Вторник'!X15)</f>
        <v>113</v>
      </c>
      <c r="C15" s="5">
        <f>IF($W$2="четверг",'[1]Рейсы Четверг'!Z15,'Рейсы Вторник'!Z15)</f>
        <v>0</v>
      </c>
      <c r="D15" s="5" t="str">
        <f>IF($W$2="четверг",'[1]Рейсы Четверг'!AB15,'Рейсы Вторник'!AB15)</f>
        <v>3 д/д</v>
      </c>
      <c r="E15" s="5" t="str">
        <f>IF($W$2="четверг",'[1]Рейсы Четверг'!AD15,'Рейсы Вторник'!AD15)</f>
        <v>677 с1</v>
      </c>
      <c r="F15" s="5" t="str">
        <f>IF($W$2="четверг",'[1]Рейсы Четверг'!AF15,'Рейсы Вторник'!AF15)</f>
        <v>13 д/д</v>
      </c>
      <c r="G15" s="5">
        <f>IF($W$2="четверг",'[1]Рейсы Четверг'!AH15,'Рейсы Вторник'!AH15)</f>
        <v>0</v>
      </c>
      <c r="H15" s="5">
        <f>IF($W$2="четверг",'[1]Рейсы Четверг'!AJ15,'Рейсы Вторник'!AJ15)</f>
        <v>0</v>
      </c>
      <c r="I15" s="5">
        <f>IF($W$2="четверг",'[1]Рейсы Четверг'!AL15,'Рейсы Вторник'!AL15)</f>
        <v>0</v>
      </c>
      <c r="J15" s="5" t="str">
        <f>IF($W$2="четверг",'[1]Рейсы Четверг'!AN15,'Рейсы Вторник'!AN15)</f>
        <v>Рауф</v>
      </c>
      <c r="K15" s="5">
        <f>IF($W$2="четверг",'[1]Рейсы Четверг'!AP15,'Рейсы Вторник'!AP15)</f>
        <v>0</v>
      </c>
      <c r="L15" s="5">
        <f>IF($W$2="четверг",'[1]Рейсы Четверг'!AR15,'Рейсы Вторник'!AR15)</f>
        <v>0</v>
      </c>
      <c r="M15" s="5">
        <f>IF($W$2="четверг",'[1]Рейсы Четверг'!AT15,'Рейсы Вторник'!AT15)</f>
        <v>0</v>
      </c>
      <c r="N15" s="4">
        <f>IF($W$2="четверг",'[1]Рейсы Четверг'!AV15,'Рейсы Вторник'!AV15)</f>
        <v>0</v>
      </c>
      <c r="O15" s="4">
        <f>IF($W$2="четверг",'[1]Рейсы Четверг'!AX15,'Рейсы Вторник'!AX15)</f>
        <v>0</v>
      </c>
      <c r="P15" s="4">
        <f>IF($W$2="четверг",'[1]Рейсы Четверг'!AZ15,'Рейсы Вторник'!AZ15)</f>
        <v>0</v>
      </c>
      <c r="Q15" s="4">
        <f>IF($W$2="четверг",'[1]Рейсы Четверг'!BB15,'Рейсы Вторник'!BB15)</f>
        <v>0</v>
      </c>
      <c r="R15" s="4">
        <f>IF($W$2="четверг",'[1]Рейсы Четверг'!BD15,'Рейсы Вторник'!BD15)</f>
        <v>0</v>
      </c>
      <c r="S15" s="49">
        <f>IF($W$2="четверг",'[1]Рейсы Четверг'!BF15,'Рейсы Вторник'!BF15)</f>
        <v>0</v>
      </c>
      <c r="T15" s="19"/>
      <c r="U15" s="1"/>
      <c r="W15" s="63"/>
      <c r="X15" s="40" t="s">
        <v>0</v>
      </c>
      <c r="Y15" s="39">
        <f>ROUNDUP(VLOOKUP('Рейсы Вторник'!X15,[1]заявки!$A$2:$AU$296,46,FALSE),0)</f>
        <v>312</v>
      </c>
      <c r="Z15" s="40"/>
      <c r="AA15" s="39">
        <f>ROUNDUP(VLOOKUP('Рейсы Вторник'!Z15,[1]заявки!$A$2:$AU$296,46,FALSE),0)</f>
        <v>0</v>
      </c>
      <c r="AB15" s="51" t="s">
        <v>9</v>
      </c>
      <c r="AC15" s="39">
        <f>ROUNDUP(VLOOKUP('Рейсы Вторник'!AB15,[1]заявки!$A$2:$AU$296,46,FALSE),0)</f>
        <v>130</v>
      </c>
      <c r="AD15" s="47" t="s">
        <v>11</v>
      </c>
      <c r="AE15" s="39">
        <f>ROUNDUP(VLOOKUP('Рейсы Вторник'!AD15,[1]заявки!$A$2:$AU$296,46,FALSE),)</f>
        <v>0</v>
      </c>
      <c r="AF15" s="40" t="s">
        <v>130</v>
      </c>
      <c r="AG15" s="39">
        <f>ROUNDUP(VLOOKUP('Рейсы Вторник'!AF15,[1]заявки!$A$2:$AU$296,46,FALSE),0)</f>
        <v>285</v>
      </c>
      <c r="AH15" s="64"/>
      <c r="AI15" s="39">
        <f>ROUNDUP(VLOOKUP('Рейсы Вторник'!AH15,[1]заявки!$A$2:$AU$296,46,FALSE),)</f>
        <v>0</v>
      </c>
      <c r="AJ15" s="40"/>
      <c r="AK15" s="46">
        <f>ROUNDUP(VLOOKUP('Рейсы Вторник'!AJ15,[1]заявки!$A$2:$AU$296,46,FALSE),0)</f>
        <v>0</v>
      </c>
      <c r="AL15" s="40"/>
      <c r="AM15" s="39">
        <f>ROUNDUP(VLOOKUP('Рейсы Вторник'!AL15,[1]заявки!$A$2:$AU$296,46,FALSE),0)</f>
        <v>0</v>
      </c>
      <c r="AN15" s="51" t="s">
        <v>50</v>
      </c>
      <c r="AO15" s="39">
        <f>ROUNDUP(VLOOKUP('Рейсы Вторник'!AN15,[1]заявки!$A$2:$AU$296,46,FALSE),0)</f>
        <v>0</v>
      </c>
      <c r="AP15" s="44"/>
      <c r="AQ15" s="39">
        <f>ROUNDUP(VLOOKUP('Рейсы Вторник'!AP15,[1]заявки!$A$2:$AU$296,46,FALSE),0)</f>
        <v>0</v>
      </c>
      <c r="AR15" s="42"/>
      <c r="AS15" s="39">
        <f>ROUNDUP(VLOOKUP('Рейсы Вторник'!AR15,[1]заявки!$A$2:$AU$296,46,FALSE),0)</f>
        <v>0</v>
      </c>
      <c r="AT15" s="40"/>
      <c r="AU15" s="39">
        <f>ROUNDUP(VLOOKUP('Рейсы Вторник'!AT15,[1]заявки!$A$2:$AU$296,46,FALSE),0)</f>
        <v>0</v>
      </c>
      <c r="AV15" s="51"/>
      <c r="AW15" s="39">
        <f>ROUNDUP(VLOOKUP('Рейсы Вторник'!AV15,[1]заявки!$A$2:$AU$296,46,FALSE),0)</f>
        <v>0</v>
      </c>
      <c r="AX15" s="64"/>
      <c r="AY15" s="39">
        <f>ROUNDUP(VLOOKUP('Рейсы Вторник'!AX15,[1]заявки!$A$2:$AU$296,46,FALSE),0)</f>
        <v>0</v>
      </c>
      <c r="AZ15" s="40"/>
      <c r="BA15" s="39">
        <f>ROUNDUP(VLOOKUP('Рейсы Вторник'!AZ15,[1]заявки!$A$2:$AU$296,46,FALSE),0)</f>
        <v>0</v>
      </c>
      <c r="BB15" s="40"/>
      <c r="BC15" s="39">
        <f>ROUNDUP(VLOOKUP('Рейсы Вторник'!BB15,[1]заявки!$A$2:$AU$296,46,FALSE),0)</f>
        <v>0</v>
      </c>
      <c r="BD15" s="40"/>
      <c r="BE15" s="39">
        <f>ROUNDUP(VLOOKUP('Рейсы Вторник'!BD15,[1]заявки!$A$2:$AU$296,46,FALSE),0)</f>
        <v>0</v>
      </c>
      <c r="BF15" s="40"/>
      <c r="BG15" s="39">
        <f>ROUNDUP(VLOOKUP('Рейсы Вторник'!BF15,[1]заявки!$A$2:$AU$296,46,FALSE),0)</f>
        <v>0</v>
      </c>
      <c r="BH15" s="40"/>
      <c r="BI15" s="39">
        <f>ROUNDUP(VLOOKUP('Рейсы Вторник'!BH15,[1]заявки!$A$2:$AU$296,46,FALSE),0)</f>
        <v>0</v>
      </c>
      <c r="BJ15" s="40"/>
      <c r="BK15" s="39">
        <f>ROUNDUP(VLOOKUP('Рейсы Вторник'!BJ15,[1]заявки!$A$2:$AU$296,46,FALSE),0)</f>
        <v>0</v>
      </c>
      <c r="BL15" s="40"/>
      <c r="BM15" s="39">
        <f>ROUNDUP(VLOOKUP('Рейсы Вторник'!BL15,[1]заявки!$A$2:$AU$296,46,FALSE),0)</f>
        <v>0</v>
      </c>
      <c r="BN15" s="40"/>
      <c r="BO15" s="39">
        <f>ROUNDUP(VLOOKUP('Рейсы Вторник'!BN15,[1]заявки!$A$2:$AU$296,46,FALSE),0)</f>
        <v>0</v>
      </c>
      <c r="BP15" s="40"/>
      <c r="BQ15" s="39">
        <f>ROUNDUP(VLOOKUP('Рейсы Вторник'!BP15,[1]заявки!$A$2:$AU$296,46,FALSE),0)</f>
        <v>0</v>
      </c>
      <c r="CJ15" t="str">
        <f t="array" ref="CJ15">INDEX(B$3:T$28,MOD(SMALL(IF(B$3:T$28&lt;&gt;0,COLUMN(B$3:T$28)-1+(ROW(B$3:T$28)-2)/1000),ROW()),1)*1000,SMALL(IF(B$3:T$28&lt;&gt;0,COLUMN(B$3:T$28)-1),ROW()))</f>
        <v>34-1</v>
      </c>
    </row>
    <row r="16" spans="1:88" ht="26.25" x14ac:dyDescent="0.4">
      <c r="A16" s="2" t="str">
        <f t="shared" si="0"/>
        <v>139</v>
      </c>
      <c r="B16" s="5">
        <f>IF($W$2="четверг",'[1]Рейсы Четверг'!X16,'Рейсы Вторник'!X16)</f>
        <v>0</v>
      </c>
      <c r="C16" s="5">
        <f>IF($W$2="четверг",'[1]Рейсы Четверг'!Z16,'Рейсы Вторник'!Z16)</f>
        <v>0</v>
      </c>
      <c r="D16" s="5" t="str">
        <f>IF($W$2="четверг",'[1]Рейсы Четверг'!AB16,'Рейсы Вторник'!AB16)</f>
        <v>136</v>
      </c>
      <c r="E16" s="5" t="str">
        <f>IF($W$2="четверг",'[1]Рейсы Четверг'!AD16,'Рейсы Вторник'!AD16)</f>
        <v>11</v>
      </c>
      <c r="F16" s="5">
        <f>IF($W$2="четверг",'[1]Рейсы Четверг'!AF16,'Рейсы Вторник'!AF16)</f>
        <v>0</v>
      </c>
      <c r="G16" s="5">
        <f>IF($W$2="четверг",'[1]Рейсы Четверг'!AH16,'Рейсы Вторник'!AH16)</f>
        <v>0</v>
      </c>
      <c r="H16" s="5">
        <f>IF($W$2="четверг",'[1]Рейсы Четверг'!AJ16,'Рейсы Вторник'!AJ16)</f>
        <v>0</v>
      </c>
      <c r="I16" s="5">
        <f>IF($W$2="четверг",'[1]Рейсы Четверг'!AL16,'Рейсы Вторник'!AL16)</f>
        <v>0</v>
      </c>
      <c r="J16" s="5">
        <f>IF($W$2="четверг",'[1]Рейсы Четверг'!AN16,'Рейсы Вторник'!AN16)</f>
        <v>0</v>
      </c>
      <c r="K16" s="5">
        <f>IF($W$2="четверг",'[1]Рейсы Четверг'!AP16,'Рейсы Вторник'!AP16)</f>
        <v>0</v>
      </c>
      <c r="L16" s="5">
        <f>IF($W$2="четверг",'[1]Рейсы Четверг'!AR16,'Рейсы Вторник'!AR16)</f>
        <v>0</v>
      </c>
      <c r="M16" s="5" t="str">
        <f>IF($W$2="четверг",'[1]Рейсы Четверг'!AT16,'Рейсы Вторник'!AT16)</f>
        <v>ЦСРИ</v>
      </c>
      <c r="N16" s="4">
        <f>IF($W$2="четверг",'[1]Рейсы Четверг'!AV16,'Рейсы Вторник'!AV16)</f>
        <v>0</v>
      </c>
      <c r="O16" s="4">
        <f>IF($W$2="четверг",'[1]Рейсы Четверг'!AX16,'Рейсы Вторник'!AX16)</f>
        <v>0</v>
      </c>
      <c r="P16" s="4">
        <f>IF($W$2="четверг",'[1]Рейсы Четверг'!AZ16,'Рейсы Вторник'!AZ16)</f>
        <v>0</v>
      </c>
      <c r="Q16" s="4">
        <f>IF($W$2="четверг",'[1]Рейсы Четверг'!BB16,'Рейсы Вторник'!BB16)</f>
        <v>0</v>
      </c>
      <c r="R16" s="4">
        <f>IF($W$2="четверг",'[1]Рейсы Четверг'!BD16,'Рейсы Вторник'!BD16)</f>
        <v>0</v>
      </c>
      <c r="S16" s="49" t="str">
        <f>IF($W$2="четверг",'[1]Рейсы Четверг'!BF16,'Рейсы Вторник'!BF16)</f>
        <v>орион</v>
      </c>
      <c r="T16" s="19"/>
      <c r="U16" s="1"/>
      <c r="W16" s="63"/>
      <c r="X16" s="40"/>
      <c r="Y16" s="39">
        <f>ROUNDUP(VLOOKUP('Рейсы Вторник'!X16,[1]заявки!$A$2:$AU$296,46,FALSE),0)</f>
        <v>0</v>
      </c>
      <c r="Z16" s="47"/>
      <c r="AA16" s="39">
        <f>ROUNDUP(VLOOKUP('Рейсы Вторник'!Z16,[1]заявки!$A$2:$AU$296,46,FALSE),0)</f>
        <v>0</v>
      </c>
      <c r="AB16" s="76" t="s">
        <v>158</v>
      </c>
      <c r="AC16" s="39">
        <f>ROUNDUP(VLOOKUP('Рейсы Вторник'!AB16,[1]заявки!$A$2:$AU$296,46,FALSE),0)</f>
        <v>323</v>
      </c>
      <c r="AD16" s="75" t="s">
        <v>189</v>
      </c>
      <c r="AE16" s="39">
        <f>ROUNDUP(VLOOKUP('Рейсы Вторник'!AD16,[1]заявки!$A$2:$AU$296,46,FALSE),)</f>
        <v>380</v>
      </c>
      <c r="AF16" s="74"/>
      <c r="AG16" s="39">
        <f>ROUNDUP(VLOOKUP('Рейсы Вторник'!AF16,[1]заявки!$A$2:$AU$296,46,FALSE),0)</f>
        <v>0</v>
      </c>
      <c r="AH16" s="40"/>
      <c r="AI16" s="39">
        <f>ROUNDUP(VLOOKUP('Рейсы Вторник'!AH16,[1]заявки!$A$2:$AU$296,46,FALSE),)</f>
        <v>0</v>
      </c>
      <c r="AJ16" s="40"/>
      <c r="AK16" s="46">
        <f>ROUNDUP(VLOOKUP('Рейсы Вторник'!AJ16,[1]заявки!$A$2:$AU$296,46,FALSE),0)</f>
        <v>0</v>
      </c>
      <c r="AL16" s="40"/>
      <c r="AM16" s="39">
        <f>ROUNDUP(VLOOKUP('Рейсы Вторник'!AL16,[1]заявки!$A$2:$AU$296,46,FALSE),0)</f>
        <v>0</v>
      </c>
      <c r="AN16" s="40"/>
      <c r="AO16" s="39">
        <f>ROUNDUP(VLOOKUP('Рейсы Вторник'!AN16,[1]заявки!$A$2:$AU$296,46,FALSE),0)</f>
        <v>0</v>
      </c>
      <c r="AP16" s="45"/>
      <c r="AQ16" s="39">
        <f>ROUNDUP(VLOOKUP('Рейсы Вторник'!AP16,[1]заявки!$A$2:$AU$296,46,FALSE),0)</f>
        <v>0</v>
      </c>
      <c r="AR16" s="40"/>
      <c r="AS16" s="39">
        <f>ROUNDUP(VLOOKUP('Рейсы Вторник'!AR16,[1]заявки!$A$2:$AU$296,46,FALSE),0)</f>
        <v>0</v>
      </c>
      <c r="AT16" s="40" t="s">
        <v>23</v>
      </c>
      <c r="AU16" s="39">
        <f>ROUNDUP(VLOOKUP('Рейсы Вторник'!AT16,[1]заявки!$A$2:$AU$296,46,FALSE),0)</f>
        <v>0</v>
      </c>
      <c r="AV16" s="51"/>
      <c r="AW16" s="39">
        <f>ROUNDUP(VLOOKUP('Рейсы Вторник'!AV16,[1]заявки!$A$2:$AU$296,46,FALSE),0)</f>
        <v>0</v>
      </c>
      <c r="AX16" s="66"/>
      <c r="AY16" s="39">
        <f>ROUNDUP(VLOOKUP('Рейсы Вторник'!AX16,[1]заявки!$A$2:$AU$296,46,FALSE),0)</f>
        <v>0</v>
      </c>
      <c r="AZ16" s="56"/>
      <c r="BA16" s="39">
        <f>ROUNDUP(VLOOKUP('Рейсы Вторник'!AZ16,[1]заявки!$A$2:$AU$296,46,FALSE),0)</f>
        <v>0</v>
      </c>
      <c r="BB16" s="40"/>
      <c r="BC16" s="39">
        <f>ROUNDUP(VLOOKUP('Рейсы Вторник'!BB16,[1]заявки!$A$2:$AU$296,46,FALSE),0)</f>
        <v>0</v>
      </c>
      <c r="BD16" s="74"/>
      <c r="BE16" s="39">
        <f>ROUNDUP(VLOOKUP('Рейсы Вторник'!BD16,[1]заявки!$A$2:$AU$296,46,FALSE),0)</f>
        <v>0</v>
      </c>
      <c r="BF16" s="40" t="s">
        <v>16</v>
      </c>
      <c r="BG16" s="39">
        <f>ROUNDUP(VLOOKUP('Рейсы Вторник'!BF16,[1]заявки!$A$2:$AU$296,46,FALSE),0)</f>
        <v>0</v>
      </c>
      <c r="BH16" s="40" t="s">
        <v>16</v>
      </c>
      <c r="BI16" s="39">
        <f>ROUNDUP(VLOOKUP('Рейсы Вторник'!BH16,[1]заявки!$A$2:$AU$296,46,FALSE),0)</f>
        <v>0</v>
      </c>
      <c r="BJ16" s="40" t="s">
        <v>16</v>
      </c>
      <c r="BK16" s="39">
        <f>ROUNDUP(VLOOKUP('Рейсы Вторник'!BJ16,[1]заявки!$A$2:$AU$296,46,FALSE),0)</f>
        <v>0</v>
      </c>
      <c r="BL16" s="40" t="s">
        <v>16</v>
      </c>
      <c r="BM16" s="39">
        <f>ROUNDUP(VLOOKUP('Рейсы Вторник'!BL16,[1]заявки!$A$2:$AU$296,46,FALSE),0)</f>
        <v>0</v>
      </c>
      <c r="BN16" s="40" t="s">
        <v>16</v>
      </c>
      <c r="BO16" s="39">
        <f>ROUNDUP(VLOOKUP('Рейсы Вторник'!BN16,[1]заявки!$A$2:$AU$296,46,FALSE),0)</f>
        <v>0</v>
      </c>
      <c r="BP16" s="40" t="s">
        <v>16</v>
      </c>
      <c r="BQ16" s="39">
        <f>ROUNDUP(VLOOKUP('Рейсы Вторник'!BP16,[1]заявки!$A$2:$AU$296,46,FALSE),0)</f>
        <v>0</v>
      </c>
      <c r="CJ16" t="str">
        <f t="array" ref="CJ16">INDEX(B$3:T$28,MOD(SMALL(IF(B$3:T$28&lt;&gt;0,COLUMN(B$3:T$28)-1+(ROW(B$3:T$28)-2)/1000),ROW()),1)*1000,SMALL(IF(B$3:T$28&lt;&gt;0,COLUMN(B$3:T$28)-1),ROW()))</f>
        <v>139</v>
      </c>
    </row>
    <row r="17" spans="1:88" ht="26.25" x14ac:dyDescent="0.4">
      <c r="A17" s="2" t="str">
        <f t="shared" si="0"/>
        <v>20</v>
      </c>
      <c r="B17" s="5" t="str">
        <f>IF($W$2="четверг",'[1]Рейсы Четверг'!X17,'Рейсы Вторник'!X17)</f>
        <v>7-1</v>
      </c>
      <c r="C17" s="5" t="str">
        <f>IF($W$2="четверг",'[1]Рейсы Четверг'!Z17,'Рейсы Вторник'!Z17)</f>
        <v>65</v>
      </c>
      <c r="D17" s="5" t="str">
        <f>IF($W$2="четверг",'[1]Рейсы Четверг'!AB17,'Рейсы Вторник'!AB17)</f>
        <v>72-2</v>
      </c>
      <c r="E17" s="5" t="str">
        <f>IF($W$2="четверг",'[1]Рейсы Четверг'!AD17,'Рейсы Вторник'!AD17)</f>
        <v>677 ш</v>
      </c>
      <c r="F17" s="5">
        <f>IF($W$2="четверг",'[1]Рейсы Четверг'!AF17,'Рейсы Вторник'!AF17)</f>
        <v>0</v>
      </c>
      <c r="G17" s="5">
        <f>IF($W$2="четверг",'[1]Рейсы Четверг'!AH17,'Рейсы Вторник'!AH17)</f>
        <v>0</v>
      </c>
      <c r="H17" s="5">
        <f>IF($W$2="четверг",'[1]Рейсы Четверг'!AJ17,'Рейсы Вторник'!AJ17)</f>
        <v>0</v>
      </c>
      <c r="I17" s="5">
        <f>IF($W$2="четверг",'[1]Рейсы Четверг'!AL17,'Рейсы Вторник'!AL17)</f>
        <v>0</v>
      </c>
      <c r="J17" s="5">
        <f>IF($W$2="четверг",'[1]Рейсы Четверг'!AN17,'Рейсы Вторник'!AN17)</f>
        <v>0</v>
      </c>
      <c r="K17" s="5">
        <f>IF($W$2="четверг",'[1]Рейсы Четверг'!AP17,'Рейсы Вторник'!AP17)</f>
        <v>0</v>
      </c>
      <c r="L17" s="5">
        <f>IF($W$2="четверг",'[1]Рейсы Четверг'!AR17,'Рейсы Вторник'!AR17)</f>
        <v>0</v>
      </c>
      <c r="M17" s="5">
        <f>IF($W$2="четверг",'[1]Рейсы Четверг'!AT17,'Рейсы Вторник'!AT17)</f>
        <v>0</v>
      </c>
      <c r="N17" s="4">
        <f>IF($W$2="четверг",'[1]Рейсы Четверг'!AV17,'Рейсы Вторник'!AV17)</f>
        <v>0</v>
      </c>
      <c r="O17" s="4">
        <f>IF($W$2="четверг",'[1]Рейсы Четверг'!AX17,'Рейсы Вторник'!AX17)</f>
        <v>0</v>
      </c>
      <c r="P17" s="4">
        <f>IF($W$2="четверг",'[1]Рейсы Четверг'!AZ17,'Рейсы Вторник'!AZ17)</f>
        <v>0</v>
      </c>
      <c r="Q17" s="4">
        <f>IF($W$2="четверг",'[1]Рейсы Четверг'!BB17,'Рейсы Вторник'!BB17)</f>
        <v>0</v>
      </c>
      <c r="R17" s="4">
        <f>IF($W$2="четверг",'[1]Рейсы Четверг'!BD17,'Рейсы Вторник'!BD17)</f>
        <v>0</v>
      </c>
      <c r="S17" s="49" t="str">
        <f>IF($W$2="четверг",'[1]Рейсы Четверг'!BF17,'Рейсы Вторник'!BF17)</f>
        <v>103-л</v>
      </c>
      <c r="T17" s="19"/>
      <c r="U17" s="1"/>
      <c r="W17" s="63"/>
      <c r="X17" s="40" t="s">
        <v>88</v>
      </c>
      <c r="Y17" s="39">
        <f>ROUNDUP(VLOOKUP('Рейсы Вторник'!X17,[1]заявки!$A$2:$AU$296,46,FALSE),0)</f>
        <v>191</v>
      </c>
      <c r="Z17" s="40" t="s">
        <v>54</v>
      </c>
      <c r="AA17" s="39">
        <f>ROUNDUP(VLOOKUP('Рейсы Вторник'!Z17,[1]заявки!$A$2:$AU$296,46,FALSE),0)</f>
        <v>374</v>
      </c>
      <c r="AB17" s="40" t="s">
        <v>99</v>
      </c>
      <c r="AC17" s="39">
        <f>ROUNDUP(VLOOKUP('Рейсы Вторник'!AB17,[1]заявки!$A$2:$AU$296,46,FALSE),0)</f>
        <v>202</v>
      </c>
      <c r="AD17" s="40" t="s">
        <v>86</v>
      </c>
      <c r="AE17" s="39">
        <f>ROUNDUP(VLOOKUP('Рейсы Вторник'!AD17,[1]заявки!$A$2:$AU$296,46,FALSE),)</f>
        <v>177</v>
      </c>
      <c r="AF17" s="73"/>
      <c r="AG17" s="39">
        <f>ROUNDUP(VLOOKUP('Рейсы Вторник'!AF17,[1]заявки!$A$2:$AU$296,46,FALSE),0)</f>
        <v>0</v>
      </c>
      <c r="AH17" s="56"/>
      <c r="AI17" s="39">
        <f>ROUNDUP(VLOOKUP('Рейсы Вторник'!AH17,[1]заявки!$A$2:$AU$296,46,FALSE),)</f>
        <v>0</v>
      </c>
      <c r="AJ17" s="40"/>
      <c r="AK17" s="46">
        <f>ROUNDUP(VLOOKUP('Рейсы Вторник'!AJ17,[1]заявки!$A$2:$AU$296,46,FALSE),0)</f>
        <v>0</v>
      </c>
      <c r="AL17" s="67"/>
      <c r="AM17" s="39">
        <f>ROUNDUP(VLOOKUP('Рейсы Вторник'!AL17,[1]заявки!$A$2:$AU$296,46,FALSE),0)</f>
        <v>0</v>
      </c>
      <c r="AN17" s="40"/>
      <c r="AO17" s="39">
        <f>ROUNDUP(VLOOKUP('Рейсы Вторник'!AN17,[1]заявки!$A$2:$AU$296,46,FALSE),0)</f>
        <v>0</v>
      </c>
      <c r="AP17" s="42"/>
      <c r="AQ17" s="39">
        <f>ROUNDUP(VLOOKUP('Рейсы Вторник'!AP17,[1]заявки!$A$2:$AU$296,46,FALSE),0)</f>
        <v>0</v>
      </c>
      <c r="AR17" s="42"/>
      <c r="AS17" s="39">
        <f>ROUNDUP(VLOOKUP('Рейсы Вторник'!AR17,[1]заявки!$A$2:$AU$296,46,FALSE),0)</f>
        <v>0</v>
      </c>
      <c r="AT17" s="72"/>
      <c r="AU17" s="39">
        <f>ROUNDUP(VLOOKUP('Рейсы Вторник'!AT17,[1]заявки!$A$2:$AU$296,46,FALSE),0)</f>
        <v>0</v>
      </c>
      <c r="AV17" s="51"/>
      <c r="AW17" s="39">
        <f>ROUNDUP(VLOOKUP('Рейсы Вторник'!AV17,[1]заявки!$A$2:$AU$296,46,FALSE),0)</f>
        <v>0</v>
      </c>
      <c r="AX17" s="40"/>
      <c r="AY17" s="39">
        <f>ROUNDUP(VLOOKUP('Рейсы Вторник'!AX17,[1]заявки!$A$2:$AU$296,46,FALSE),0)</f>
        <v>0</v>
      </c>
      <c r="AZ17" s="40"/>
      <c r="BA17" s="39">
        <f>ROUNDUP(VLOOKUP('Рейсы Вторник'!AZ17,[1]заявки!$A$2:$AU$296,46,FALSE),0)</f>
        <v>0</v>
      </c>
      <c r="BB17" s="40"/>
      <c r="BC17" s="39">
        <f>ROUNDUP(VLOOKUP('Рейсы Вторник'!BB17,[1]заявки!$A$2:$AU$296,46,FALSE),0)</f>
        <v>0</v>
      </c>
      <c r="BD17" s="40"/>
      <c r="BE17" s="39">
        <f>ROUNDUP(VLOOKUP('Рейсы Вторник'!BD17,[1]заявки!$A$2:$AU$296,46,FALSE),0)</f>
        <v>0</v>
      </c>
      <c r="BF17" s="40" t="s">
        <v>188</v>
      </c>
      <c r="BG17" s="39">
        <f>ROUNDUP(VLOOKUP('Рейсы Вторник'!BF17,[1]заявки!$A$2:$AU$296,46,FALSE),0)</f>
        <v>0</v>
      </c>
      <c r="BH17" s="40" t="s">
        <v>188</v>
      </c>
      <c r="BI17" s="39">
        <f>ROUNDUP(VLOOKUP('Рейсы Вторник'!BH17,[1]заявки!$A$2:$AU$296,46,FALSE),0)</f>
        <v>0</v>
      </c>
      <c r="BJ17" s="40" t="s">
        <v>188</v>
      </c>
      <c r="BK17" s="39">
        <f>ROUNDUP(VLOOKUP('Рейсы Вторник'!BJ17,[1]заявки!$A$2:$AU$296,46,FALSE),0)</f>
        <v>0</v>
      </c>
      <c r="BL17" s="40" t="s">
        <v>188</v>
      </c>
      <c r="BM17" s="39">
        <f>ROUNDUP(VLOOKUP('Рейсы Вторник'!BL17,[1]заявки!$A$2:$AU$296,46,FALSE),0)</f>
        <v>0</v>
      </c>
      <c r="BN17" s="40" t="s">
        <v>188</v>
      </c>
      <c r="BO17" s="39">
        <f>ROUNDUP(VLOOKUP('Рейсы Вторник'!BN17,[1]заявки!$A$2:$AU$296,46,FALSE),0)</f>
        <v>0</v>
      </c>
      <c r="BP17" s="40" t="s">
        <v>188</v>
      </c>
      <c r="BQ17" s="39">
        <f>ROUNDUP(VLOOKUP('Рейсы Вторник'!BP17,[1]заявки!$A$2:$AU$296,46,FALSE),0)</f>
        <v>0</v>
      </c>
      <c r="CJ17" t="str">
        <f t="array" ref="CJ17">INDEX(B$3:T$28,MOD(SMALL(IF(B$3:T$28&lt;&gt;0,COLUMN(B$3:T$28)-1+(ROW(B$3:T$28)-2)/1000),ROW()),1)*1000,SMALL(IF(B$3:T$28&lt;&gt;0,COLUMN(B$3:T$28)-1),ROW()))</f>
        <v>20</v>
      </c>
    </row>
    <row r="18" spans="1:88" ht="26.25" x14ac:dyDescent="0.4">
      <c r="A18" s="2" t="str">
        <f t="shared" si="0"/>
        <v>120</v>
      </c>
      <c r="B18" s="5" t="str">
        <f>IF($W$2="четверг",'[1]Рейсы Четверг'!X18,'Рейсы Вторник'!X18)</f>
        <v>6-2</v>
      </c>
      <c r="C18" s="5">
        <f>IF($W$2="четверг",'[1]Рейсы Четверг'!Z18,'Рейсы Вторник'!Z18)</f>
        <v>0</v>
      </c>
      <c r="D18" s="5">
        <f>IF($W$2="четверг",'[1]Рейсы Четверг'!AB18,'Рейсы Вторник'!AB18)</f>
        <v>0</v>
      </c>
      <c r="E18" s="5">
        <f>IF($W$2="четверг",'[1]Рейсы Четверг'!AD18,'Рейсы Вторник'!AD18)</f>
        <v>0</v>
      </c>
      <c r="F18" s="5">
        <f>IF($W$2="четверг",'[1]Рейсы Четверг'!AF18,'Рейсы Вторник'!AF18)</f>
        <v>0</v>
      </c>
      <c r="G18" s="5">
        <f>IF($W$2="четверг",'[1]Рейсы Четверг'!AH18,'Рейсы Вторник'!AH18)</f>
        <v>0</v>
      </c>
      <c r="H18" s="5">
        <f>IF($W$2="четверг",'[1]Рейсы Четверг'!AJ18,'Рейсы Вторник'!AJ18)</f>
        <v>0</v>
      </c>
      <c r="I18" s="5">
        <f>IF($W$2="четверг",'[1]Рейсы Четверг'!AL18,'Рейсы Вторник'!AL18)</f>
        <v>0</v>
      </c>
      <c r="J18" s="5">
        <f>IF($W$2="четверг",'[1]Рейсы Четверг'!AN18,'Рейсы Вторник'!AN18)</f>
        <v>0</v>
      </c>
      <c r="K18" s="5">
        <f>IF($W$2="четверг",'[1]Рейсы Четверг'!AP18,'Рейсы Вторник'!AP18)</f>
        <v>0</v>
      </c>
      <c r="L18" s="5">
        <f>IF($W$2="четверг",'[1]Рейсы Четверг'!AR18,'Рейсы Вторник'!AR18)</f>
        <v>0</v>
      </c>
      <c r="M18" s="5">
        <f>IF($W$2="четверг",'[1]Рейсы Четверг'!AT18,'Рейсы Вторник'!AT18)</f>
        <v>0</v>
      </c>
      <c r="N18" s="4">
        <f>IF($W$2="четверг",'[1]Рейсы Четверг'!AV18,'Рейсы Вторник'!AV18)</f>
        <v>0</v>
      </c>
      <c r="O18" s="4">
        <f>IF($W$2="четверг",'[1]Рейсы Четверг'!AX18,'Рейсы Вторник'!AX18)</f>
        <v>0</v>
      </c>
      <c r="P18" s="4">
        <f>IF($W$2="четверг",'[1]Рейсы Четверг'!AZ18,'Рейсы Вторник'!AZ18)</f>
        <v>0</v>
      </c>
      <c r="Q18" s="4">
        <f>IF($W$2="четверг",'[1]Рейсы Четверг'!BB18,'Рейсы Вторник'!BB18)</f>
        <v>0</v>
      </c>
      <c r="R18" s="4">
        <f>IF($W$2="четверг",'[1]Рейсы Четверг'!BD18,'Рейсы Вторник'!BD18)</f>
        <v>0</v>
      </c>
      <c r="S18" s="49" t="str">
        <f>IF($W$2="четверг",'[1]Рейсы Четверг'!BF18,'Рейсы Вторник'!BF18)</f>
        <v>619-л</v>
      </c>
      <c r="T18" s="19"/>
      <c r="U18" s="1"/>
      <c r="W18" s="63"/>
      <c r="X18" s="40" t="s">
        <v>101</v>
      </c>
      <c r="Y18" s="39">
        <f>ROUNDUP(VLOOKUP('Рейсы Вторник'!X18,[1]заявки!$A$2:$AU$296,46,FALSE),0)</f>
        <v>227</v>
      </c>
      <c r="Z18" s="40"/>
      <c r="AA18" s="39">
        <f>ROUNDUP(VLOOKUP('Рейсы Вторник'!Z18,[1]заявки!$A$2:$AU$296,46,FALSE),0)</f>
        <v>0</v>
      </c>
      <c r="AB18" s="40"/>
      <c r="AC18" s="39">
        <f>ROUNDUP(VLOOKUP('Рейсы Вторник'!AB18,[1]заявки!$A$2:$AU$296,46,FALSE),0)</f>
        <v>0</v>
      </c>
      <c r="AD18" s="40"/>
      <c r="AE18" s="39">
        <f>ROUNDUP(VLOOKUP('Рейсы Вторник'!AD18,[1]заявки!$A$2:$AU$296,46,FALSE),)</f>
        <v>0</v>
      </c>
      <c r="AF18" s="40"/>
      <c r="AG18" s="39">
        <f>ROUNDUP(VLOOKUP('Рейсы Вторник'!AF18,[1]заявки!$A$2:$AU$296,46,FALSE),0)</f>
        <v>0</v>
      </c>
      <c r="AH18" s="72"/>
      <c r="AI18" s="39">
        <f>ROUNDUP(VLOOKUP('Рейсы Вторник'!AH18,[1]заявки!$A$2:$AU$296,46,FALSE),)</f>
        <v>0</v>
      </c>
      <c r="AJ18" s="40"/>
      <c r="AK18" s="46">
        <f>ROUNDUP(VLOOKUP('Рейсы Вторник'!AJ18,[1]заявки!$A$2:$AU$296,46,FALSE),0)</f>
        <v>0</v>
      </c>
      <c r="AL18" s="40"/>
      <c r="AM18" s="39">
        <f>ROUNDUP(VLOOKUP('Рейсы Вторник'!AL18,[1]заявки!$A$2:$AU$296,46,FALSE),0)</f>
        <v>0</v>
      </c>
      <c r="AN18" s="52"/>
      <c r="AO18" s="39">
        <f>ROUNDUP(VLOOKUP('Рейсы Вторник'!AN18,[1]заявки!$A$2:$AU$296,46,FALSE),0)</f>
        <v>0</v>
      </c>
      <c r="AP18" s="71"/>
      <c r="AQ18" s="39">
        <f>ROUNDUP(VLOOKUP('Рейсы Вторник'!AP18,[1]заявки!$A$2:$AU$296,46,FALSE),0)</f>
        <v>0</v>
      </c>
      <c r="AR18" s="42"/>
      <c r="AS18" s="39">
        <f>ROUNDUP(VLOOKUP('Рейсы Вторник'!AR18,[1]заявки!$A$2:$AU$296,46,FALSE),0)</f>
        <v>0</v>
      </c>
      <c r="AT18" s="40"/>
      <c r="AU18" s="39">
        <f>ROUNDUP(VLOOKUP('Рейсы Вторник'!AT18,[1]заявки!$A$2:$AU$296,46,FALSE),0)</f>
        <v>0</v>
      </c>
      <c r="AV18" s="70"/>
      <c r="AW18" s="39">
        <f>ROUNDUP(VLOOKUP('Рейсы Вторник'!AV18,[1]заявки!$A$2:$AU$296,46,FALSE),0)</f>
        <v>0</v>
      </c>
      <c r="AX18" s="42"/>
      <c r="AY18" s="39">
        <f>ROUNDUP(VLOOKUP('Рейсы Вторник'!AX18,[1]заявки!$A$2:$AU$296,46,FALSE),0)</f>
        <v>0</v>
      </c>
      <c r="AZ18" s="40"/>
      <c r="BA18" s="39">
        <f>ROUNDUP(VLOOKUP('Рейсы Вторник'!AZ18,[1]заявки!$A$2:$AU$296,46,FALSE),0)</f>
        <v>0</v>
      </c>
      <c r="BB18" s="40"/>
      <c r="BC18" s="39">
        <f>ROUNDUP(VLOOKUP('Рейсы Вторник'!BB18,[1]заявки!$A$2:$AU$296,46,FALSE),0)</f>
        <v>0</v>
      </c>
      <c r="BD18" s="40"/>
      <c r="BE18" s="39">
        <f>ROUNDUP(VLOOKUP('Рейсы Вторник'!BD18,[1]заявки!$A$2:$AU$296,46,FALSE),0)</f>
        <v>0</v>
      </c>
      <c r="BF18" s="64" t="s">
        <v>138</v>
      </c>
      <c r="BG18" s="39">
        <f>ROUNDUP(VLOOKUP('Рейсы Вторник'!BF18,[1]заявки!$A$2:$AU$296,46,FALSE),0)</f>
        <v>0</v>
      </c>
      <c r="BH18" s="64" t="s">
        <v>138</v>
      </c>
      <c r="BI18" s="39">
        <f>ROUNDUP(VLOOKUP('Рейсы Вторник'!BH18,[1]заявки!$A$2:$AU$296,46,FALSE),0)</f>
        <v>0</v>
      </c>
      <c r="BJ18" s="64" t="s">
        <v>138</v>
      </c>
      <c r="BK18" s="39">
        <f>ROUNDUP(VLOOKUP('Рейсы Вторник'!BJ18,[1]заявки!$A$2:$AU$296,46,FALSE),0)</f>
        <v>0</v>
      </c>
      <c r="BL18" s="64" t="s">
        <v>138</v>
      </c>
      <c r="BM18" s="39">
        <f>ROUNDUP(VLOOKUP('Рейсы Вторник'!BL18,[1]заявки!$A$2:$AU$296,46,FALSE),0)</f>
        <v>0</v>
      </c>
      <c r="BN18" s="64" t="s">
        <v>138</v>
      </c>
      <c r="BO18" s="39">
        <f>ROUNDUP(VLOOKUP('Рейсы Вторник'!BN18,[1]заявки!$A$2:$AU$296,46,FALSE),0)</f>
        <v>0</v>
      </c>
      <c r="BP18" s="64" t="s">
        <v>138</v>
      </c>
      <c r="BQ18" s="39">
        <f>ROUNDUP(VLOOKUP('Рейсы Вторник'!BP18,[1]заявки!$A$2:$AU$296,46,FALSE),0)</f>
        <v>0</v>
      </c>
      <c r="CJ18" t="str">
        <f t="array" ref="CJ18">INDEX(B$3:T$28,MOD(SMALL(IF(B$3:T$28&lt;&gt;0,COLUMN(B$3:T$28)-1+(ROW(B$3:T$28)-2)/1000),ROW()),1)*1000,SMALL(IF(B$3:T$28&lt;&gt;0,COLUMN(B$3:T$28)-1),ROW()))</f>
        <v>120</v>
      </c>
    </row>
    <row r="19" spans="1:88" ht="26.25" x14ac:dyDescent="0.4">
      <c r="A19" s="2" t="str">
        <f t="shared" si="0"/>
        <v>95</v>
      </c>
      <c r="B19" s="5">
        <f>IF($W$2="четверг",'[1]Рейсы Четверг'!X19,'Рейсы Вторник'!X19)</f>
        <v>0</v>
      </c>
      <c r="C19" s="5" t="str">
        <f>IF($W$2="четверг",'[1]Рейсы Четверг'!Z19,'Рейсы Вторник'!Z19)</f>
        <v>82</v>
      </c>
      <c r="D19" s="5">
        <f>IF($W$2="четверг",'[1]Рейсы Четверг'!AB19,'Рейсы Вторник'!AB19)</f>
        <v>0</v>
      </c>
      <c r="E19" s="5" t="str">
        <f>IF($W$2="четверг",'[1]Рейсы Четверг'!AD19,'Рейсы Вторник'!AD19)</f>
        <v>677 с2</v>
      </c>
      <c r="F19" s="5">
        <f>IF($W$2="четверг",'[1]Рейсы Четверг'!AF19,'Рейсы Вторник'!AF19)</f>
        <v>0</v>
      </c>
      <c r="G19" s="5">
        <f>IF($W$2="четверг",'[1]Рейсы Четверг'!AH19,'Рейсы Вторник'!AH19)</f>
        <v>0</v>
      </c>
      <c r="H19" s="5">
        <f>IF($W$2="четверг",'[1]Рейсы Четверг'!AJ19,'Рейсы Вторник'!AJ19)</f>
        <v>0</v>
      </c>
      <c r="I19" s="5">
        <f>IF($W$2="четверг",'[1]Рейсы Четверг'!AL19,'Рейсы Вторник'!AL19)</f>
        <v>0</v>
      </c>
      <c r="J19" s="5">
        <f>IF($W$2="четверг",'[1]Рейсы Четверг'!AN19,'Рейсы Вторник'!AN19)</f>
        <v>0</v>
      </c>
      <c r="K19" s="5">
        <f>IF($W$2="четверг",'[1]Рейсы Четверг'!AP19,'Рейсы Вторник'!AP19)</f>
        <v>0</v>
      </c>
      <c r="L19" s="5">
        <f>IF($W$2="четверг",'[1]Рейсы Четверг'!AR19,'Рейсы Вторник'!AR19)</f>
        <v>0</v>
      </c>
      <c r="M19" s="5">
        <f>IF($W$2="четверг",'[1]Рейсы Четверг'!AT19,'Рейсы Вторник'!AT19)</f>
        <v>0</v>
      </c>
      <c r="N19" s="4">
        <f>IF($W$2="четверг",'[1]Рейсы Четверг'!AV19,'Рейсы Вторник'!AV19)</f>
        <v>0</v>
      </c>
      <c r="O19" s="4">
        <f>IF($W$2="четверг",'[1]Рейсы Четверг'!AX19,'Рейсы Вторник'!AX19)</f>
        <v>0</v>
      </c>
      <c r="P19" s="4">
        <f>IF($W$2="четверг",'[1]Рейсы Четверг'!AZ19,'Рейсы Вторник'!AZ19)</f>
        <v>0</v>
      </c>
      <c r="Q19" s="4">
        <f>IF($W$2="четверг",'[1]Рейсы Четверг'!BB19,'Рейсы Вторник'!BB19)</f>
        <v>0</v>
      </c>
      <c r="R19" s="4">
        <f>IF($W$2="четверг",'[1]Рейсы Четверг'!BD19,'Рейсы Вторник'!BD19)</f>
        <v>0</v>
      </c>
      <c r="S19" s="49">
        <f>IF($W$2="четверг",'[1]Рейсы Четверг'!BF19,'Рейсы Вторник'!BF19)</f>
        <v>0</v>
      </c>
      <c r="T19" s="19"/>
      <c r="U19" s="1"/>
      <c r="W19" s="63"/>
      <c r="X19" s="40"/>
      <c r="Y19" s="39">
        <f>ROUNDUP(VLOOKUP('Рейсы Вторник'!X19,[1]заявки!$A$2:$AU$296,46,FALSE),0)</f>
        <v>0</v>
      </c>
      <c r="Z19" s="40" t="s">
        <v>100</v>
      </c>
      <c r="AA19" s="39">
        <f>ROUNDUP(VLOOKUP('Рейсы Вторник'!Z19,[1]заявки!$A$2:$AU$296,46,FALSE),0)</f>
        <v>349</v>
      </c>
      <c r="AB19" s="40"/>
      <c r="AC19" s="39">
        <f>ROUNDUP(VLOOKUP('Рейсы Вторник'!AB19,[1]заявки!$A$2:$AU$296,46,FALSE),0)</f>
        <v>0</v>
      </c>
      <c r="AD19" s="40" t="s">
        <v>168</v>
      </c>
      <c r="AE19" s="39">
        <f>ROUNDUP(VLOOKUP('Рейсы Вторник'!AD19,[1]заявки!$A$2:$AU$296,46,FALSE),)</f>
        <v>343</v>
      </c>
      <c r="AF19" s="40"/>
      <c r="AG19" s="39">
        <f>ROUNDUP(VLOOKUP('Рейсы Вторник'!AF19,[1]заявки!$A$2:$AU$296,46,FALSE),0)</f>
        <v>0</v>
      </c>
      <c r="AH19" s="40"/>
      <c r="AI19" s="39">
        <f>ROUNDUP(VLOOKUP('Рейсы Вторник'!AH19,[1]заявки!$A$2:$AU$296,46,FALSE),)</f>
        <v>0</v>
      </c>
      <c r="AJ19" s="40"/>
      <c r="AK19" s="46">
        <f>ROUNDUP(VLOOKUP('Рейсы Вторник'!AJ19,[1]заявки!$A$2:$AU$296,46,FALSE),0)</f>
        <v>0</v>
      </c>
      <c r="AL19" s="40"/>
      <c r="AM19" s="39">
        <f>ROUNDUP(VLOOKUP('Рейсы Вторник'!AL19,[1]заявки!$A$2:$AU$296,46,FALSE),0)</f>
        <v>0</v>
      </c>
      <c r="AN19" s="40"/>
      <c r="AO19" s="39">
        <f>ROUNDUP(VLOOKUP('Рейсы Вторник'!AN19,[1]заявки!$A$2:$AU$296,46,FALSE),0)</f>
        <v>0</v>
      </c>
      <c r="AP19" s="42"/>
      <c r="AQ19" s="39">
        <f>ROUNDUP(VLOOKUP('Рейсы Вторник'!AP19,[1]заявки!$A$2:$AU$296,46,FALSE),0)</f>
        <v>0</v>
      </c>
      <c r="AR19" s="42"/>
      <c r="AS19" s="39">
        <f>ROUNDUP(VLOOKUP('Рейсы Вторник'!AR19,[1]заявки!$A$2:$AU$296,46,FALSE),0)</f>
        <v>0</v>
      </c>
      <c r="AT19" s="40"/>
      <c r="AU19" s="39">
        <f>ROUNDUP(VLOOKUP('Рейсы Вторник'!AT19,[1]заявки!$A$2:$AU$296,46,FALSE),0)</f>
        <v>0</v>
      </c>
      <c r="AV19" s="40"/>
      <c r="AW19" s="39">
        <f>ROUNDUP(VLOOKUP('Рейсы Вторник'!AV19,[1]заявки!$A$2:$AU$296,46,FALSE),0)</f>
        <v>0</v>
      </c>
      <c r="AX19" s="69"/>
      <c r="AY19" s="39">
        <f>ROUNDUP(VLOOKUP('Рейсы Вторник'!AX19,[1]заявки!$A$2:$AU$296,46,FALSE),0)</f>
        <v>0</v>
      </c>
      <c r="AZ19" s="59"/>
      <c r="BA19" s="39">
        <f>ROUNDUP(VLOOKUP('Рейсы Вторник'!AZ19,[1]заявки!$A$2:$AU$296,46,FALSE),0)</f>
        <v>0</v>
      </c>
      <c r="BB19" s="68"/>
      <c r="BC19" s="39">
        <f>ROUNDUP(VLOOKUP('Рейсы Вторник'!BB19,[1]заявки!$A$2:$AU$296,46,FALSE),0)</f>
        <v>0</v>
      </c>
      <c r="BD19" s="40"/>
      <c r="BE19" s="39">
        <f>ROUNDUP(VLOOKUP('Рейсы Вторник'!BD19,[1]заявки!$A$2:$AU$296,46,FALSE),0)</f>
        <v>0</v>
      </c>
      <c r="BF19" s="40"/>
      <c r="BG19" s="39">
        <f>ROUNDUP(VLOOKUP('Рейсы Вторник'!BF19,[1]заявки!$A$2:$AU$296,46,FALSE),0)</f>
        <v>0</v>
      </c>
      <c r="BH19" s="40"/>
      <c r="BI19" s="39">
        <f>ROUNDUP(VLOOKUP('Рейсы Вторник'!BH19,[1]заявки!$A$2:$AU$296,46,FALSE),0)</f>
        <v>0</v>
      </c>
      <c r="BJ19" s="40"/>
      <c r="BK19" s="39">
        <f>ROUNDUP(VLOOKUP('Рейсы Вторник'!BJ19,[1]заявки!$A$2:$AU$296,46,FALSE),0)</f>
        <v>0</v>
      </c>
      <c r="BL19" s="40"/>
      <c r="BM19" s="39">
        <f>ROUNDUP(VLOOKUP('Рейсы Вторник'!BL19,[1]заявки!$A$2:$AU$296,46,FALSE),0)</f>
        <v>0</v>
      </c>
      <c r="BN19" s="40"/>
      <c r="BO19" s="39">
        <f>ROUNDUP(VLOOKUP('Рейсы Вторник'!BN19,[1]заявки!$A$2:$AU$296,46,FALSE),0)</f>
        <v>0</v>
      </c>
      <c r="BP19" s="40"/>
      <c r="BQ19" s="39">
        <f>ROUNDUP(VLOOKUP('Рейсы Вторник'!BP19,[1]заявки!$A$2:$AU$296,46,FALSE),0)</f>
        <v>0</v>
      </c>
      <c r="CJ19" t="str">
        <f t="array" ref="CJ19">INDEX(B$3:T$28,MOD(SMALL(IF(B$3:T$28&lt;&gt;0,COLUMN(B$3:T$28)-1+(ROW(B$3:T$28)-2)/1000),ROW()),1)*1000,SMALL(IF(B$3:T$28&lt;&gt;0,COLUMN(B$3:T$28)-1),ROW()))</f>
        <v>95</v>
      </c>
    </row>
    <row r="20" spans="1:88" ht="26.25" x14ac:dyDescent="0.4">
      <c r="A20" s="2" t="str">
        <f t="shared" si="0"/>
        <v>104</v>
      </c>
      <c r="B20" s="5" t="str">
        <f>IF($W$2="четверг",'[1]Рейсы Четверг'!X20,'Рейсы Вторник'!X20)</f>
        <v>34-1</v>
      </c>
      <c r="C20" s="5" t="str">
        <f>IF($W$2="четверг",'[1]Рейсы Четверг'!Z20,'Рейсы Вторник'!Z20)</f>
        <v>131</v>
      </c>
      <c r="D20" s="5">
        <f>IF($W$2="четверг",'[1]Рейсы Четверг'!AB20,'Рейсы Вторник'!AB20)</f>
        <v>0</v>
      </c>
      <c r="E20" s="5" t="str">
        <f>IF($W$2="четверг",'[1]Рейсы Четверг'!AD20,'Рейсы Вторник'!AD20)</f>
        <v>2 ф</v>
      </c>
      <c r="F20" s="5">
        <f>IF($W$2="четверг",'[1]Рейсы Четверг'!AF20,'Рейсы Вторник'!AF20)</f>
        <v>0</v>
      </c>
      <c r="G20" s="5">
        <f>IF($W$2="четверг",'[1]Рейсы Четверг'!AH20,'Рейсы Вторник'!AH20)</f>
        <v>0</v>
      </c>
      <c r="H20" s="5">
        <f>IF($W$2="четверг",'[1]Рейсы Четверг'!AJ20,'Рейсы Вторник'!AJ20)</f>
        <v>0</v>
      </c>
      <c r="I20" s="5">
        <f>IF($W$2="четверг",'[1]Рейсы Четверг'!AL20,'Рейсы Вторник'!AL20)</f>
        <v>0</v>
      </c>
      <c r="J20" s="5">
        <f>IF($W$2="четверг",'[1]Рейсы Четверг'!AN20,'Рейсы Вторник'!AN20)</f>
        <v>0</v>
      </c>
      <c r="K20" s="5">
        <f>IF($W$2="четверг",'[1]Рейсы Четверг'!AP20,'Рейсы Вторник'!AP20)</f>
        <v>0</v>
      </c>
      <c r="L20" s="5">
        <f>IF($W$2="четверг",'[1]Рейсы Четверг'!AR20,'Рейсы Вторник'!AR20)</f>
        <v>0</v>
      </c>
      <c r="M20" s="5">
        <f>IF($W$2="четверг",'[1]Рейсы Четверг'!AT20,'Рейсы Вторник'!AT20)</f>
        <v>0</v>
      </c>
      <c r="N20" s="4">
        <f>IF($W$2="четверг",'[1]Рейсы Четверг'!AV20,'Рейсы Вторник'!AV20)</f>
        <v>0</v>
      </c>
      <c r="O20" s="4">
        <f>IF($W$2="четверг",'[1]Рейсы Четверг'!AX20,'Рейсы Вторник'!AX20)</f>
        <v>0</v>
      </c>
      <c r="P20" s="4">
        <f>IF($W$2="четверг",'[1]Рейсы Четверг'!AZ20,'Рейсы Вторник'!AZ20)</f>
        <v>0</v>
      </c>
      <c r="Q20" s="4">
        <f>IF($W$2="четверг",'[1]Рейсы Четверг'!BB20,'Рейсы Вторник'!BB20)</f>
        <v>0</v>
      </c>
      <c r="R20" s="4">
        <f>IF($W$2="четверг",'[1]Рейсы Четверг'!BD20,'Рейсы Вторник'!BD20)</f>
        <v>0</v>
      </c>
      <c r="S20" s="49" t="str">
        <f>IF($W$2="четверг",'[1]Рейсы Четверг'!BF20,'Рейсы Вторник'!BF20)</f>
        <v>фигурист</v>
      </c>
      <c r="T20" s="19"/>
      <c r="U20" s="1"/>
      <c r="W20" s="63"/>
      <c r="X20" s="40" t="s">
        <v>148</v>
      </c>
      <c r="Y20" s="39">
        <f>ROUNDUP(VLOOKUP('Рейсы Вторник'!X20,[1]заявки!$A$2:$AU$296,46,FALSE),0)</f>
        <v>281</v>
      </c>
      <c r="Z20" s="64" t="s">
        <v>42</v>
      </c>
      <c r="AA20" s="39">
        <f>ROUNDUP(VLOOKUP('Рейсы Вторник'!Z20,[1]заявки!$A$2:$AU$296,46,FALSE),0)</f>
        <v>304</v>
      </c>
      <c r="AB20" s="40"/>
      <c r="AC20" s="39">
        <f>ROUNDUP(VLOOKUP('Рейсы Вторник'!AB20,[1]заявки!$A$2:$AU$296,46,FALSE),0)</f>
        <v>0</v>
      </c>
      <c r="AD20" s="52" t="s">
        <v>58</v>
      </c>
      <c r="AE20" s="39">
        <f>ROUNDUP(VLOOKUP('Рейсы Вторник'!AD20,[1]заявки!$A$2:$AU$296,46,FALSE),)</f>
        <v>355</v>
      </c>
      <c r="AF20" s="40"/>
      <c r="AG20" s="39">
        <f>ROUNDUP(VLOOKUP('Рейсы Вторник'!AF20,[1]заявки!$A$2:$AU$296,46,FALSE),0)</f>
        <v>0</v>
      </c>
      <c r="AH20" s="40"/>
      <c r="AI20" s="39">
        <f>ROUNDUP(VLOOKUP('Рейсы Вторник'!AH20,[1]заявки!$A$2:$AU$296,46,FALSE),)</f>
        <v>0</v>
      </c>
      <c r="AJ20" s="40"/>
      <c r="AK20" s="46">
        <f>ROUNDUP(VLOOKUP('Рейсы Вторник'!AJ20,[1]заявки!$A$2:$AU$296,46,FALSE),0)</f>
        <v>0</v>
      </c>
      <c r="AL20" s="40"/>
      <c r="AM20" s="39">
        <f>ROUNDUP(VLOOKUP('Рейсы Вторник'!AL20,[1]заявки!$A$2:$AU$296,46,FALSE),0)</f>
        <v>0</v>
      </c>
      <c r="AN20" s="40"/>
      <c r="AO20" s="39">
        <f>ROUNDUP(VLOOKUP('Рейсы Вторник'!AN20,[1]заявки!$A$2:$AU$296,46,FALSE),0)</f>
        <v>0</v>
      </c>
      <c r="AP20" s="45"/>
      <c r="AQ20" s="39">
        <f>ROUNDUP(VLOOKUP('Рейсы Вторник'!AP20,[1]заявки!$A$2:$AU$296,46,FALSE),0)</f>
        <v>0</v>
      </c>
      <c r="AR20" s="42"/>
      <c r="AS20" s="39">
        <f>ROUNDUP(VLOOKUP('Рейсы Вторник'!AR20,[1]заявки!$A$2:$AU$296,46,FALSE),0)</f>
        <v>0</v>
      </c>
      <c r="AT20" s="40"/>
      <c r="AU20" s="39">
        <f>ROUNDUP(VLOOKUP('Рейсы Вторник'!AT20,[1]заявки!$A$2:$AU$296,46,FALSE),0)</f>
        <v>0</v>
      </c>
      <c r="AV20" s="67"/>
      <c r="AW20" s="39">
        <f>ROUNDUP(VLOOKUP('Рейсы Вторник'!AV20,[1]заявки!$A$2:$AU$296,46,FALSE),0)</f>
        <v>0</v>
      </c>
      <c r="AX20" s="42"/>
      <c r="AY20" s="39">
        <f>ROUNDUP(VLOOKUP('Рейсы Вторник'!AX20,[1]заявки!$A$2:$AU$296,46,FALSE),0)</f>
        <v>0</v>
      </c>
      <c r="AZ20" s="40"/>
      <c r="BA20" s="39">
        <f>ROUNDUP(VLOOKUP('Рейсы Вторник'!AZ20,[1]заявки!$A$2:$AU$296,46,FALSE),0)</f>
        <v>0</v>
      </c>
      <c r="BB20" s="40"/>
      <c r="BC20" s="39">
        <f>ROUNDUP(VLOOKUP('Рейсы Вторник'!BB20,[1]заявки!$A$2:$AU$296,46,FALSE),0)</f>
        <v>0</v>
      </c>
      <c r="BD20" s="40"/>
      <c r="BE20" s="39">
        <f>ROUNDUP(VLOOKUP('Рейсы Вторник'!BD20,[1]заявки!$A$2:$AU$296,46,FALSE),0)</f>
        <v>0</v>
      </c>
      <c r="BF20" s="66" t="s">
        <v>103</v>
      </c>
      <c r="BG20" s="39">
        <f>ROUNDUP(VLOOKUP('Рейсы Вторник'!BF20,[1]заявки!$A$2:$AU$296,46,FALSE),0)</f>
        <v>0</v>
      </c>
      <c r="BH20" s="66" t="s">
        <v>103</v>
      </c>
      <c r="BI20" s="39">
        <f>ROUNDUP(VLOOKUP('Рейсы Вторник'!BH20,[1]заявки!$A$2:$AU$296,46,FALSE),0)</f>
        <v>0</v>
      </c>
      <c r="BJ20" s="66" t="s">
        <v>103</v>
      </c>
      <c r="BK20" s="39">
        <f>ROUNDUP(VLOOKUP('Рейсы Вторник'!BJ20,[1]заявки!$A$2:$AU$296,46,FALSE),0)</f>
        <v>0</v>
      </c>
      <c r="BL20" s="66" t="s">
        <v>103</v>
      </c>
      <c r="BM20" s="39">
        <f>ROUNDUP(VLOOKUP('Рейсы Вторник'!BL20,[1]заявки!$A$2:$AU$296,46,FALSE),0)</f>
        <v>0</v>
      </c>
      <c r="BN20" s="66" t="s">
        <v>103</v>
      </c>
      <c r="BO20" s="39">
        <f>ROUNDUP(VLOOKUP('Рейсы Вторник'!BN20,[1]заявки!$A$2:$AU$296,46,FALSE),0)</f>
        <v>0</v>
      </c>
      <c r="BP20" s="66" t="s">
        <v>103</v>
      </c>
      <c r="BQ20" s="39">
        <f>ROUNDUP(VLOOKUP('Рейсы Вторник'!BP20,[1]заявки!$A$2:$AU$296,46,FALSE),0)</f>
        <v>0</v>
      </c>
      <c r="CJ20" t="str">
        <f t="array" ref="CJ20">INDEX(B$3:T$28,MOD(SMALL(IF(B$3:T$28&lt;&gt;0,COLUMN(B$3:T$28)-1+(ROW(B$3:T$28)-2)/1000),ROW()),1)*1000,SMALL(IF(B$3:T$28&lt;&gt;0,COLUMN(B$3:T$28)-1),ROW()))</f>
        <v>104</v>
      </c>
    </row>
    <row r="21" spans="1:88" ht="26.25" x14ac:dyDescent="0.4">
      <c r="A21" s="2" t="str">
        <f t="shared" si="0"/>
        <v>457</v>
      </c>
      <c r="B21" s="5" t="str">
        <f>IF($W$2="четверг",'[1]Рейсы Четверг'!X21,'Рейсы Вторник'!X21)</f>
        <v>139</v>
      </c>
      <c r="C21" s="5">
        <f>IF($W$2="четверг",'[1]Рейсы Четверг'!Z21,'Рейсы Вторник'!Z21)</f>
        <v>0</v>
      </c>
      <c r="D21" s="5">
        <f>IF($W$2="четверг",'[1]Рейсы Четверг'!AB21,'Рейсы Вторник'!AB21)</f>
        <v>0</v>
      </c>
      <c r="E21" s="5" t="str">
        <f>IF($W$2="четверг",'[1]Рейсы Четверг'!AD21,'Рейсы Вторник'!AD21)</f>
        <v>8-2</v>
      </c>
      <c r="F21" s="5">
        <f>IF($W$2="четверг",'[1]Рейсы Четверг'!AF21,'Рейсы Вторник'!AF21)</f>
        <v>0</v>
      </c>
      <c r="G21" s="5">
        <f>IF($W$2="четверг",'[1]Рейсы Четверг'!AH21,'Рейсы Вторник'!AH21)</f>
        <v>0</v>
      </c>
      <c r="H21" s="5">
        <f>IF($W$2="четверг",'[1]Рейсы Четверг'!AJ21,'Рейсы Вторник'!AJ21)</f>
        <v>0</v>
      </c>
      <c r="I21" s="5">
        <f>IF($W$2="четверг",'[1]Рейсы Четверг'!AL21,'Рейсы Вторник'!AL21)</f>
        <v>0</v>
      </c>
      <c r="J21" s="5">
        <f>IF($W$2="четверг",'[1]Рейсы Четверг'!AN21,'Рейсы Вторник'!AN21)</f>
        <v>0</v>
      </c>
      <c r="K21" s="5">
        <f>IF($W$2="четверг",'[1]Рейсы Четверг'!AP21,'Рейсы Вторник'!AP21)</f>
        <v>0</v>
      </c>
      <c r="L21" s="5">
        <f>IF($W$2="четверг",'[1]Рейсы Четверг'!AR21,'Рейсы Вторник'!AR21)</f>
        <v>0</v>
      </c>
      <c r="M21" s="5">
        <f>IF($W$2="четверг",'[1]Рейсы Четверг'!AT21,'Рейсы Вторник'!AT21)</f>
        <v>0</v>
      </c>
      <c r="N21" s="4">
        <f>IF($W$2="четверг",'[1]Рейсы Четверг'!AV21,'Рейсы Вторник'!AV21)</f>
        <v>0</v>
      </c>
      <c r="O21" s="4">
        <f>IF($W$2="четверг",'[1]Рейсы Четверг'!AX21,'Рейсы Вторник'!AX21)</f>
        <v>0</v>
      </c>
      <c r="P21" s="4">
        <f>IF($W$2="четверг",'[1]Рейсы Четверг'!AZ21,'Рейсы Вторник'!AZ21)</f>
        <v>0</v>
      </c>
      <c r="Q21" s="4">
        <f>IF($W$2="четверг",'[1]Рейсы Четверг'!BB21,'Рейсы Вторник'!BB21)</f>
        <v>0</v>
      </c>
      <c r="R21" s="4" t="str">
        <f>IF($W$2="четверг",'[1]Рейсы Четверг'!BD21,'Рейсы Вторник'!BD21)</f>
        <v>Лун Бюд</v>
      </c>
      <c r="S21" s="49" t="str">
        <f>IF($W$2="четверг",'[1]Рейсы Четверг'!BF21,'Рейсы Вторник'!BF21)</f>
        <v>СвО.Зем</v>
      </c>
      <c r="T21" s="19"/>
      <c r="U21" s="1"/>
      <c r="W21" s="63"/>
      <c r="X21" s="40" t="s">
        <v>136</v>
      </c>
      <c r="Y21" s="39">
        <f>ROUNDUP(VLOOKUP('Рейсы Вторник'!X21,[1]заявки!$A$2:$AU$296,46,FALSE),0)</f>
        <v>317</v>
      </c>
      <c r="Z21" s="40"/>
      <c r="AA21" s="39">
        <f>ROUNDUP(VLOOKUP('Рейсы Вторник'!Z21,[1]заявки!$A$2:$AU$296,46,FALSE),0)</f>
        <v>0</v>
      </c>
      <c r="AB21" s="47"/>
      <c r="AC21" s="39">
        <f>ROUNDUP(VLOOKUP('Рейсы Вторник'!AB21,[1]заявки!$A$2:$AU$296,46,FALSE),0)</f>
        <v>0</v>
      </c>
      <c r="AD21" s="47" t="s">
        <v>145</v>
      </c>
      <c r="AE21" s="39">
        <f>ROUNDUP(VLOOKUP('Рейсы Вторник'!AD21,[1]заявки!$A$2:$AU$296,46,FALSE),)</f>
        <v>409</v>
      </c>
      <c r="AF21" s="57"/>
      <c r="AG21" s="39">
        <f>ROUNDUP(VLOOKUP('Рейсы Вторник'!AF21,[1]заявки!$A$2:$AU$296,46,FALSE),0)</f>
        <v>0</v>
      </c>
      <c r="AH21" s="41"/>
      <c r="AI21" s="39">
        <f>ROUNDUP(VLOOKUP('Рейсы Вторник'!AH21,[1]заявки!$A$2:$AU$296,46,FALSE),)</f>
        <v>0</v>
      </c>
      <c r="AJ21" s="40"/>
      <c r="AK21" s="46">
        <f>ROUNDUP(VLOOKUP('Рейсы Вторник'!AJ21,[1]заявки!$A$2:$AU$296,46,FALSE),0)</f>
        <v>0</v>
      </c>
      <c r="AL21" s="40"/>
      <c r="AM21" s="39">
        <f>ROUNDUP(VLOOKUP('Рейсы Вторник'!AL21,[1]заявки!$A$2:$AU$296,46,FALSE),0)</f>
        <v>0</v>
      </c>
      <c r="AN21" s="40"/>
      <c r="AO21" s="39">
        <f>ROUNDUP(VLOOKUP('Рейсы Вторник'!AN21,[1]заявки!$A$2:$AU$296,46,FALSE),0)</f>
        <v>0</v>
      </c>
      <c r="AP21" s="65"/>
      <c r="AQ21" s="39">
        <f>ROUNDUP(VLOOKUP('Рейсы Вторник'!AP21,[1]заявки!$A$2:$AU$296,46,FALSE),0)</f>
        <v>0</v>
      </c>
      <c r="AR21" s="42"/>
      <c r="AS21" s="39">
        <f>ROUNDUP(VLOOKUP('Рейсы Вторник'!AR21,[1]заявки!$A$2:$AU$296,46,FALSE),0)</f>
        <v>0</v>
      </c>
      <c r="AT21" s="40"/>
      <c r="AU21" s="39">
        <f>ROUNDUP(VLOOKUP('Рейсы Вторник'!AT21,[1]заявки!$A$2:$AU$296,46,FALSE),0)</f>
        <v>0</v>
      </c>
      <c r="AV21" s="40"/>
      <c r="AW21" s="39">
        <f>ROUNDUP(VLOOKUP('Рейсы Вторник'!AV21,[1]заявки!$A$2:$AU$296,46,FALSE),0)</f>
        <v>0</v>
      </c>
      <c r="AX21" s="42"/>
      <c r="AY21" s="39">
        <f>ROUNDUP(VLOOKUP('Рейсы Вторник'!AX21,[1]заявки!$A$2:$AU$296,46,FALSE),0)</f>
        <v>0</v>
      </c>
      <c r="AZ21" s="64"/>
      <c r="BA21" s="39">
        <f>ROUNDUP(VLOOKUP('Рейсы Вторник'!AZ21,[1]заявки!$A$2:$AU$296,46,FALSE),0)</f>
        <v>0</v>
      </c>
      <c r="BB21" s="41"/>
      <c r="BC21" s="39">
        <f>ROUNDUP(VLOOKUP('Рейсы Вторник'!BB21,[1]заявки!$A$2:$AU$296,46,FALSE),0)</f>
        <v>0</v>
      </c>
      <c r="BD21" s="52" t="s">
        <v>137</v>
      </c>
      <c r="BE21" s="39">
        <f>ROUNDUP(VLOOKUP('Рейсы Вторник'!BD21,[1]заявки!$A$2:$AU$296,46,FALSE),0)</f>
        <v>0</v>
      </c>
      <c r="BF21" s="40" t="s">
        <v>30</v>
      </c>
      <c r="BG21" s="39">
        <f>ROUNDUP(VLOOKUP('Рейсы Вторник'!BF21,[1]заявки!$A$2:$AU$296,46,FALSE),0)</f>
        <v>0</v>
      </c>
      <c r="BH21" s="40" t="s">
        <v>30</v>
      </c>
      <c r="BI21" s="39">
        <f>ROUNDUP(VLOOKUP('Рейсы Вторник'!BH21,[1]заявки!$A$2:$AU$296,46,FALSE),0)</f>
        <v>0</v>
      </c>
      <c r="BJ21" s="40" t="s">
        <v>30</v>
      </c>
      <c r="BK21" s="39">
        <f>ROUNDUP(VLOOKUP('Рейсы Вторник'!BJ21,[1]заявки!$A$2:$AU$296,46,FALSE),0)</f>
        <v>0</v>
      </c>
      <c r="BL21" s="40" t="s">
        <v>30</v>
      </c>
      <c r="BM21" s="39">
        <f>ROUNDUP(VLOOKUP('Рейсы Вторник'!BL21,[1]заявки!$A$2:$AU$296,46,FALSE),0)</f>
        <v>0</v>
      </c>
      <c r="BN21" s="40" t="s">
        <v>30</v>
      </c>
      <c r="BO21" s="39">
        <f>ROUNDUP(VLOOKUP('Рейсы Вторник'!BN21,[1]заявки!$A$2:$AU$296,46,FALSE),0)</f>
        <v>0</v>
      </c>
      <c r="BP21" s="40" t="s">
        <v>30</v>
      </c>
      <c r="BQ21" s="39">
        <f>ROUNDUP(VLOOKUP('Рейсы Вторник'!BP21,[1]заявки!$A$2:$AU$296,46,FALSE),0)</f>
        <v>0</v>
      </c>
      <c r="CJ21" t="str">
        <f t="array" ref="CJ21">INDEX(B$3:T$28,MOD(SMALL(IF(B$3:T$28&lt;&gt;0,COLUMN(B$3:T$28)-1+(ROW(B$3:T$28)-2)/1000),ROW()),1)*1000,SMALL(IF(B$3:T$28&lt;&gt;0,COLUMN(B$3:T$28)-1),ROW()))</f>
        <v>457</v>
      </c>
    </row>
    <row r="22" spans="1:88" ht="26.25" x14ac:dyDescent="0.4">
      <c r="A22" s="2" t="str">
        <f t="shared" si="0"/>
        <v>132</v>
      </c>
      <c r="B22" s="5">
        <f>IF($W$2="четверг",'[1]Рейсы Четверг'!X22,'Рейсы Вторник'!X22)</f>
        <v>0</v>
      </c>
      <c r="C22" s="5">
        <f>IF($W$2="четверг",'[1]Рейсы Четверг'!Z22,'Рейсы Вторник'!Z22)</f>
        <v>0</v>
      </c>
      <c r="D22" s="5">
        <f>IF($W$2="четверг",'[1]Рейсы Четверг'!AB22,'Рейсы Вторник'!AB22)</f>
        <v>0</v>
      </c>
      <c r="E22" s="5" t="str">
        <f>IF($W$2="четверг",'[1]Рейсы Четверг'!AD22,'Рейсы Вторник'!AD22)</f>
        <v>15</v>
      </c>
      <c r="F22" s="5">
        <f>IF($W$2="четверг",'[1]Рейсы Четверг'!AF22,'Рейсы Вторник'!AF22)</f>
        <v>0</v>
      </c>
      <c r="G22" s="5">
        <f>IF($W$2="четверг",'[1]Рейсы Четверг'!AH22,'Рейсы Вторник'!AH22)</f>
        <v>0</v>
      </c>
      <c r="H22" s="5">
        <f>IF($W$2="четверг",'[1]Рейсы Четверг'!AJ22,'Рейсы Вторник'!AJ22)</f>
        <v>0</v>
      </c>
      <c r="I22" s="5">
        <f>IF($W$2="четверг",'[1]Рейсы Четверг'!AL22,'Рейсы Вторник'!AL22)</f>
        <v>0</v>
      </c>
      <c r="J22" s="5">
        <f>IF($W$2="четверг",'[1]Рейсы Четверг'!AN22,'Рейсы Вторник'!AN22)</f>
        <v>0</v>
      </c>
      <c r="K22" s="5">
        <f>IF($W$2="четверг",'[1]Рейсы Четверг'!AP22,'Рейсы Вторник'!AP22)</f>
        <v>0</v>
      </c>
      <c r="L22" s="5">
        <f>IF($W$2="четверг",'[1]Рейсы Четверг'!AR22,'Рейсы Вторник'!AR22)</f>
        <v>0</v>
      </c>
      <c r="M22" s="5">
        <f>IF($W$2="четверг",'[1]Рейсы Четверг'!AT22,'Рейсы Вторник'!AT22)</f>
        <v>0</v>
      </c>
      <c r="N22" s="4">
        <f>IF($W$2="четверг",'[1]Рейсы Четверг'!AV22,'Рейсы Вторник'!AV22)</f>
        <v>0</v>
      </c>
      <c r="O22" s="4">
        <f>IF($W$2="четверг",'[1]Рейсы Четверг'!AX22,'Рейсы Вторник'!AX22)</f>
        <v>0</v>
      </c>
      <c r="P22" s="4">
        <f>IF($W$2="четверг",'[1]Рейсы Четверг'!AZ22,'Рейсы Вторник'!AZ22)</f>
        <v>0</v>
      </c>
      <c r="Q22" s="4">
        <f>IF($W$2="четверг",'[1]Рейсы Четверг'!BB22,'Рейсы Вторник'!BB22)</f>
        <v>0</v>
      </c>
      <c r="R22" s="4" t="str">
        <f>IF($W$2="четверг",'[1]Рейсы Четверг'!BD22,'Рейсы Вторник'!BD22)</f>
        <v>Лун В/Б</v>
      </c>
      <c r="S22" s="49" t="str">
        <f>IF($W$2="четверг",'[1]Рейсы Четверг'!BF22,'Рейсы Вторник'!BF22)</f>
        <v>СвО.Гав</v>
      </c>
      <c r="T22" s="19"/>
      <c r="U22" s="1"/>
      <c r="W22" s="63"/>
      <c r="X22" s="40"/>
      <c r="Y22" s="39">
        <f>ROUNDUP(VLOOKUP('Рейсы Вторник'!X22,[1]заявки!$A$2:$AU$296,46,FALSE),0)</f>
        <v>0</v>
      </c>
      <c r="Z22" s="40"/>
      <c r="AA22" s="39">
        <f>ROUNDUP(VLOOKUP('Рейсы Вторник'!Z22,[1]заявки!$A$2:$AU$296,46,FALSE),0)</f>
        <v>0</v>
      </c>
      <c r="AB22" s="47"/>
      <c r="AC22" s="39">
        <f>ROUNDUP(VLOOKUP('Рейсы Вторник'!AB22,[1]заявки!$A$2:$AU$296,46,FALSE),0)</f>
        <v>0</v>
      </c>
      <c r="AD22" s="47" t="s">
        <v>133</v>
      </c>
      <c r="AE22" s="39">
        <f>ROUNDUP(VLOOKUP('Рейсы Вторник'!AD22,[1]заявки!$A$2:$AU$296,46,FALSE),)</f>
        <v>193</v>
      </c>
      <c r="AF22" s="62"/>
      <c r="AG22" s="39">
        <f>ROUNDUP(VLOOKUP('Рейсы Вторник'!AF22,[1]заявки!$A$2:$AU$296,46,FALSE),0)</f>
        <v>0</v>
      </c>
      <c r="AH22" s="42"/>
      <c r="AI22" s="39">
        <f>ROUNDUP(VLOOKUP('Рейсы Вторник'!AH22,[1]заявки!$A$2:$AU$296,46,FALSE),)</f>
        <v>0</v>
      </c>
      <c r="AJ22" s="40"/>
      <c r="AK22" s="46">
        <f>ROUNDUP(VLOOKUP('Рейсы Вторник'!AJ22,[1]заявки!$A$2:$AU$296,46,FALSE),0)</f>
        <v>0</v>
      </c>
      <c r="AL22" s="40"/>
      <c r="AM22" s="39">
        <f>ROUNDUP(VLOOKUP('Рейсы Вторник'!AL22,[1]заявки!$A$2:$AU$296,46,FALSE),0)</f>
        <v>0</v>
      </c>
      <c r="AN22" s="59"/>
      <c r="AO22" s="39">
        <f>ROUNDUP(VLOOKUP('Рейсы Вторник'!AN22,[1]заявки!$A$2:$AU$296,46,FALSE),0)</f>
        <v>0</v>
      </c>
      <c r="AP22" s="42"/>
      <c r="AQ22" s="39">
        <f>ROUNDUP(VLOOKUP('Рейсы Вторник'!AP22,[1]заявки!$A$2:$AU$296,46,FALSE),0)</f>
        <v>0</v>
      </c>
      <c r="AR22" s="42"/>
      <c r="AS22" s="39">
        <f>ROUNDUP(VLOOKUP('Рейсы Вторник'!AR22,[1]заявки!$A$2:$AU$296,46,FALSE),0)</f>
        <v>0</v>
      </c>
      <c r="AT22" s="51"/>
      <c r="AU22" s="39">
        <f>ROUNDUP(VLOOKUP('Рейсы Вторник'!AT22,[1]заявки!$A$2:$AU$296,46,FALSE),0)</f>
        <v>0</v>
      </c>
      <c r="AV22" s="40"/>
      <c r="AW22" s="39">
        <f>ROUNDUP(VLOOKUP('Рейсы Вторник'!AV22,[1]заявки!$A$2:$AU$296,46,FALSE),0)</f>
        <v>0</v>
      </c>
      <c r="AX22" s="42"/>
      <c r="AY22" s="39">
        <f>ROUNDUP(VLOOKUP('Рейсы Вторник'!AX22,[1]заявки!$A$2:$AU$296,46,FALSE),0)</f>
        <v>0</v>
      </c>
      <c r="AZ22" s="40"/>
      <c r="BA22" s="39">
        <f>ROUNDUP(VLOOKUP('Рейсы Вторник'!AZ22,[1]заявки!$A$2:$AU$296,46,FALSE),0)</f>
        <v>0</v>
      </c>
      <c r="BB22" s="47"/>
      <c r="BC22" s="39">
        <f>ROUNDUP(VLOOKUP('Рейсы Вторник'!BB22,[1]заявки!$A$2:$AU$296,46,FALSE),0)</f>
        <v>0</v>
      </c>
      <c r="BD22" s="40" t="s">
        <v>126</v>
      </c>
      <c r="BE22" s="39">
        <f>ROUNDUP(VLOOKUP('Рейсы Вторник'!BD22,[1]заявки!$A$2:$AU$296,46,FALSE),0)</f>
        <v>0</v>
      </c>
      <c r="BF22" s="40" t="s">
        <v>38</v>
      </c>
      <c r="BG22" s="39">
        <f>ROUNDUP(VLOOKUP('Рейсы Вторник'!BF22,[1]заявки!$A$2:$AU$296,46,FALSE),0)</f>
        <v>0</v>
      </c>
      <c r="BH22" s="40" t="s">
        <v>38</v>
      </c>
      <c r="BI22" s="39">
        <f>ROUNDUP(VLOOKUP('Рейсы Вторник'!BH22,[1]заявки!$A$2:$AU$296,46,FALSE),0)</f>
        <v>0</v>
      </c>
      <c r="BJ22" s="40" t="s">
        <v>38</v>
      </c>
      <c r="BK22" s="39">
        <f>ROUNDUP(VLOOKUP('Рейсы Вторник'!BJ22,[1]заявки!$A$2:$AU$296,46,FALSE),0)</f>
        <v>0</v>
      </c>
      <c r="BL22" s="40" t="s">
        <v>38</v>
      </c>
      <c r="BM22" s="39">
        <f>ROUNDUP(VLOOKUP('Рейсы Вторник'!BL22,[1]заявки!$A$2:$AU$296,46,FALSE),0)</f>
        <v>0</v>
      </c>
      <c r="BN22" s="40" t="s">
        <v>38</v>
      </c>
      <c r="BO22" s="39">
        <f>ROUNDUP(VLOOKUP('Рейсы Вторник'!BN22,[1]заявки!$A$2:$AU$296,46,FALSE),0)</f>
        <v>0</v>
      </c>
      <c r="BP22" s="40" t="s">
        <v>38</v>
      </c>
      <c r="BQ22" s="39">
        <f>ROUNDUP(VLOOKUP('Рейсы Вторник'!BP22,[1]заявки!$A$2:$AU$296,46,FALSE),0)</f>
        <v>0</v>
      </c>
      <c r="CJ22" t="str">
        <f t="array" ref="CJ22">INDEX(B$3:T$28,MOD(SMALL(IF(B$3:T$28&lt;&gt;0,COLUMN(B$3:T$28)-1+(ROW(B$3:T$28)-2)/1000),ROW()),1)*1000,SMALL(IF(B$3:T$28&lt;&gt;0,COLUMN(B$3:T$28)-1),ROW()))</f>
        <v>132</v>
      </c>
    </row>
    <row r="23" spans="1:88" ht="26.25" x14ac:dyDescent="0.4">
      <c r="A23" s="2" t="str">
        <f t="shared" si="0"/>
        <v>119</v>
      </c>
      <c r="B23" s="5">
        <f>IF($W$2="четверг",'[1]Рейсы Четверг'!X23,'Рейсы Вторник'!X23)</f>
        <v>0</v>
      </c>
      <c r="C23" s="5">
        <f>IF($W$2="четверг",'[1]Рейсы Четверг'!Z23,'Рейсы Вторник'!Z23)</f>
        <v>0</v>
      </c>
      <c r="D23" s="5">
        <f>IF($W$2="четверг",'[1]Рейсы Четверг'!AB23,'Рейсы Вторник'!AB23)</f>
        <v>0</v>
      </c>
      <c r="E23" s="5">
        <f>IF($W$2="четверг",'[1]Рейсы Четверг'!AD23,'Рейсы Вторник'!AD23)</f>
        <v>0</v>
      </c>
      <c r="F23" s="5">
        <f>IF($W$2="четверг",'[1]Рейсы Четверг'!AF23,'Рейсы Вторник'!AF23)</f>
        <v>0</v>
      </c>
      <c r="G23" s="5">
        <f>IF($W$2="четверг",'[1]Рейсы Четверг'!AH23,'Рейсы Вторник'!AH23)</f>
        <v>0</v>
      </c>
      <c r="H23" s="5">
        <f>IF($W$2="четверг",'[1]Рейсы Четверг'!AJ23,'Рейсы Вторник'!AJ23)</f>
        <v>0</v>
      </c>
      <c r="I23" s="5">
        <f>IF($W$2="четверг",'[1]Рейсы Четверг'!AL23,'Рейсы Вторник'!AL23)</f>
        <v>0</v>
      </c>
      <c r="J23" s="5">
        <f>IF($W$2="четверг",'[1]Рейсы Четверг'!AN23,'Рейсы Вторник'!AN23)</f>
        <v>0</v>
      </c>
      <c r="K23" s="5">
        <f>IF($W$2="четверг",'[1]Рейсы Четверг'!AP23,'Рейсы Вторник'!AP23)</f>
        <v>0</v>
      </c>
      <c r="L23" s="5">
        <f>IF($W$2="четверг",'[1]Рейсы Четверг'!AR23,'Рейсы Вторник'!AR23)</f>
        <v>0</v>
      </c>
      <c r="M23" s="5">
        <f>IF($W$2="четверг",'[1]Рейсы Четверг'!AT23,'Рейсы Вторник'!AT23)</f>
        <v>0</v>
      </c>
      <c r="N23" s="4">
        <f>IF($W$2="четверг",'[1]Рейсы Четверг'!AV23,'Рейсы Вторник'!AV23)</f>
        <v>0</v>
      </c>
      <c r="O23" s="4">
        <f>IF($W$2="четверг",'[1]Рейсы Четверг'!AX23,'Рейсы Вторник'!AX23)</f>
        <v>0</v>
      </c>
      <c r="P23" s="4">
        <f>IF($W$2="четверг",'[1]Рейсы Четверг'!AZ23,'Рейсы Вторник'!AZ23)</f>
        <v>0</v>
      </c>
      <c r="Q23" s="4">
        <f>IF($W$2="четверг",'[1]Рейсы Четверг'!BB23,'Рейсы Вторник'!BB23)</f>
        <v>0</v>
      </c>
      <c r="R23" s="4" t="str">
        <f>IF($W$2="четверг",'[1]Рейсы Четверг'!BD23,'Рейсы Вторник'!BD23)</f>
        <v>3 сот</v>
      </c>
      <c r="S23" s="49" t="str">
        <f>IF($W$2="четверг",'[1]Рейсы Четверг'!BF23,'Рейсы Вторник'!BF23)</f>
        <v>Токсово</v>
      </c>
      <c r="T23" s="19"/>
      <c r="U23" s="1"/>
      <c r="W23" s="38"/>
      <c r="X23" s="40"/>
      <c r="Y23" s="39">
        <f>ROUNDUP(VLOOKUP('Рейсы Вторник'!X23,[1]заявки!$A$2:$AU$296,46,FALSE),0)</f>
        <v>0</v>
      </c>
      <c r="Z23" s="40"/>
      <c r="AA23" s="39">
        <f>ROUNDUP(VLOOKUP('Рейсы Вторник'!Z23,[1]заявки!$A$2:$AU$296,46,FALSE),0)</f>
        <v>0</v>
      </c>
      <c r="AB23" s="61"/>
      <c r="AC23" s="39">
        <f>ROUNDUP(VLOOKUP('Рейсы Вторник'!AB23,[1]заявки!$A$2:$AU$296,46,FALSE),0)</f>
        <v>0</v>
      </c>
      <c r="AD23" s="47"/>
      <c r="AE23" s="39">
        <f>ROUNDUP(VLOOKUP('Рейсы Вторник'!AD23,[1]заявки!$A$2:$AU$296,46,FALSE),)</f>
        <v>0</v>
      </c>
      <c r="AF23" s="45"/>
      <c r="AG23" s="39">
        <f>ROUNDUP(VLOOKUP('Рейсы Вторник'!AF23,[1]заявки!$A$2:$AU$296,46,FALSE),0)</f>
        <v>0</v>
      </c>
      <c r="AH23" s="42"/>
      <c r="AI23" s="39">
        <f>ROUNDUP(VLOOKUP('Рейсы Вторник'!AH23,[1]заявки!$A$2:$AU$296,46,FALSE),)</f>
        <v>0</v>
      </c>
      <c r="AJ23" s="40"/>
      <c r="AK23" s="46">
        <f>ROUNDUP(VLOOKUP('Рейсы Вторник'!AJ23,[1]заявки!$A$2:$AU$296,46,FALSE),0)</f>
        <v>0</v>
      </c>
      <c r="AL23" s="40"/>
      <c r="AM23" s="39">
        <f>ROUNDUP(VLOOKUP('Рейсы Вторник'!AL23,[1]заявки!$A$2:$AU$296,46,FALSE),0)</f>
        <v>0</v>
      </c>
      <c r="AN23" s="40"/>
      <c r="AO23" s="39">
        <f>ROUNDUP(VLOOKUP('Рейсы Вторник'!AN23,[1]заявки!$A$2:$AU$296,46,FALSE),0)</f>
        <v>0</v>
      </c>
      <c r="AP23" s="42"/>
      <c r="AQ23" s="39">
        <f>ROUNDUP(VLOOKUP('Рейсы Вторник'!AP23,[1]заявки!$A$2:$AU$296,46,FALSE),0)</f>
        <v>0</v>
      </c>
      <c r="AR23" s="42"/>
      <c r="AS23" s="39">
        <f>ROUNDUP(VLOOKUP('Рейсы Вторник'!AR23,[1]заявки!$A$2:$AU$296,46,FALSE),0)</f>
        <v>0</v>
      </c>
      <c r="AT23" s="40"/>
      <c r="AU23" s="39">
        <f>ROUNDUP(VLOOKUP('Рейсы Вторник'!AT23,[1]заявки!$A$2:$AU$296,46,FALSE),0)</f>
        <v>0</v>
      </c>
      <c r="AV23" s="51"/>
      <c r="AW23" s="39">
        <f>ROUNDUP(VLOOKUP('Рейсы Вторник'!AV23,[1]заявки!$A$2:$AU$296,46,FALSE),0)</f>
        <v>0</v>
      </c>
      <c r="AX23" s="42"/>
      <c r="AY23" s="39">
        <f>ROUNDUP(VLOOKUP('Рейсы Вторник'!AX23,[1]заявки!$A$2:$AU$296,46,FALSE),0)</f>
        <v>0</v>
      </c>
      <c r="AZ23" s="40"/>
      <c r="BA23" s="39">
        <f>ROUNDUP(VLOOKUP('Рейсы Вторник'!AZ23,[1]заявки!$A$2:$AU$296,46,FALSE),0)</f>
        <v>0</v>
      </c>
      <c r="BB23" s="60"/>
      <c r="BC23" s="39">
        <f>ROUNDUP(VLOOKUP('Рейсы Вторник'!BB23,[1]заявки!$A$2:$AU$296,46,FALSE),0)</f>
        <v>0</v>
      </c>
      <c r="BD23" s="40" t="s">
        <v>12</v>
      </c>
      <c r="BE23" s="39">
        <f>ROUNDUP(VLOOKUP('Рейсы Вторник'!BD23,[1]заявки!$A$2:$AU$296,46,FALSE),0)</f>
        <v>0</v>
      </c>
      <c r="BF23" s="40" t="s">
        <v>15</v>
      </c>
      <c r="BG23" s="39">
        <f>ROUNDUP(VLOOKUP('Рейсы Вторник'!BF23,[1]заявки!$A$2:$AU$296,46,FALSE),0)</f>
        <v>0</v>
      </c>
      <c r="BH23" s="40" t="s">
        <v>15</v>
      </c>
      <c r="BI23" s="39">
        <f>ROUNDUP(VLOOKUP('Рейсы Вторник'!BH23,[1]заявки!$A$2:$AU$296,46,FALSE),0)</f>
        <v>0</v>
      </c>
      <c r="BJ23" s="40" t="s">
        <v>15</v>
      </c>
      <c r="BK23" s="39">
        <f>ROUNDUP(VLOOKUP('Рейсы Вторник'!BJ23,[1]заявки!$A$2:$AU$296,46,FALSE),0)</f>
        <v>0</v>
      </c>
      <c r="BL23" s="40" t="s">
        <v>15</v>
      </c>
      <c r="BM23" s="39">
        <f>ROUNDUP(VLOOKUP('Рейсы Вторник'!BL23,[1]заявки!$A$2:$AU$296,46,FALSE),0)</f>
        <v>0</v>
      </c>
      <c r="BN23" s="40" t="s">
        <v>15</v>
      </c>
      <c r="BO23" s="39">
        <f>ROUNDUP(VLOOKUP('Рейсы Вторник'!BN23,[1]заявки!$A$2:$AU$296,46,FALSE),0)</f>
        <v>0</v>
      </c>
      <c r="BP23" s="40" t="s">
        <v>15</v>
      </c>
      <c r="BQ23" s="39">
        <f>ROUNDUP(VLOOKUP('Рейсы Вторник'!BP23,[1]заявки!$A$2:$AU$296,46,FALSE),0)</f>
        <v>0</v>
      </c>
      <c r="CJ23" t="str">
        <f t="array" ref="CJ23">INDEX(B$3:T$28,MOD(SMALL(IF(B$3:T$28&lt;&gt;0,COLUMN(B$3:T$28)-1+(ROW(B$3:T$28)-2)/1000),ROW()),1)*1000,SMALL(IF(B$3:T$28&lt;&gt;0,COLUMN(B$3:T$28)-1),ROW()))</f>
        <v>119</v>
      </c>
    </row>
    <row r="24" spans="1:88" ht="26.25" x14ac:dyDescent="0.4">
      <c r="A24" s="2" t="str">
        <f t="shared" si="0"/>
        <v>67</v>
      </c>
      <c r="B24" s="5">
        <f>IF($W$2="четверг",'[1]Рейсы Четверг'!X24,'Рейсы Вторник'!X24)</f>
        <v>0</v>
      </c>
      <c r="C24" s="5">
        <f>IF($W$2="четверг",'[1]Рейсы Четверг'!Z24,'Рейсы Вторник'!Z24)</f>
        <v>0</v>
      </c>
      <c r="D24" s="5">
        <f>IF($W$2="четверг",'[1]Рейсы Четверг'!AB24,'Рейсы Вторник'!AB24)</f>
        <v>0</v>
      </c>
      <c r="E24" s="5">
        <f>IF($W$2="четверг",'[1]Рейсы Четверг'!AD24,'Рейсы Вторник'!AD24)</f>
        <v>0</v>
      </c>
      <c r="F24" s="5">
        <f>IF($W$2="четверг",'[1]Рейсы Четверг'!AF24,'Рейсы Вторник'!AF24)</f>
        <v>0</v>
      </c>
      <c r="G24" s="5">
        <f>IF($W$2="четверг",'[1]Рейсы Четверг'!AH24,'Рейсы Вторник'!AH24)</f>
        <v>0</v>
      </c>
      <c r="H24" s="5">
        <f>IF($W$2="четверг",'[1]Рейсы Четверг'!AJ24,'Рейсы Вторник'!AJ24)</f>
        <v>0</v>
      </c>
      <c r="I24" s="5">
        <f>IF($W$2="четверг",'[1]Рейсы Четверг'!AL24,'Рейсы Вторник'!AL24)</f>
        <v>0</v>
      </c>
      <c r="J24" s="5">
        <f>IF($W$2="четверг",'[1]Рейсы Четверг'!AN24,'Рейсы Вторник'!AN24)</f>
        <v>0</v>
      </c>
      <c r="K24" s="5">
        <f>IF($W$2="четверг",'[1]Рейсы Четверг'!AP24,'Рейсы Вторник'!AP24)</f>
        <v>0</v>
      </c>
      <c r="L24" s="5">
        <f>IF($W$2="четверг",'[1]Рейсы Четверг'!AR24,'Рейсы Вторник'!AR24)</f>
        <v>0</v>
      </c>
      <c r="M24" s="5">
        <f>IF($W$2="четверг",'[1]Рейсы Четверг'!AT24,'Рейсы Вторник'!AT24)</f>
        <v>0</v>
      </c>
      <c r="N24" s="4">
        <f>IF($W$2="четверг",'[1]Рейсы Четверг'!AV24,'Рейсы Вторник'!AV24)</f>
        <v>0</v>
      </c>
      <c r="O24" s="4">
        <f>IF($W$2="четверг",'[1]Рейсы Четверг'!AX24,'Рейсы Вторник'!AX24)</f>
        <v>0</v>
      </c>
      <c r="P24" s="4">
        <f>IF($W$2="четверг",'[1]Рейсы Четверг'!AZ24,'Рейсы Вторник'!AZ24)</f>
        <v>0</v>
      </c>
      <c r="Q24" s="4">
        <f>IF($W$2="четверг",'[1]Рейсы Четверг'!BB24,'Рейсы Вторник'!BB24)</f>
        <v>0</v>
      </c>
      <c r="R24" s="4" t="str">
        <f>IF($W$2="четверг",'[1]Рейсы Четверг'!BD24,'Рейсы Вторник'!BD24)</f>
        <v>103-лс</v>
      </c>
      <c r="S24" s="49" t="str">
        <f>IF($W$2="четверг",'[1]Рейсы Четверг'!BF24,'Рейсы Вторник'!BF24)</f>
        <v>ТокСотр</v>
      </c>
      <c r="T24" s="19"/>
      <c r="U24" s="1"/>
      <c r="W24" s="38"/>
      <c r="X24" s="40"/>
      <c r="Y24" s="39">
        <f>ROUNDUP(VLOOKUP('Рейсы Вторник'!X24,[1]заявки!$A$2:$AU$296,46,FALSE),0)</f>
        <v>0</v>
      </c>
      <c r="Z24" s="40"/>
      <c r="AA24" s="39">
        <f>ROUNDUP(VLOOKUP('Рейсы Вторник'!Z24,[1]заявки!$A$2:$AU$296,46,FALSE),0)</f>
        <v>0</v>
      </c>
      <c r="AB24" s="40"/>
      <c r="AC24" s="39">
        <f>ROUNDUP(VLOOKUP('Рейсы Вторник'!AB24,[1]заявки!$A$2:$AU$296,46,FALSE),0)</f>
        <v>0</v>
      </c>
      <c r="AD24" s="40"/>
      <c r="AE24" s="39">
        <f>ROUNDUP(VLOOKUP('Рейсы Вторник'!AD24,[1]заявки!$A$2:$AU$296,46,FALSE),)</f>
        <v>0</v>
      </c>
      <c r="AF24" s="42"/>
      <c r="AG24" s="39">
        <f>ROUNDUP(VLOOKUP('Рейсы Вторник'!AF24,[1]заявки!$A$2:$AU$296,46,FALSE),0)</f>
        <v>0</v>
      </c>
      <c r="AH24" s="45"/>
      <c r="AI24" s="39">
        <f>ROUNDUP(VLOOKUP('Рейсы Вторник'!AH24,[1]заявки!$A$2:$AU$296,46,FALSE),)</f>
        <v>0</v>
      </c>
      <c r="AJ24" s="40"/>
      <c r="AK24" s="46">
        <f>ROUNDUP(VLOOKUP('Рейсы Вторник'!AJ24,[1]заявки!$A$2:$AU$296,46,FALSE),0)</f>
        <v>0</v>
      </c>
      <c r="AL24" s="59"/>
      <c r="AM24" s="39">
        <f>ROUNDUP(VLOOKUP('Рейсы Вторник'!AL24,[1]заявки!$A$2:$AU$296,46,FALSE),0)</f>
        <v>0</v>
      </c>
      <c r="AN24" s="51"/>
      <c r="AO24" s="39">
        <f>ROUNDUP(VLOOKUP('Рейсы Вторник'!AN24,[1]заявки!$A$2:$AU$296,46,FALSE),0)</f>
        <v>0</v>
      </c>
      <c r="AP24" s="58"/>
      <c r="AQ24" s="39">
        <f>ROUNDUP(VLOOKUP('Рейсы Вторник'!AP24,[1]заявки!$A$2:$AU$296,46,FALSE),0)</f>
        <v>0</v>
      </c>
      <c r="AR24" s="44"/>
      <c r="AS24" s="39">
        <f>ROUNDUP(VLOOKUP('Рейсы Вторник'!AR24,[1]заявки!$A$2:$AU$296,46,FALSE),0)</f>
        <v>0</v>
      </c>
      <c r="AT24" s="45"/>
      <c r="AU24" s="39">
        <f>ROUNDUP(VLOOKUP('Рейсы Вторник'!AT24,[1]заявки!$A$2:$AU$296,46,FALSE),0)</f>
        <v>0</v>
      </c>
      <c r="AV24" s="40"/>
      <c r="AW24" s="39">
        <f>ROUNDUP(VLOOKUP('Рейсы Вторник'!AV24,[1]заявки!$A$2:$AU$296,46,FALSE),0)</f>
        <v>0</v>
      </c>
      <c r="AX24" s="42"/>
      <c r="AY24" s="39">
        <f>ROUNDUP(VLOOKUP('Рейсы Вторник'!AX24,[1]заявки!$A$2:$AU$296,46,FALSE),0)</f>
        <v>0</v>
      </c>
      <c r="AZ24" s="40"/>
      <c r="BA24" s="39">
        <f>ROUNDUP(VLOOKUP('Рейсы Вторник'!AZ24,[1]заявки!$A$2:$AU$296,46,FALSE),0)</f>
        <v>0</v>
      </c>
      <c r="BB24" s="40"/>
      <c r="BC24" s="39">
        <f>ROUNDUP(VLOOKUP('Рейсы Вторник'!BB24,[1]заявки!$A$2:$AU$296,46,FALSE),0)</f>
        <v>0</v>
      </c>
      <c r="BD24" s="40" t="s">
        <v>29</v>
      </c>
      <c r="BE24" s="39">
        <f>ROUNDUP(VLOOKUP('Рейсы Вторник'!BD24,[1]заявки!$A$2:$AU$296,46,FALSE),0)</f>
        <v>0</v>
      </c>
      <c r="BF24" s="42" t="s">
        <v>84</v>
      </c>
      <c r="BG24" s="39">
        <f>ROUNDUP(VLOOKUP('Рейсы Вторник'!BF24,[1]заявки!$A$2:$AU$296,46,FALSE),0)</f>
        <v>0</v>
      </c>
      <c r="BH24" s="42" t="s">
        <v>84</v>
      </c>
      <c r="BI24" s="39">
        <f>ROUNDUP(VLOOKUP('Рейсы Вторник'!BH24,[1]заявки!$A$2:$AU$296,46,FALSE),0)</f>
        <v>0</v>
      </c>
      <c r="BJ24" s="42" t="s">
        <v>84</v>
      </c>
      <c r="BK24" s="39">
        <f>ROUNDUP(VLOOKUP('Рейсы Вторник'!BJ24,[1]заявки!$A$2:$AU$296,46,FALSE),0)</f>
        <v>0</v>
      </c>
      <c r="BL24" s="42" t="s">
        <v>84</v>
      </c>
      <c r="BM24" s="39">
        <f>ROUNDUP(VLOOKUP('Рейсы Вторник'!BL24,[1]заявки!$A$2:$AU$296,46,FALSE),0)</f>
        <v>0</v>
      </c>
      <c r="BN24" s="42" t="s">
        <v>84</v>
      </c>
      <c r="BO24" s="39">
        <f>ROUNDUP(VLOOKUP('Рейсы Вторник'!BN24,[1]заявки!$A$2:$AU$296,46,FALSE),0)</f>
        <v>0</v>
      </c>
      <c r="BP24" s="42" t="s">
        <v>84</v>
      </c>
      <c r="BQ24" s="39">
        <f>ROUNDUP(VLOOKUP('Рейсы Вторник'!BP24,[1]заявки!$A$2:$AU$296,46,FALSE),0)</f>
        <v>0</v>
      </c>
      <c r="CJ24" t="str">
        <f t="array" ref="CJ24">INDEX(B$3:T$28,MOD(SMALL(IF(B$3:T$28&lt;&gt;0,COLUMN(B$3:T$28)-1+(ROW(B$3:T$28)-2)/1000),ROW()),1)*1000,SMALL(IF(B$3:T$28&lt;&gt;0,COLUMN(B$3:T$28)-1),ROW()))</f>
        <v>67</v>
      </c>
    </row>
    <row r="25" spans="1:88" ht="26.25" x14ac:dyDescent="0.4">
      <c r="A25" s="2" t="str">
        <f t="shared" si="0"/>
        <v>32-1</v>
      </c>
      <c r="B25" s="5">
        <f>IF($W$2="четверг",'[1]Рейсы Четверг'!X25,'Рейсы Вторник'!X25)</f>
        <v>0</v>
      </c>
      <c r="C25" s="5">
        <f>IF($W$2="четверг",'[1]Рейсы Четверг'!Z25,'Рейсы Вторник'!Z25)</f>
        <v>0</v>
      </c>
      <c r="D25" s="5">
        <f>IF($W$2="четверг",'[1]Рейсы Четверг'!AB25,'Рейсы Вторник'!AB25)</f>
        <v>0</v>
      </c>
      <c r="E25" s="5">
        <f>IF($W$2="четверг",'[1]Рейсы Четверг'!AD25,'Рейсы Вторник'!AD25)</f>
        <v>0</v>
      </c>
      <c r="F25" s="5">
        <f>IF($W$2="четверг",'[1]Рейсы Четверг'!AF25,'Рейсы Вторник'!AF25)</f>
        <v>0</v>
      </c>
      <c r="G25" s="5">
        <f>IF($W$2="четверг",'[1]Рейсы Четверг'!AH25,'Рейсы Вторник'!AH25)</f>
        <v>0</v>
      </c>
      <c r="H25" s="5">
        <f>IF($W$2="четверг",'[1]Рейсы Четверг'!AJ25,'Рейсы Вторник'!AJ25)</f>
        <v>0</v>
      </c>
      <c r="I25" s="5">
        <f>IF($W$2="четверг",'[1]Рейсы Четверг'!AL25,'Рейсы Вторник'!AL25)</f>
        <v>0</v>
      </c>
      <c r="J25" s="5">
        <f>IF($W$2="четверг",'[1]Рейсы Четверг'!AN25,'Рейсы Вторник'!AN25)</f>
        <v>0</v>
      </c>
      <c r="K25" s="5">
        <f>IF($W$2="четверг",'[1]Рейсы Четверг'!AP25,'Рейсы Вторник'!AP25)</f>
        <v>0</v>
      </c>
      <c r="L25" s="5">
        <f>IF($W$2="четверг",'[1]Рейсы Четверг'!AR25,'Рейсы Вторник'!AR25)</f>
        <v>0</v>
      </c>
      <c r="M25" s="5">
        <f>IF($W$2="четверг",'[1]Рейсы Четверг'!AT25,'Рейсы Вторник'!AT25)</f>
        <v>0</v>
      </c>
      <c r="N25" s="4">
        <f>IF($W$2="четверг",'[1]Рейсы Четверг'!AV25,'Рейсы Вторник'!AV25)</f>
        <v>0</v>
      </c>
      <c r="O25" s="4">
        <f>IF($W$2="четверг",'[1]Рейсы Четверг'!AX25,'Рейсы Вторник'!AX25)</f>
        <v>0</v>
      </c>
      <c r="P25" s="4">
        <f>IF($W$2="четверг",'[1]Рейсы Четверг'!AZ25,'Рейсы Вторник'!AZ25)</f>
        <v>0</v>
      </c>
      <c r="Q25" s="4">
        <f>IF($W$2="четверг",'[1]Рейсы Четверг'!BB25,'Рейсы Вторник'!BB25)</f>
        <v>0</v>
      </c>
      <c r="R25" s="4" t="str">
        <f>IF($W$2="четверг",'[1]Рейсы Четверг'!BD25,'Рейсы Вторник'!BD25)</f>
        <v>фигур,бюд</v>
      </c>
      <c r="S25" s="49">
        <f>IF($W$2="четверг",'[1]Рейсы Четверг'!BF25,'Рейсы Вторник'!BF25)</f>
        <v>0</v>
      </c>
      <c r="T25" s="19"/>
      <c r="U25" s="1"/>
      <c r="W25" s="38"/>
      <c r="X25" s="42"/>
      <c r="Y25" s="39">
        <f>ROUNDUP(VLOOKUP('Рейсы Вторник'!X25,[1]заявки!$A$2:$AU$296,46,FALSE),0)</f>
        <v>0</v>
      </c>
      <c r="Z25" s="42"/>
      <c r="AA25" s="39">
        <f>ROUNDUP(VLOOKUP('Рейсы Вторник'!Z25,[1]заявки!$A$2:$AU$296,46,FALSE),0)</f>
        <v>0</v>
      </c>
      <c r="AB25" s="41"/>
      <c r="AC25" s="39">
        <f>ROUNDUP(VLOOKUP('Рейсы Вторник'!AB25,[1]заявки!$A$2:$AU$296,46,FALSE),0)</f>
        <v>0</v>
      </c>
      <c r="AD25" s="40"/>
      <c r="AE25" s="39">
        <f>ROUNDUP(VLOOKUP('Рейсы Вторник'!AD25,[1]заявки!$A$2:$AU$296,46,FALSE),)</f>
        <v>0</v>
      </c>
      <c r="AF25" s="45"/>
      <c r="AG25" s="39">
        <f>ROUNDUP(VLOOKUP('Рейсы Вторник'!AF25,[1]заявки!$A$2:$AU$296,46,FALSE),0)</f>
        <v>0</v>
      </c>
      <c r="AH25" s="42"/>
      <c r="AI25" s="39">
        <f>ROUNDUP(VLOOKUP('Рейсы Вторник'!AH25,[1]заявки!$A$2:$AU$296,46,FALSE),)</f>
        <v>0</v>
      </c>
      <c r="AJ25" s="40"/>
      <c r="AK25" s="46">
        <f>ROUNDUP(VLOOKUP('Рейсы Вторник'!AJ25,[1]заявки!$A$2:$AU$296,46,FALSE),0)</f>
        <v>0</v>
      </c>
      <c r="AL25" s="51"/>
      <c r="AM25" s="39">
        <f>ROUNDUP(VLOOKUP('Рейсы Вторник'!AL25,[1]заявки!$A$2:$AU$296,46,FALSE),0)</f>
        <v>0</v>
      </c>
      <c r="AN25" s="42"/>
      <c r="AO25" s="39">
        <f>ROUNDUP(VLOOKUP('Рейсы Вторник'!AN25,[1]заявки!$A$2:$AU$296,46,FALSE),0)</f>
        <v>0</v>
      </c>
      <c r="AP25" s="42"/>
      <c r="AQ25" s="39">
        <f>ROUNDUP(VLOOKUP('Рейсы Вторник'!AP25,[1]заявки!$A$2:$AU$296,46,FALSE),0)</f>
        <v>0</v>
      </c>
      <c r="AR25" s="42"/>
      <c r="AS25" s="39">
        <f>ROUNDUP(VLOOKUP('Рейсы Вторник'!AR25,[1]заявки!$A$2:$AU$296,46,FALSE),0)</f>
        <v>0</v>
      </c>
      <c r="AT25" s="57"/>
      <c r="AU25" s="39">
        <f>ROUNDUP(VLOOKUP('Рейсы Вторник'!AT25,[1]заявки!$A$2:$AU$296,46,FALSE),0)</f>
        <v>0</v>
      </c>
      <c r="AV25" s="40"/>
      <c r="AW25" s="39">
        <f>ROUNDUP(VLOOKUP('Рейсы Вторник'!AV25,[1]заявки!$A$2:$AU$296,46,FALSE),0)</f>
        <v>0</v>
      </c>
      <c r="AX25" s="42"/>
      <c r="AY25" s="39">
        <f>ROUNDUP(VLOOKUP('Рейсы Вторник'!AX25,[1]заявки!$A$2:$AU$296,46,FALSE),0)</f>
        <v>0</v>
      </c>
      <c r="AZ25" s="56"/>
      <c r="BA25" s="39">
        <f>ROUNDUP(VLOOKUP('Рейсы Вторник'!AZ25,[1]заявки!$A$2:$AU$296,46,FALSE),0)</f>
        <v>0</v>
      </c>
      <c r="BB25" s="40"/>
      <c r="BC25" s="39">
        <f>ROUNDUP(VLOOKUP('Рейсы Вторник'!BB25,[1]заявки!$A$2:$AU$296,46,FALSE),0)</f>
        <v>0</v>
      </c>
      <c r="BD25" s="55" t="s">
        <v>102</v>
      </c>
      <c r="BE25" s="39">
        <f>ROUNDUP(VLOOKUP('Рейсы Вторник'!BD25,[1]заявки!$A$2:$AU$296,46,FALSE),0)</f>
        <v>0</v>
      </c>
      <c r="BF25" s="51"/>
      <c r="BG25" s="39">
        <f>ROUNDUP(VLOOKUP('Рейсы Вторник'!BF25,[1]заявки!$A$2:$AU$296,46,FALSE),0)</f>
        <v>0</v>
      </c>
      <c r="BH25" s="51"/>
      <c r="BI25" s="39">
        <f>ROUNDUP(VLOOKUP('Рейсы Вторник'!BH25,[1]заявки!$A$2:$AU$296,46,FALSE),0)</f>
        <v>0</v>
      </c>
      <c r="BJ25" s="51"/>
      <c r="BK25" s="39">
        <f>ROUNDUP(VLOOKUP('Рейсы Вторник'!BJ25,[1]заявки!$A$2:$AU$296,46,FALSE),0)</f>
        <v>0</v>
      </c>
      <c r="BL25" s="51"/>
      <c r="BM25" s="39">
        <f>ROUNDUP(VLOOKUP('Рейсы Вторник'!BL25,[1]заявки!$A$2:$AU$296,46,FALSE),0)</f>
        <v>0</v>
      </c>
      <c r="BN25" s="51"/>
      <c r="BO25" s="39">
        <f>ROUNDUP(VLOOKUP('Рейсы Вторник'!BN25,[1]заявки!$A$2:$AU$296,46,FALSE),0)</f>
        <v>0</v>
      </c>
      <c r="BP25" s="51"/>
      <c r="BQ25" s="39">
        <f>ROUNDUP(VLOOKUP('Рейсы Вторник'!BP25,[1]заявки!$A$2:$AU$296,46,FALSE),0)</f>
        <v>0</v>
      </c>
      <c r="CJ25" t="str">
        <f t="array" ref="CJ25">INDEX(B$3:T$28,MOD(SMALL(IF(B$3:T$28&lt;&gt;0,COLUMN(B$3:T$28)-1+(ROW(B$3:T$28)-2)/1000),ROW()),1)*1000,SMALL(IF(B$3:T$28&lt;&gt;0,COLUMN(B$3:T$28)-1),ROW()))</f>
        <v>32-1</v>
      </c>
    </row>
    <row r="26" spans="1:88" ht="26.25" x14ac:dyDescent="0.4">
      <c r="A26" s="2" t="str">
        <f t="shared" si="0"/>
        <v>65</v>
      </c>
      <c r="B26" s="5">
        <f>IF($W$2="четверг",'[1]Рейсы Четверг'!X26,'Рейсы Вторник'!X26)</f>
        <v>0</v>
      </c>
      <c r="C26" s="5">
        <f>IF($W$2="четверг",'[1]Рейсы Четверг'!Z26,'Рейсы Вторник'!Z26)</f>
        <v>0</v>
      </c>
      <c r="D26" s="5">
        <f>IF($W$2="четверг",'[1]Рейсы Четверг'!AB26,'Рейсы Вторник'!AB26)</f>
        <v>0</v>
      </c>
      <c r="E26" s="5">
        <f>IF($W$2="четверг",'[1]Рейсы Четверг'!AD26,'Рейсы Вторник'!AD26)</f>
        <v>0</v>
      </c>
      <c r="F26" s="5">
        <f>IF($W$2="четверг",'[1]Рейсы Четверг'!AF26,'Рейсы Вторник'!AF26)</f>
        <v>0</v>
      </c>
      <c r="G26" s="5">
        <f>IF($W$2="четверг",'[1]Рейсы Четверг'!AH26,'Рейсы Вторник'!AH26)</f>
        <v>0</v>
      </c>
      <c r="H26" s="5">
        <f>IF($W$2="четверг",'[1]Рейсы Четверг'!AJ26,'Рейсы Вторник'!AJ26)</f>
        <v>0</v>
      </c>
      <c r="I26" s="5">
        <f>IF($W$2="четверг",'[1]Рейсы Четверг'!AL26,'Рейсы Вторник'!AL26)</f>
        <v>0</v>
      </c>
      <c r="J26" s="5">
        <f>IF($W$2="четверг",'[1]Рейсы Четверг'!AN26,'Рейсы Вторник'!AN26)</f>
        <v>0</v>
      </c>
      <c r="K26" s="5">
        <f>IF($W$2="четверг",'[1]Рейсы Четверг'!AP26,'Рейсы Вторник'!AP26)</f>
        <v>0</v>
      </c>
      <c r="L26" s="5">
        <f>IF($W$2="четверг",'[1]Рейсы Четверг'!AR26,'Рейсы Вторник'!AR26)</f>
        <v>0</v>
      </c>
      <c r="M26" s="5">
        <f>IF($W$2="четверг",'[1]Рейсы Четверг'!AT26,'Рейсы Вторник'!AT26)</f>
        <v>0</v>
      </c>
      <c r="N26" s="4">
        <f>IF($W$2="четверг",'[1]Рейсы Четверг'!AV26,'Рейсы Вторник'!AV26)</f>
        <v>0</v>
      </c>
      <c r="O26" s="4">
        <f>IF($W$2="четверг",'[1]Рейсы Четверг'!AX26,'Рейсы Вторник'!AX26)</f>
        <v>0</v>
      </c>
      <c r="P26" s="4">
        <f>IF($W$2="четверг",'[1]Рейсы Четверг'!AZ26,'Рейсы Вторник'!AZ26)</f>
        <v>0</v>
      </c>
      <c r="Q26" s="4">
        <f>IF($W$2="четверг",'[1]Рейсы Четверг'!BB26,'Рейсы Вторник'!BB26)</f>
        <v>0</v>
      </c>
      <c r="R26" s="4" t="str">
        <f>IF($W$2="четверг",'[1]Рейсы Четверг'!BD26,'Рейсы Вторник'!BD26)</f>
        <v>лунач. лаб</v>
      </c>
      <c r="S26" s="49" t="str">
        <f>IF($W$2="четверг",'[1]Рейсы Четверг'!BF26,'Рейсы Вторник'!BF26)</f>
        <v>КсонВед</v>
      </c>
      <c r="T26" s="19"/>
      <c r="U26" s="1"/>
      <c r="W26" s="38"/>
      <c r="X26" s="42"/>
      <c r="Y26" s="39">
        <f>ROUNDUP(VLOOKUP('Рейсы Вторник'!X26,[1]заявки!$A$2:$AU$296,46,FALSE),0)</f>
        <v>0</v>
      </c>
      <c r="Z26" s="42"/>
      <c r="AA26" s="39">
        <f>ROUNDUP(VLOOKUP('Рейсы Вторник'!Z26,[1]заявки!$A$2:$AU$296,46,FALSE),0)</f>
        <v>0</v>
      </c>
      <c r="AB26" s="52"/>
      <c r="AC26" s="39">
        <f>ROUNDUP(VLOOKUP('Рейсы Вторник'!AB26,[1]заявки!$A$2:$AU$296,46,FALSE),0)</f>
        <v>0</v>
      </c>
      <c r="AD26" s="47"/>
      <c r="AE26" s="39">
        <f>ROUNDUP(VLOOKUP('Рейсы Вторник'!AD26,[1]заявки!$A$2:$AU$296,46,FALSE),)</f>
        <v>0</v>
      </c>
      <c r="AF26" s="45"/>
      <c r="AG26" s="39">
        <f>ROUNDUP(VLOOKUP('Рейсы Вторник'!AF26,[1]заявки!$A$2:$AU$296,46,FALSE),0)</f>
        <v>0</v>
      </c>
      <c r="AH26" s="45"/>
      <c r="AI26" s="39">
        <f>ROUNDUP(VLOOKUP('Рейсы Вторник'!AH26,[1]заявки!$A$2:$AU$296,46,FALSE),)</f>
        <v>0</v>
      </c>
      <c r="AJ26" s="40"/>
      <c r="AK26" s="46">
        <f>ROUNDUP(VLOOKUP('Рейсы Вторник'!AJ26,[1]заявки!$A$2:$AU$296,46,FALSE),0)</f>
        <v>0</v>
      </c>
      <c r="AL26" s="40"/>
      <c r="AM26" s="39">
        <f>ROUNDUP(VLOOKUP('Рейсы Вторник'!AL26,[1]заявки!$A$2:$AU$296,46,FALSE),0)</f>
        <v>0</v>
      </c>
      <c r="AN26" s="42"/>
      <c r="AO26" s="39">
        <f>ROUNDUP(VLOOKUP('Рейсы Вторник'!AN26,[1]заявки!$A$2:$AU$296,46,FALSE),0)</f>
        <v>0</v>
      </c>
      <c r="AP26" s="42"/>
      <c r="AQ26" s="39">
        <f>ROUNDUP(VLOOKUP('Рейсы Вторник'!AP26,[1]заявки!$A$2:$AU$296,46,FALSE),0)</f>
        <v>0</v>
      </c>
      <c r="AR26" s="42"/>
      <c r="AS26" s="39">
        <f>ROUNDUP(VLOOKUP('Рейсы Вторник'!AR26,[1]заявки!$A$2:$AU$296,46,FALSE),0)</f>
        <v>0</v>
      </c>
      <c r="AT26" s="42"/>
      <c r="AU26" s="39">
        <f>ROUNDUP(VLOOKUP('Рейсы Вторник'!AT26,[1]заявки!$A$2:$AU$296,46,FALSE),0)</f>
        <v>0</v>
      </c>
      <c r="AV26" s="40"/>
      <c r="AW26" s="39">
        <f>ROUNDUP(VLOOKUP('Рейсы Вторник'!AV26,[1]заявки!$A$2:$AU$296,46,FALSE),0)</f>
        <v>0</v>
      </c>
      <c r="AX26" s="51"/>
      <c r="AY26" s="39">
        <f>ROUNDUP(VLOOKUP('Рейсы Вторник'!AX26,[1]заявки!$A$2:$AU$296,46,FALSE),0)</f>
        <v>0</v>
      </c>
      <c r="AZ26" s="52"/>
      <c r="BA26" s="39">
        <f>ROUNDUP(VLOOKUP('Рейсы Вторник'!AZ26,[1]заявки!$A$2:$AU$296,46,FALSE),0)</f>
        <v>0</v>
      </c>
      <c r="BB26" s="47"/>
      <c r="BC26" s="39">
        <f>ROUNDUP(VLOOKUP('Рейсы Вторник'!BB26,[1]заявки!$A$2:$AU$296,46,FALSE),0)</f>
        <v>0</v>
      </c>
      <c r="BD26" s="54" t="s">
        <v>28</v>
      </c>
      <c r="BE26" s="39">
        <f>ROUNDUP(VLOOKUP('Рейсы Вторник'!BD26,[1]заявки!$A$2:$AU$296,46,FALSE),0)</f>
        <v>0</v>
      </c>
      <c r="BF26" s="40" t="s">
        <v>93</v>
      </c>
      <c r="BG26" s="39">
        <f>ROUNDUP(VLOOKUP('Рейсы Вторник'!BF26,[1]заявки!$A$2:$AU$296,46,FALSE),0)</f>
        <v>0</v>
      </c>
      <c r="BH26" s="40" t="s">
        <v>93</v>
      </c>
      <c r="BI26" s="39">
        <f>ROUNDUP(VLOOKUP('Рейсы Вторник'!BH26,[1]заявки!$A$2:$AU$296,46,FALSE),0)</f>
        <v>0</v>
      </c>
      <c r="BJ26" s="40" t="s">
        <v>93</v>
      </c>
      <c r="BK26" s="39">
        <f>ROUNDUP(VLOOKUP('Рейсы Вторник'!BJ26,[1]заявки!$A$2:$AU$296,46,FALSE),0)</f>
        <v>0</v>
      </c>
      <c r="BL26" s="40" t="s">
        <v>93</v>
      </c>
      <c r="BM26" s="39">
        <f>ROUNDUP(VLOOKUP('Рейсы Вторник'!BL26,[1]заявки!$A$2:$AU$296,46,FALSE),0)</f>
        <v>0</v>
      </c>
      <c r="BN26" s="40" t="s">
        <v>93</v>
      </c>
      <c r="BO26" s="39">
        <f>ROUNDUP(VLOOKUP('Рейсы Вторник'!BN26,[1]заявки!$A$2:$AU$296,46,FALSE),0)</f>
        <v>0</v>
      </c>
      <c r="BP26" s="40" t="s">
        <v>93</v>
      </c>
      <c r="BQ26" s="39">
        <f>ROUNDUP(VLOOKUP('Рейсы Вторник'!BP26,[1]заявки!$A$2:$AU$296,46,FALSE),0)</f>
        <v>0</v>
      </c>
      <c r="CJ26" t="str">
        <f t="array" ref="CJ26">INDEX(B$3:T$28,MOD(SMALL(IF(B$3:T$28&lt;&gt;0,COLUMN(B$3:T$28)-1+(ROW(B$3:T$28)-2)/1000),ROW()),1)*1000,SMALL(IF(B$3:T$28&lt;&gt;0,COLUMN(B$3:T$28)-1),ROW()))</f>
        <v>65</v>
      </c>
    </row>
    <row r="27" spans="1:88" ht="26.25" x14ac:dyDescent="0.4">
      <c r="A27" s="2" t="str">
        <f t="shared" si="0"/>
        <v>82</v>
      </c>
      <c r="B27" s="5">
        <f>IF($W$2="четверг",'[1]Рейсы Четверг'!X27,'Рейсы Вторник'!X27)</f>
        <v>0</v>
      </c>
      <c r="C27" s="5">
        <f>IF($W$2="четверг",'[1]Рейсы Четверг'!Z27,'Рейсы Вторник'!Z27)</f>
        <v>0</v>
      </c>
      <c r="D27" s="5">
        <f>IF($W$2="четверг",'[1]Рейсы Четверг'!AB27,'Рейсы Вторник'!AB27)</f>
        <v>0</v>
      </c>
      <c r="E27" s="5">
        <f>IF($W$2="четверг",'[1]Рейсы Четверг'!AD27,'Рейсы Вторник'!AD27)</f>
        <v>0</v>
      </c>
      <c r="F27" s="5">
        <f>IF($W$2="четверг",'[1]Рейсы Четверг'!AF27,'Рейсы Вторник'!AF27)</f>
        <v>0</v>
      </c>
      <c r="G27" s="5">
        <f>IF($W$2="четверг",'[1]Рейсы Четверг'!AH27,'Рейсы Вторник'!AH27)</f>
        <v>0</v>
      </c>
      <c r="H27" s="5">
        <f>IF($W$2="четверг",'[1]Рейсы Четверг'!AJ27,'Рейсы Вторник'!AJ27)</f>
        <v>0</v>
      </c>
      <c r="I27" s="5">
        <f>IF($W$2="четверг",'[1]Рейсы Четверг'!AL27,'Рейсы Вторник'!AL27)</f>
        <v>0</v>
      </c>
      <c r="J27" s="5">
        <f>IF($W$2="четверг",'[1]Рейсы Четверг'!AN27,'Рейсы Вторник'!AN27)</f>
        <v>0</v>
      </c>
      <c r="K27" s="5">
        <f>IF($W$2="четверг",'[1]Рейсы Четверг'!AP27,'Рейсы Вторник'!AP27)</f>
        <v>0</v>
      </c>
      <c r="L27" s="5">
        <f>IF($W$2="четверг",'[1]Рейсы Четверг'!AR27,'Рейсы Вторник'!AR27)</f>
        <v>0</v>
      </c>
      <c r="M27" s="5">
        <f>IF($W$2="четверг",'[1]Рейсы Четверг'!AT27,'Рейсы Вторник'!AT27)</f>
        <v>0</v>
      </c>
      <c r="N27" s="4">
        <f>IF($W$2="четверг",'[1]Рейсы Четверг'!AV27,'Рейсы Вторник'!AV27)</f>
        <v>0</v>
      </c>
      <c r="O27" s="4">
        <f>IF($W$2="четверг",'[1]Рейсы Четверг'!AX27,'Рейсы Вторник'!AX27)</f>
        <v>0</v>
      </c>
      <c r="P27" s="4">
        <f>IF($W$2="четверг",'[1]Рейсы Четверг'!AZ27,'Рейсы Вторник'!AZ27)</f>
        <v>0</v>
      </c>
      <c r="Q27" s="4">
        <f>IF($W$2="четверг",'[1]Рейсы Четверг'!BB27,'Рейсы Вторник'!BB27)</f>
        <v>0</v>
      </c>
      <c r="R27" s="4" t="str">
        <f>IF($W$2="четверг",'[1]Рейсы Четверг'!BD27,'Рейсы Вторник'!BD27)</f>
        <v>обв лаб</v>
      </c>
      <c r="S27" s="49" t="str">
        <f>IF($W$2="четверг",'[1]Рейсы Четверг'!BF27,'Рейсы Вторник'!BF27)</f>
        <v>КсонКулт</v>
      </c>
      <c r="T27" s="19"/>
      <c r="U27" s="1"/>
      <c r="W27" s="38"/>
      <c r="X27" s="42"/>
      <c r="Y27" s="39">
        <f>ROUNDUP(VLOOKUP('Рейсы Вторник'!X27,[1]заявки!$A$2:$AU$296,46,FALSE),0)</f>
        <v>0</v>
      </c>
      <c r="Z27" s="42"/>
      <c r="AA27" s="39">
        <f>ROUNDUP(VLOOKUP('Рейсы Вторник'!Z27,[1]заявки!$A$2:$AU$296,46,FALSE),0)</f>
        <v>0</v>
      </c>
      <c r="AB27" s="52"/>
      <c r="AC27" s="39">
        <f>ROUNDUP(VLOOKUP('Рейсы Вторник'!AB27,[1]заявки!$A$2:$AU$296,46,FALSE),0)</f>
        <v>0</v>
      </c>
      <c r="AD27" s="47"/>
      <c r="AE27" s="39">
        <f>ROUNDUP(VLOOKUP('Рейсы Вторник'!AD27,[1]заявки!$A$2:$AU$296,46,FALSE),)</f>
        <v>0</v>
      </c>
      <c r="AF27" s="45"/>
      <c r="AG27" s="39">
        <f>ROUNDUP(VLOOKUP('Рейсы Вторник'!AF27,[1]заявки!$A$2:$AU$296,46,FALSE),0)</f>
        <v>0</v>
      </c>
      <c r="AH27" s="53"/>
      <c r="AI27" s="39">
        <f>ROUNDUP(VLOOKUP('Рейсы Вторник'!AH27,[1]заявки!$A$2:$AU$296,46,FALSE),)</f>
        <v>0</v>
      </c>
      <c r="AJ27" s="40"/>
      <c r="AK27" s="46">
        <f>ROUNDUP(VLOOKUP('Рейсы Вторник'!AJ27,[1]заявки!$A$2:$AU$296,46,FALSE),0)</f>
        <v>0</v>
      </c>
      <c r="AL27" s="40"/>
      <c r="AM27" s="39">
        <f>ROUNDUP(VLOOKUP('Рейсы Вторник'!AL27,[1]заявки!$A$2:$AU$296,46,FALSE),0)</f>
        <v>0</v>
      </c>
      <c r="AN27" s="45"/>
      <c r="AO27" s="39">
        <f>ROUNDUP(VLOOKUP('Рейсы Вторник'!AN27,[1]заявки!$A$2:$AU$296,46,FALSE),0)</f>
        <v>0</v>
      </c>
      <c r="AP27" s="42"/>
      <c r="AQ27" s="39">
        <f>ROUNDUP(VLOOKUP('Рейсы Вторник'!AP27,[1]заявки!$A$2:$AU$296,46,FALSE),0)</f>
        <v>0</v>
      </c>
      <c r="AR27" s="42"/>
      <c r="AS27" s="39">
        <f>ROUNDUP(VLOOKUP('Рейсы Вторник'!AR27,[1]заявки!$A$2:$AU$296,46,FALSE),0)</f>
        <v>0</v>
      </c>
      <c r="AT27" s="40"/>
      <c r="AU27" s="39">
        <f>ROUNDUP(VLOOKUP('Рейсы Вторник'!AT27,[1]заявки!$A$2:$AU$296,46,FALSE),0)</f>
        <v>0</v>
      </c>
      <c r="AV27" s="52"/>
      <c r="AW27" s="39">
        <f>ROUNDUP(VLOOKUP('Рейсы Вторник'!AV27,[1]заявки!$A$2:$AU$296,46,FALSE),0)</f>
        <v>0</v>
      </c>
      <c r="AX27" s="42"/>
      <c r="AY27" s="39">
        <f>ROUNDUP(VLOOKUP('Рейсы Вторник'!AX27,[1]заявки!$A$2:$AU$296,46,FALSE),0)</f>
        <v>0</v>
      </c>
      <c r="AZ27" s="51"/>
      <c r="BA27" s="39">
        <f>ROUNDUP(VLOOKUP('Рейсы Вторник'!AZ27,[1]заявки!$A$2:$AU$296,46,FALSE),0)</f>
        <v>0</v>
      </c>
      <c r="BB27" s="47"/>
      <c r="BC27" s="39">
        <f>ROUNDUP(VLOOKUP('Рейсы Вторник'!BB27,[1]заявки!$A$2:$AU$296,46,FALSE),0)</f>
        <v>0</v>
      </c>
      <c r="BD27" s="50" t="s">
        <v>149</v>
      </c>
      <c r="BE27" s="39">
        <f>ROUNDUP(VLOOKUP('Рейсы Вторник'!BD27,[1]заявки!$A$2:$AU$296,46,FALSE),0)</f>
        <v>0</v>
      </c>
      <c r="BF27" s="40" t="s">
        <v>81</v>
      </c>
      <c r="BG27" s="39">
        <f>ROUNDUP(VLOOKUP('Рейсы Вторник'!BF27,[1]заявки!$A$2:$AU$296,46,FALSE),0)</f>
        <v>0</v>
      </c>
      <c r="BH27" s="40" t="s">
        <v>81</v>
      </c>
      <c r="BI27" s="39">
        <f>ROUNDUP(VLOOKUP('Рейсы Вторник'!BH27,[1]заявки!$A$2:$AU$296,46,FALSE),0)</f>
        <v>0</v>
      </c>
      <c r="BJ27" s="40" t="s">
        <v>81</v>
      </c>
      <c r="BK27" s="39">
        <f>ROUNDUP(VLOOKUP('Рейсы Вторник'!BJ27,[1]заявки!$A$2:$AU$296,46,FALSE),0)</f>
        <v>0</v>
      </c>
      <c r="BL27" s="40" t="s">
        <v>81</v>
      </c>
      <c r="BM27" s="39">
        <f>ROUNDUP(VLOOKUP('Рейсы Вторник'!BL27,[1]заявки!$A$2:$AU$296,46,FALSE),0)</f>
        <v>0</v>
      </c>
      <c r="BN27" s="40" t="s">
        <v>81</v>
      </c>
      <c r="BO27" s="39">
        <f>ROUNDUP(VLOOKUP('Рейсы Вторник'!BN27,[1]заявки!$A$2:$AU$296,46,FALSE),0)</f>
        <v>0</v>
      </c>
      <c r="BP27" s="40" t="s">
        <v>81</v>
      </c>
      <c r="BQ27" s="39">
        <f>ROUNDUP(VLOOKUP('Рейсы Вторник'!BP27,[1]заявки!$A$2:$AU$296,46,FALSE),0)</f>
        <v>0</v>
      </c>
      <c r="CJ27" t="str">
        <f t="array" ref="CJ27">INDEX(B$3:T$28,MOD(SMALL(IF(B$3:T$28&lt;&gt;0,COLUMN(B$3:T$28)-1+(ROW(B$3:T$28)-2)/1000),ROW()),1)*1000,SMALL(IF(B$3:T$28&lt;&gt;0,COLUMN(B$3:T$28)-1),ROW()))</f>
        <v>82</v>
      </c>
    </row>
    <row r="28" spans="1:88" ht="26.25" x14ac:dyDescent="0.4">
      <c r="A28" s="2" t="str">
        <f t="shared" si="0"/>
        <v>131</v>
      </c>
      <c r="B28" s="5">
        <f>IF($W$2="четверг",'[1]Рейсы Четверг'!X28,'Рейсы Вторник'!X28)</f>
        <v>0</v>
      </c>
      <c r="C28" s="5">
        <f>IF($W$2="четверг",'[1]Рейсы Четверг'!Z28,'Рейсы Вторник'!Z28)</f>
        <v>0</v>
      </c>
      <c r="D28" s="5">
        <f>IF($W$2="четверг",'[1]Рейсы Четверг'!AB28,'Рейсы Вторник'!AB28)</f>
        <v>0</v>
      </c>
      <c r="E28" s="5">
        <f>IF($W$2="четверг",'[1]Рейсы Четверг'!AD28,'Рейсы Вторник'!AD28)</f>
        <v>0</v>
      </c>
      <c r="F28" s="5">
        <f>IF($W$2="четверг",'[1]Рейсы Четверг'!AF28,'Рейсы Вторник'!AF28)</f>
        <v>0</v>
      </c>
      <c r="G28" s="5">
        <f>IF($W$2="четверг",'[1]Рейсы Четверг'!AH28,'Рейсы Вторник'!AH28)</f>
        <v>0</v>
      </c>
      <c r="H28" s="5">
        <f>IF($W$2="четверг",'[1]Рейсы Четверг'!AJ28,'Рейсы Вторник'!AJ28)</f>
        <v>0</v>
      </c>
      <c r="I28" s="5">
        <f>IF($W$2="четверг",'[1]Рейсы Четверг'!AL28,'Рейсы Вторник'!AL28)</f>
        <v>0</v>
      </c>
      <c r="J28" s="5">
        <f>IF($W$2="четверг",'[1]Рейсы Четверг'!AN28,'Рейсы Вторник'!AN28)</f>
        <v>0</v>
      </c>
      <c r="K28" s="5">
        <f>IF($W$2="четверг",'[1]Рейсы Четверг'!AP28,'Рейсы Вторник'!AP28)</f>
        <v>0</v>
      </c>
      <c r="L28" s="5">
        <f>IF($W$2="четверг",'[1]Рейсы Четверг'!AR28,'Рейсы Вторник'!AR28)</f>
        <v>0</v>
      </c>
      <c r="M28" s="5">
        <f>IF($W$2="четверг",'[1]Рейсы Четверг'!AT28,'Рейсы Вторник'!AT28)</f>
        <v>0</v>
      </c>
      <c r="N28" s="4">
        <f>IF($W$2="четверг",'[1]Рейсы Четверг'!AV28,'Рейсы Вторник'!AV28)</f>
        <v>0</v>
      </c>
      <c r="O28" s="4">
        <f>IF($W$2="четверг",'[1]Рейсы Четверг'!AX28,'Рейсы Вторник'!AX28)</f>
        <v>0</v>
      </c>
      <c r="P28" s="4">
        <f>IF($W$2="четверг",'[1]Рейсы Четверг'!AZ28,'Рейсы Вторник'!AZ28)</f>
        <v>0</v>
      </c>
      <c r="Q28" s="4">
        <f>IF($W$2="четверг",'[1]Рейсы Четверг'!BB28,'Рейсы Вторник'!BB28)</f>
        <v>0</v>
      </c>
      <c r="R28" s="4" t="str">
        <f>IF($W$2="четверг",'[1]Рейсы Четверг'!BD28,'Рейсы Вторник'!BD28)</f>
        <v>СадАрхКольц</v>
      </c>
      <c r="S28" s="49" t="str">
        <f>IF($W$2="четверг",'[1]Рейсы Четверг'!BF28,'Рейсы Вторник'!BF28)</f>
        <v>КсонФед</v>
      </c>
      <c r="T28" s="19"/>
      <c r="U28" s="1"/>
      <c r="W28" s="38"/>
      <c r="X28" s="40"/>
      <c r="Y28" s="39">
        <f>ROUNDUP(VLOOKUP('Рейсы Вторник'!X28,[1]заявки!$A$2:$AU$296,46,FALSE),0)</f>
        <v>0</v>
      </c>
      <c r="Z28" s="48"/>
      <c r="AA28" s="39">
        <f>ROUNDUP(VLOOKUP('Рейсы Вторник'!Z28,[1]заявки!$A$2:$AU$296,46,FALSE),0)</f>
        <v>0</v>
      </c>
      <c r="AB28" s="41"/>
      <c r="AC28" s="39">
        <f>ROUNDUP(VLOOKUP('Рейсы Вторник'!AB28,[1]заявки!$A$2:$AU$296,46,FALSE),0)</f>
        <v>0</v>
      </c>
      <c r="AD28" s="47"/>
      <c r="AE28" s="39">
        <f>ROUNDUP(VLOOKUP('Рейсы Вторник'!AD28,[1]заявки!$A$2:$AU$296,46,FALSE),)</f>
        <v>0</v>
      </c>
      <c r="AF28" s="45"/>
      <c r="AG28" s="39">
        <f>ROUNDUP(VLOOKUP('Рейсы Вторник'!AF28,[1]заявки!$A$2:$AU$296,46,FALSE),0)</f>
        <v>0</v>
      </c>
      <c r="AH28" s="45"/>
      <c r="AI28" s="39">
        <f>ROUNDUP(VLOOKUP('Рейсы Вторник'!AH28,[1]заявки!$A$2:$AU$296,46,FALSE),)</f>
        <v>0</v>
      </c>
      <c r="AJ28" s="42"/>
      <c r="AK28" s="46">
        <f>ROUNDUP(VLOOKUP('Рейсы Вторник'!AJ28,[1]заявки!$A$2:$AU$296,46,FALSE),0)</f>
        <v>0</v>
      </c>
      <c r="AL28" s="40"/>
      <c r="AM28" s="39">
        <f>ROUNDUP(VLOOKUP('Рейсы Вторник'!AL28,[1]заявки!$A$2:$AU$296,46,FALSE),0)</f>
        <v>0</v>
      </c>
      <c r="AN28" s="45"/>
      <c r="AO28" s="39">
        <f>ROUNDUP(VLOOKUP('Рейсы Вторник'!AN28,[1]заявки!$A$2:$AU$296,46,FALSE),0)</f>
        <v>0</v>
      </c>
      <c r="AP28" s="44"/>
      <c r="AQ28" s="39">
        <f>ROUNDUP(VLOOKUP('Рейсы Вторник'!AP28,[1]заявки!$A$2:$AU$296,46,FALSE),0)</f>
        <v>0</v>
      </c>
      <c r="AR28" s="44"/>
      <c r="AS28" s="39">
        <f>ROUNDUP(VLOOKUP('Рейсы Вторник'!AR28,[1]заявки!$A$2:$AU$296,46,FALSE),0)</f>
        <v>0</v>
      </c>
      <c r="AT28" s="40"/>
      <c r="AU28" s="39">
        <f>ROUNDUP(VLOOKUP('Рейсы Вторник'!AT28,[1]заявки!$A$2:$AU$296,46,FALSE),0)</f>
        <v>0</v>
      </c>
      <c r="AV28" s="43"/>
      <c r="AW28" s="39">
        <f>ROUNDUP(VLOOKUP('Рейсы Вторник'!AV28,[1]заявки!$A$2:$AU$296,46,FALSE),0)</f>
        <v>0</v>
      </c>
      <c r="AX28" s="42"/>
      <c r="AY28" s="39">
        <f>ROUNDUP(VLOOKUP('Рейсы Вторник'!AX28,[1]заявки!$A$2:$AU$296,46,FALSE),0)</f>
        <v>0</v>
      </c>
      <c r="AZ28" s="41"/>
      <c r="BA28" s="39">
        <f>ROUNDUP(VLOOKUP('Рейсы Вторник'!AZ28,[1]заявки!$A$2:$AU$296,46,FALSE),0)</f>
        <v>0</v>
      </c>
      <c r="BB28" s="41"/>
      <c r="BC28" s="39">
        <f>ROUNDUP(VLOOKUP('Рейсы Вторник'!BB28,[1]заявки!$A$2:$AU$296,46,FALSE),0)</f>
        <v>0</v>
      </c>
      <c r="BD28" s="40" t="s">
        <v>21</v>
      </c>
      <c r="BE28" s="39">
        <f>ROUNDUP(VLOOKUP('Рейсы Вторник'!BD28,[1]заявки!$A$2:$AU$296,46,FALSE),0)</f>
        <v>0</v>
      </c>
      <c r="BF28" s="40" t="s">
        <v>71</v>
      </c>
      <c r="BG28" s="39">
        <f>ROUNDUP(VLOOKUP('Рейсы Вторник'!BF28,[1]заявки!$A$2:$AU$296,46,FALSE),0)</f>
        <v>0</v>
      </c>
      <c r="BH28" s="40" t="s">
        <v>71</v>
      </c>
      <c r="BI28" s="39">
        <f>ROUNDUP(VLOOKUP('Рейсы Вторник'!BH28,[1]заявки!$A$2:$AU$296,46,FALSE),0)</f>
        <v>0</v>
      </c>
      <c r="BJ28" s="40" t="s">
        <v>71</v>
      </c>
      <c r="BK28" s="39">
        <f>ROUNDUP(VLOOKUP('Рейсы Вторник'!BJ28,[1]заявки!$A$2:$AU$296,46,FALSE),0)</f>
        <v>0</v>
      </c>
      <c r="BL28" s="40" t="s">
        <v>71</v>
      </c>
      <c r="BM28" s="39">
        <f>ROUNDUP(VLOOKUP('Рейсы Вторник'!BL28,[1]заявки!$A$2:$AU$296,46,FALSE),0)</f>
        <v>0</v>
      </c>
      <c r="BN28" s="40" t="s">
        <v>71</v>
      </c>
      <c r="BO28" s="39">
        <f>ROUNDUP(VLOOKUP('Рейсы Вторник'!BN28,[1]заявки!$A$2:$AU$296,46,FALSE),0)</f>
        <v>0</v>
      </c>
      <c r="BP28" s="40" t="s">
        <v>71</v>
      </c>
      <c r="BQ28" s="39">
        <f>ROUNDUP(VLOOKUP('Рейсы Вторник'!BP28,[1]заявки!$A$2:$AU$296,46,FALSE),0)</f>
        <v>0</v>
      </c>
      <c r="CJ28" t="str">
        <f t="array" ref="CJ28">INDEX(B$3:T$28,MOD(SMALL(IF(B$3:T$28&lt;&gt;0,COLUMN(B$3:T$28)-1+(ROW(B$3:T$28)-2)/1000),ROW()),1)*1000,SMALL(IF(B$3:T$28&lt;&gt;0,COLUMN(B$3:T$28)-1),ROW()))</f>
        <v>131</v>
      </c>
    </row>
    <row r="29" spans="1:88" ht="26.25" x14ac:dyDescent="0.4">
      <c r="A29" s="2" t="str">
        <f t="shared" si="0"/>
        <v>72-1</v>
      </c>
      <c r="B29" s="29"/>
      <c r="C29" s="29"/>
      <c r="D29" s="29"/>
      <c r="E29" s="29"/>
      <c r="F29" s="29"/>
      <c r="G29" s="29"/>
      <c r="H29" s="30"/>
      <c r="I29" s="29"/>
      <c r="J29" s="29"/>
      <c r="K29" s="30"/>
      <c r="L29" s="29"/>
      <c r="M29" s="29"/>
      <c r="N29" s="19"/>
      <c r="O29" s="19"/>
      <c r="P29" s="19"/>
      <c r="Q29" s="19"/>
      <c r="R29" s="19"/>
      <c r="S29" s="19"/>
      <c r="T29" s="19"/>
      <c r="U29" s="1"/>
      <c r="W29" s="38"/>
      <c r="X29" s="37"/>
      <c r="Y29" s="34"/>
      <c r="Z29" s="37"/>
      <c r="AA29" s="34"/>
      <c r="AB29" s="37"/>
      <c r="AC29" s="34"/>
      <c r="AD29" s="37"/>
      <c r="AE29" s="34">
        <f>VLOOKUP(AD29,[1]заявки!$A$2:$AU$296,45)</f>
        <v>0</v>
      </c>
      <c r="AF29" s="37"/>
      <c r="AG29" s="34"/>
      <c r="AH29" s="37"/>
      <c r="AI29" s="34"/>
      <c r="AJ29" s="37"/>
      <c r="AK29" s="34"/>
      <c r="AL29" s="36"/>
      <c r="AM29" s="34"/>
      <c r="AN29" s="36"/>
      <c r="AO29" s="34"/>
      <c r="AP29" s="36"/>
      <c r="AQ29" s="34"/>
      <c r="AR29" s="36"/>
      <c r="AS29" s="34"/>
      <c r="AT29" s="36"/>
      <c r="AU29" s="34">
        <f>[1]расчетыПрем!AS324</f>
        <v>0</v>
      </c>
      <c r="AV29" s="35"/>
      <c r="AW29" s="34"/>
      <c r="AX29" s="33"/>
      <c r="AY29" s="33"/>
      <c r="AZ29" s="33"/>
      <c r="BA29" s="33"/>
      <c r="BB29" s="33"/>
      <c r="BC29" s="33"/>
      <c r="BD29" s="33"/>
      <c r="BE29" s="33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CJ29" t="str">
        <f t="array" ref="CJ29">INDEX(B$3:T$28,MOD(SMALL(IF(B$3:T$28&lt;&gt;0,COLUMN(B$3:T$28)-1+(ROW(B$3:T$28)-2)/1000),ROW()),1)*1000,SMALL(IF(B$3:T$28&lt;&gt;0,COLUMN(B$3:T$28)-1),ROW()))</f>
        <v>72-1</v>
      </c>
    </row>
    <row r="30" spans="1:88" ht="26.25" x14ac:dyDescent="0.4">
      <c r="A30" s="2" t="str">
        <f t="shared" si="0"/>
        <v>79</v>
      </c>
      <c r="B30" s="29">
        <f t="shared" ref="B30:S30" si="1">COUNTA(B4:B29)-COUNTIF(B4:B29,"0")</f>
        <v>16</v>
      </c>
      <c r="C30" s="31">
        <f t="shared" si="1"/>
        <v>12</v>
      </c>
      <c r="D30" s="29">
        <f t="shared" si="1"/>
        <v>13</v>
      </c>
      <c r="E30" s="29">
        <f t="shared" si="1"/>
        <v>15</v>
      </c>
      <c r="F30" s="29">
        <f t="shared" si="1"/>
        <v>12</v>
      </c>
      <c r="G30" s="29">
        <f t="shared" si="1"/>
        <v>5</v>
      </c>
      <c r="H30" s="30">
        <f t="shared" si="1"/>
        <v>7</v>
      </c>
      <c r="I30" s="29">
        <f t="shared" si="1"/>
        <v>1</v>
      </c>
      <c r="J30" s="29">
        <f t="shared" si="1"/>
        <v>11</v>
      </c>
      <c r="K30" s="30">
        <f t="shared" si="1"/>
        <v>7</v>
      </c>
      <c r="L30" s="29">
        <f t="shared" si="1"/>
        <v>6</v>
      </c>
      <c r="M30" s="29">
        <f t="shared" si="1"/>
        <v>5</v>
      </c>
      <c r="N30" s="29">
        <f t="shared" si="1"/>
        <v>7</v>
      </c>
      <c r="O30" s="29">
        <f t="shared" si="1"/>
        <v>8</v>
      </c>
      <c r="P30" s="29">
        <f t="shared" si="1"/>
        <v>7</v>
      </c>
      <c r="Q30" s="29">
        <f t="shared" si="1"/>
        <v>7</v>
      </c>
      <c r="R30" s="29">
        <f t="shared" si="1"/>
        <v>15</v>
      </c>
      <c r="S30" s="28">
        <f t="shared" si="1"/>
        <v>18</v>
      </c>
      <c r="T30" s="27"/>
      <c r="U30" s="26">
        <f>SUM(B30:R30)</f>
        <v>154</v>
      </c>
      <c r="V30" s="25">
        <f>COUNTA(V4:V29)-COUNTIF(V4:V29,"0")</f>
        <v>4</v>
      </c>
      <c r="W30" s="25">
        <f>COUNTA(W4:W29)-COUNTIF(W4:W29,"0")</f>
        <v>1</v>
      </c>
      <c r="X30" s="25">
        <f>COUNTA(X4:X29)-COUNTIF(X4:X29,"0")</f>
        <v>16</v>
      </c>
      <c r="Y30" s="25"/>
      <c r="Z30" s="25">
        <f>COUNTA(Z4:Z29)-COUNTIF(Z4:Z29,"0")</f>
        <v>12</v>
      </c>
      <c r="AA30" s="25"/>
      <c r="AB30" s="25">
        <f>COUNTA(AB4:AB29)-COUNTIF(AB4:AB29,"0")</f>
        <v>13</v>
      </c>
      <c r="AC30" s="25"/>
      <c r="AD30" s="25">
        <f>COUNTA(AD4:AD29)-COUNTIF(AD4:AD29,"0")</f>
        <v>15</v>
      </c>
      <c r="AE30" s="25"/>
      <c r="AF30" s="25">
        <f>COUNTA(AF4:AF29)-COUNTIF(AF4:AF29,"0")</f>
        <v>12</v>
      </c>
      <c r="AG30" s="25"/>
      <c r="AH30" s="25">
        <f>COUNTA(AH4:AH29)-COUNTIF(AH4:AH29,"0")</f>
        <v>5</v>
      </c>
      <c r="AI30" s="25"/>
      <c r="AJ30" s="25">
        <f>COUNTA(AJ4:AJ29)-COUNTIF(AJ4:AJ29,"0")</f>
        <v>7</v>
      </c>
      <c r="AK30" s="25"/>
      <c r="AL30" s="25">
        <f>COUNTA(AL4:AL29)-COUNTIF(AL4:AL29,"0")</f>
        <v>1</v>
      </c>
      <c r="AM30" s="25"/>
      <c r="AN30" s="25">
        <f>COUNTA(AN4:AN29)-COUNTIF(AN4:AN29,"0")</f>
        <v>11</v>
      </c>
      <c r="AO30" s="25"/>
      <c r="AP30" s="25">
        <f>COUNTA(AP4:AP29)-COUNTIF(AP4:AP29,"0")</f>
        <v>7</v>
      </c>
      <c r="AQ30" s="25"/>
      <c r="AR30" s="25">
        <f>COUNTA(AR4:AR29)-COUNTIF(AR4:AR29,"0")</f>
        <v>6</v>
      </c>
      <c r="AS30" s="25"/>
      <c r="AT30" s="25">
        <f>COUNTA(AT4:AT29)-COUNTIF(AT4:AT29,"0")</f>
        <v>5</v>
      </c>
      <c r="AU30" s="25"/>
      <c r="AV30" s="24">
        <f>COUNTA(AV4:AV29)-COUNTIF(AV4:AV29,"0")</f>
        <v>7</v>
      </c>
      <c r="AW30" s="25"/>
      <c r="AX30" s="24">
        <f>COUNTA(AX4:AX29)-COUNTIF(AX4:AX29,"0")</f>
        <v>8</v>
      </c>
      <c r="AY30" s="11"/>
      <c r="AZ30" s="24">
        <f>COUNTA(AZ4:AZ29)-COUNTIF(AZ4:AZ29,"0")</f>
        <v>7</v>
      </c>
      <c r="BA30" s="11"/>
      <c r="BB30" s="24">
        <f>COUNTA(BB4:BB29)-COUNTIF(BB4:BB29,"0")</f>
        <v>7</v>
      </c>
      <c r="BC30" s="11"/>
      <c r="BD30" s="24">
        <f>COUNTA(BD4:BD29)-COUNTIF(BD4:BD29,"0")</f>
        <v>15</v>
      </c>
      <c r="BE30" s="11"/>
      <c r="BF30" s="23">
        <f>COUNTA(BF4:BF29)-COUNTIF(BF4:BF29,"0")</f>
        <v>18</v>
      </c>
      <c r="BG30" s="22"/>
      <c r="BH30" s="23">
        <f>COUNTA(BH4:BH29)-COUNTIF(BH4:BH29,"0")</f>
        <v>18</v>
      </c>
      <c r="BI30" s="22"/>
      <c r="BJ30" s="23">
        <f>COUNTA(BJ4:BJ29)-COUNTIF(BJ4:BJ29,"0")</f>
        <v>18</v>
      </c>
      <c r="BK30" s="22"/>
      <c r="BL30" s="23">
        <f>COUNTA(BL4:BL29)-COUNTIF(BL4:BL29,"0")</f>
        <v>18</v>
      </c>
      <c r="BM30" s="22"/>
      <c r="BN30" s="23">
        <f>COUNTA(BN4:BN29)-COUNTIF(BN4:BN29,"0")</f>
        <v>18</v>
      </c>
      <c r="BO30" s="22"/>
      <c r="BP30" s="23">
        <f>COUNTA(BP4:BP29)-COUNTIF(BP4:BP29,"0")</f>
        <v>18</v>
      </c>
      <c r="BQ30" s="22"/>
      <c r="CJ30" t="str">
        <f t="array" ref="CJ30">INDEX(B$3:T$28,MOD(SMALL(IF(B$3:T$28&lt;&gt;0,COLUMN(B$3:T$28)-1+(ROW(B$3:T$28)-2)/1000),ROW()),1)*1000,SMALL(IF(B$3:T$28&lt;&gt;0,COLUMN(B$3:T$28)-1),ROW()))</f>
        <v>79</v>
      </c>
    </row>
    <row r="31" spans="1:88" ht="26.25" x14ac:dyDescent="0.4">
      <c r="A31" s="2" t="str">
        <f t="shared" si="0"/>
        <v>74-2</v>
      </c>
      <c r="B31" s="20">
        <f>X31</f>
        <v>0</v>
      </c>
      <c r="C31" s="19">
        <f>Z31</f>
        <v>0</v>
      </c>
      <c r="D31" s="19">
        <f>AB31</f>
        <v>0</v>
      </c>
      <c r="E31" s="20">
        <f>AD31</f>
        <v>0</v>
      </c>
      <c r="F31" s="20">
        <f>AF31</f>
        <v>0</v>
      </c>
      <c r="G31" s="20">
        <f>AH31</f>
        <v>0</v>
      </c>
      <c r="H31" s="21">
        <f>AJ31</f>
        <v>0</v>
      </c>
      <c r="I31" s="20">
        <f>AL31</f>
        <v>0</v>
      </c>
      <c r="J31" s="20">
        <f>AN31</f>
        <v>0</v>
      </c>
      <c r="K31" s="21">
        <f>AP31</f>
        <v>0</v>
      </c>
      <c r="L31" s="20">
        <f>AR31</f>
        <v>0</v>
      </c>
      <c r="M31" s="20">
        <f>AT31</f>
        <v>0</v>
      </c>
      <c r="N31" s="19">
        <f>AV31</f>
        <v>0</v>
      </c>
      <c r="U31" s="1"/>
      <c r="W31" s="18" t="s">
        <v>187</v>
      </c>
      <c r="X31" s="16">
        <f>[1]расчетыПрем!AQ27</f>
        <v>0</v>
      </c>
      <c r="Y31" s="17">
        <f>SUM(Y4:Y28)</f>
        <v>3420</v>
      </c>
      <c r="Z31" s="16"/>
      <c r="AA31" s="17">
        <f>SUM(AA4:AA28)</f>
        <v>3692</v>
      </c>
      <c r="AB31" s="16"/>
      <c r="AC31" s="17">
        <f>SUM(AC4:AC28)</f>
        <v>3485</v>
      </c>
      <c r="AD31" s="16"/>
      <c r="AE31" s="17">
        <f>SUM(AE4:AE28)</f>
        <v>4509</v>
      </c>
      <c r="AF31" s="16"/>
      <c r="AG31" s="17">
        <f>SUM(AG4:AG28)</f>
        <v>1077</v>
      </c>
      <c r="AH31" s="16"/>
      <c r="AI31" s="17">
        <f>SUM(AI4:AI28)</f>
        <v>1028</v>
      </c>
      <c r="AJ31" s="16"/>
      <c r="AK31" s="17">
        <f>SUM(AK4:AK28)</f>
        <v>1318</v>
      </c>
      <c r="AL31" s="16"/>
      <c r="AM31" s="17">
        <f>SUM(AM4:AM28)</f>
        <v>519</v>
      </c>
      <c r="AN31" s="16"/>
      <c r="AO31" s="17">
        <f>SUM(AO4:AO28)</f>
        <v>1217</v>
      </c>
      <c r="AP31" s="16"/>
      <c r="AQ31" s="17">
        <f>SUM(AQ4:AQ28)</f>
        <v>1457</v>
      </c>
      <c r="AR31" s="16"/>
      <c r="AS31" s="17">
        <f>SUM(AS4:AS28)</f>
        <v>1900</v>
      </c>
      <c r="AT31" s="16"/>
      <c r="AU31" s="17">
        <f>SUM(AU4:AU28)</f>
        <v>1764</v>
      </c>
      <c r="AV31" s="16"/>
      <c r="AW31" s="14">
        <f>SUM(AW4:AW28)</f>
        <v>1625</v>
      </c>
      <c r="AX31" s="15"/>
      <c r="AY31" s="14">
        <f>SUM(AY4:AY28)</f>
        <v>697</v>
      </c>
      <c r="AZ31" s="15"/>
      <c r="BA31" s="14">
        <f>SUM(BA4:BA28)</f>
        <v>1963</v>
      </c>
      <c r="BB31" s="15"/>
      <c r="BC31" s="14">
        <f>SUM(BC4:BC28)</f>
        <v>1951</v>
      </c>
      <c r="BD31" s="15"/>
      <c r="BE31" s="14">
        <f>SUM(BE4:BE28)</f>
        <v>1283</v>
      </c>
      <c r="BF31" s="13"/>
      <c r="BG31" s="12">
        <f>SUM(BG4:BG28)</f>
        <v>1934</v>
      </c>
      <c r="BH31" s="13"/>
      <c r="BI31" s="12">
        <f>SUM(BI4:BI28)</f>
        <v>1934</v>
      </c>
      <c r="BJ31" s="13"/>
      <c r="BK31" s="12">
        <f>SUM(BK4:BK28)</f>
        <v>1934</v>
      </c>
      <c r="BL31" s="13"/>
      <c r="BM31" s="12">
        <f>SUM(BM4:BM28)</f>
        <v>1934</v>
      </c>
      <c r="BN31" s="13"/>
      <c r="BO31" s="12">
        <f>SUM(BO4:BO28)</f>
        <v>1934</v>
      </c>
      <c r="BP31" s="13"/>
      <c r="BQ31" s="12">
        <f>SUM(BQ4:BQ28)</f>
        <v>1934</v>
      </c>
      <c r="CJ31" t="str">
        <f t="array" ref="CJ31">INDEX(B$3:T$28,MOD(SMALL(IF(B$3:T$28&lt;&gt;0,COLUMN(B$3:T$28)-1+(ROW(B$3:T$28)-2)/1000),ROW()),1)*1000,SMALL(IF(B$3:T$28&lt;&gt;0,COLUMN(B$3:T$28)-1),ROW()))</f>
        <v>74-2</v>
      </c>
    </row>
    <row r="32" spans="1:88" x14ac:dyDescent="0.25">
      <c r="A32" s="2" t="str">
        <f t="shared" si="0"/>
        <v>93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Y32" s="1">
        <f>COUNTIF(Y4:Y28,"&gt;0")</f>
        <v>13</v>
      </c>
      <c r="AA32" s="1">
        <f>COUNTIF(AA4:AA28,"&gt;0")</f>
        <v>12</v>
      </c>
      <c r="AC32" s="1">
        <f>COUNTIF(AC4:AC28,"&gt;0")</f>
        <v>13</v>
      </c>
      <c r="AE32" s="1">
        <f>COUNTIF(AE4:AE28,"&gt;0")</f>
        <v>14</v>
      </c>
      <c r="AG32" s="1">
        <f>COUNTIF(AG4:AG28,"&gt;0")</f>
        <v>9</v>
      </c>
      <c r="AI32" s="1">
        <f>COUNTIF(AI4:AI28,"&gt;0")</f>
        <v>4</v>
      </c>
      <c r="AK32" s="1">
        <f>COUNTIF(AK4:AK28,"&gt;0")</f>
        <v>4</v>
      </c>
      <c r="AM32" s="1">
        <f>COUNTIF(AM4:AM28,"&gt;0")</f>
        <v>1</v>
      </c>
      <c r="AO32" s="1">
        <f>COUNTIF(AO4:AO28,"&gt;0")</f>
        <v>9</v>
      </c>
      <c r="AQ32" s="1">
        <f>COUNTIF(AQ4:AQ28,"&gt;0")</f>
        <v>6</v>
      </c>
      <c r="AS32" s="1">
        <f>COUNTIF(AS4:AS28,"&gt;0")</f>
        <v>5</v>
      </c>
      <c r="AU32" s="1">
        <f>COUNTIF(AU4:AU28,"&gt;0")</f>
        <v>4</v>
      </c>
      <c r="AW32" s="1">
        <f>COUNTIF(AW4:AW28,"&gt;0")</f>
        <v>7</v>
      </c>
      <c r="AY32" s="1">
        <f>COUNTIF(AY4:AY28,"&gt;0")</f>
        <v>8</v>
      </c>
      <c r="AZ32" s="1"/>
      <c r="BA32" s="1">
        <f>COUNTIF(BA4:BA28,"&gt;0")</f>
        <v>6</v>
      </c>
      <c r="BB32" s="1"/>
      <c r="BC32" s="1">
        <f>COUNTIF(BC4:BC28,"&gt;0")</f>
        <v>7</v>
      </c>
      <c r="BD32" s="1"/>
      <c r="BE32" s="1">
        <f>COUNTIF(BE4:BE28,"&gt;0")</f>
        <v>5</v>
      </c>
      <c r="BG32" s="1">
        <f>COUNTIF(BG4:BG28,"&gt;0")</f>
        <v>7</v>
      </c>
      <c r="BI32" s="1">
        <f>COUNTIF(BI4:BI28,"&gt;0")</f>
        <v>7</v>
      </c>
      <c r="BK32" s="1">
        <f>COUNTIF(BK4:BK28,"&gt;0")</f>
        <v>7</v>
      </c>
      <c r="BM32" s="1">
        <f>COUNTIF(BM4:BM28,"&gt;0")</f>
        <v>7</v>
      </c>
      <c r="BO32" s="1">
        <f>COUNTIF(BO4:BO28,"&gt;0")</f>
        <v>7</v>
      </c>
      <c r="BQ32" s="1">
        <f>COUNTIF(BQ4:BQ28,"&gt;0")</f>
        <v>7</v>
      </c>
      <c r="BS32">
        <f>SUM(X32:BQ32)</f>
        <v>169</v>
      </c>
      <c r="CJ32" t="str">
        <f t="array" ref="CJ32">INDEX(B$3:T$28,MOD(SMALL(IF(B$3:T$28&lt;&gt;0,COLUMN(B$3:T$28)-1+(ROW(B$3:T$28)-2)/1000),ROW()),1)*1000,SMALL(IF(B$3:T$28&lt;&gt;0,COLUMN(B$3:T$28)-1),ROW()))</f>
        <v>93</v>
      </c>
    </row>
    <row r="33" spans="1:88" x14ac:dyDescent="0.25">
      <c r="A33" s="2" t="str">
        <f t="shared" ref="A33:A64" si="2">CJ33</f>
        <v>10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X33" t="str">
        <f>X1</f>
        <v>Шевченко Э.В</v>
      </c>
      <c r="Y33">
        <f>Y1</f>
        <v>0</v>
      </c>
      <c r="CJ33" t="str">
        <f t="array" ref="CJ33">INDEX(B$3:T$28,MOD(SMALL(IF(B$3:T$28&lt;&gt;0,COLUMN(B$3:T$28)-1+(ROW(B$3:T$28)-2)/1000),ROW()),1)*1000,SMALL(IF(B$3:T$28&lt;&gt;0,COLUMN(B$3:T$28)-1),ROW()))</f>
        <v>10</v>
      </c>
    </row>
    <row r="34" spans="1:88" x14ac:dyDescent="0.25">
      <c r="A34" s="2" t="str">
        <f t="shared" si="2"/>
        <v>137</v>
      </c>
      <c r="CJ34" t="str">
        <f t="array" ref="CJ34">INDEX(B$3:T$28,MOD(SMALL(IF(B$3:T$28&lt;&gt;0,COLUMN(B$3:T$28)-1+(ROW(B$3:T$28)-2)/1000),ROW()),1)*1000,SMALL(IF(B$3:T$28&lt;&gt;0,COLUMN(B$3:T$28)-1),ROW()))</f>
        <v>137</v>
      </c>
    </row>
    <row r="35" spans="1:88" ht="26.25" x14ac:dyDescent="0.4">
      <c r="A35" s="2" t="str">
        <f t="shared" si="2"/>
        <v>111</v>
      </c>
      <c r="B35" s="5" t="s">
        <v>186</v>
      </c>
      <c r="C35" s="5" t="s">
        <v>185</v>
      </c>
      <c r="D35" s="5" t="s">
        <v>184</v>
      </c>
      <c r="E35" s="5" t="s">
        <v>183</v>
      </c>
      <c r="F35" s="5" t="s">
        <v>182</v>
      </c>
      <c r="G35" s="5" t="s">
        <v>181</v>
      </c>
      <c r="H35" s="5" t="s">
        <v>180</v>
      </c>
      <c r="I35" s="5" t="s">
        <v>179</v>
      </c>
      <c r="J35" s="5" t="s">
        <v>178</v>
      </c>
      <c r="K35" s="5" t="s">
        <v>177</v>
      </c>
      <c r="L35" s="5" t="s">
        <v>176</v>
      </c>
      <c r="M35" s="5" t="s">
        <v>175</v>
      </c>
      <c r="N35" s="4" t="s">
        <v>174</v>
      </c>
      <c r="O35" s="11" t="s">
        <v>173</v>
      </c>
      <c r="P35" s="11" t="s">
        <v>172</v>
      </c>
      <c r="Q35" s="11" t="s">
        <v>171</v>
      </c>
      <c r="R35" s="11" t="s">
        <v>170</v>
      </c>
      <c r="Y35" s="2">
        <f>Y31</f>
        <v>3420</v>
      </c>
      <c r="Z35" s="2"/>
      <c r="AA35" s="2">
        <f t="shared" ref="AA35:AM35" si="3">AA31</f>
        <v>3692</v>
      </c>
      <c r="AB35" s="2">
        <f t="shared" si="3"/>
        <v>0</v>
      </c>
      <c r="AC35" s="2">
        <f t="shared" si="3"/>
        <v>3485</v>
      </c>
      <c r="AD35" s="2">
        <f t="shared" si="3"/>
        <v>0</v>
      </c>
      <c r="AE35" s="2">
        <f t="shared" si="3"/>
        <v>4509</v>
      </c>
      <c r="AF35" s="2">
        <f t="shared" si="3"/>
        <v>0</v>
      </c>
      <c r="AG35" s="2">
        <f t="shared" si="3"/>
        <v>1077</v>
      </c>
      <c r="AH35" s="2">
        <f t="shared" si="3"/>
        <v>0</v>
      </c>
      <c r="AI35" s="2">
        <f t="shared" si="3"/>
        <v>1028</v>
      </c>
      <c r="AJ35" s="2">
        <f t="shared" si="3"/>
        <v>0</v>
      </c>
      <c r="AK35" s="2">
        <f t="shared" si="3"/>
        <v>1318</v>
      </c>
      <c r="AL35" s="2">
        <f t="shared" si="3"/>
        <v>0</v>
      </c>
      <c r="AM35" s="2">
        <f t="shared" si="3"/>
        <v>519</v>
      </c>
      <c r="AN35" s="2"/>
      <c r="AO35" s="2">
        <f>AO31</f>
        <v>1217</v>
      </c>
      <c r="AP35" s="2">
        <f>AP31</f>
        <v>0</v>
      </c>
      <c r="AQ35" s="2">
        <f>AQ31</f>
        <v>1457</v>
      </c>
      <c r="AR35" s="2"/>
      <c r="AS35" s="2">
        <f>AS31</f>
        <v>1900</v>
      </c>
      <c r="AT35" s="2"/>
      <c r="AU35" s="2">
        <f t="shared" ref="AU35:BG35" si="4">AU31</f>
        <v>1764</v>
      </c>
      <c r="AV35" s="2">
        <f t="shared" si="4"/>
        <v>0</v>
      </c>
      <c r="AW35" s="2">
        <f t="shared" si="4"/>
        <v>1625</v>
      </c>
      <c r="AX35" s="2">
        <f t="shared" si="4"/>
        <v>0</v>
      </c>
      <c r="AY35" s="2">
        <f t="shared" si="4"/>
        <v>697</v>
      </c>
      <c r="AZ35" s="2">
        <f t="shared" si="4"/>
        <v>0</v>
      </c>
      <c r="BA35" s="2">
        <f t="shared" si="4"/>
        <v>1963</v>
      </c>
      <c r="BB35" s="2">
        <f t="shared" si="4"/>
        <v>0</v>
      </c>
      <c r="BC35" s="2">
        <f t="shared" si="4"/>
        <v>1951</v>
      </c>
      <c r="BD35" s="2">
        <f t="shared" si="4"/>
        <v>0</v>
      </c>
      <c r="BE35" s="2">
        <f t="shared" si="4"/>
        <v>1283</v>
      </c>
      <c r="BF35" s="3">
        <f t="shared" si="4"/>
        <v>0</v>
      </c>
      <c r="BG35" s="3">
        <f t="shared" si="4"/>
        <v>1934</v>
      </c>
      <c r="BI35" s="3">
        <f>BI31</f>
        <v>1934</v>
      </c>
      <c r="BK35" s="3">
        <f>BK31</f>
        <v>1934</v>
      </c>
      <c r="BM35" s="3">
        <f>BM31</f>
        <v>1934</v>
      </c>
      <c r="BN35" s="3"/>
      <c r="BO35" s="3">
        <f>BO31</f>
        <v>1934</v>
      </c>
      <c r="BQ35" s="3">
        <f>BQ31</f>
        <v>1934</v>
      </c>
      <c r="BS35">
        <f>SUM(X35:BQ35)</f>
        <v>44509</v>
      </c>
      <c r="CJ35" t="str">
        <f t="array" ref="CJ35">INDEX(B$3:T$28,MOD(SMALL(IF(B$3:T$28&lt;&gt;0,COLUMN(B$3:T$28)-1+(ROW(B$3:T$28)-2)/1000),ROW()),1)*1000,SMALL(IF(B$3:T$28&lt;&gt;0,COLUMN(B$3:T$28)-1),ROW()))</f>
        <v>111</v>
      </c>
    </row>
    <row r="36" spans="1:88" ht="26.25" x14ac:dyDescent="0.4">
      <c r="A36" s="2" t="str">
        <f t="shared" si="2"/>
        <v>117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4"/>
      <c r="O36" s="11"/>
      <c r="P36" s="11"/>
      <c r="Q36" s="11"/>
      <c r="R36" s="11"/>
      <c r="CJ36" t="str">
        <f t="array" ref="CJ36">INDEX(B$3:T$28,MOD(SMALL(IF(B$3:T$28&lt;&gt;0,COLUMN(B$3:T$28)-1+(ROW(B$3:T$28)-2)/1000),ROW()),1)*1000,SMALL(IF(B$3:T$28&lt;&gt;0,COLUMN(B$3:T$28)-1),ROW()))</f>
        <v>117</v>
      </c>
    </row>
    <row r="37" spans="1:88" ht="26.25" x14ac:dyDescent="0.4">
      <c r="A37" s="2" t="str">
        <f t="shared" si="2"/>
        <v>107</v>
      </c>
      <c r="B37" s="5">
        <v>0</v>
      </c>
      <c r="C37" s="5">
        <v>0</v>
      </c>
      <c r="D37" s="5" t="s">
        <v>169</v>
      </c>
      <c r="E37" s="5" t="s">
        <v>168</v>
      </c>
      <c r="F37" s="5" t="s">
        <v>167</v>
      </c>
      <c r="G37" s="5" t="s">
        <v>166</v>
      </c>
      <c r="H37" s="5"/>
      <c r="I37" s="5" t="s">
        <v>165</v>
      </c>
      <c r="J37" s="5" t="s">
        <v>164</v>
      </c>
      <c r="K37" s="5" t="s">
        <v>163</v>
      </c>
      <c r="L37" s="5" t="s">
        <v>162</v>
      </c>
      <c r="M37" s="5">
        <v>0</v>
      </c>
      <c r="N37" s="4" t="s">
        <v>161</v>
      </c>
      <c r="O37" s="4" t="s">
        <v>9</v>
      </c>
      <c r="P37" s="4" t="s">
        <v>160</v>
      </c>
      <c r="Q37" s="4">
        <v>0</v>
      </c>
      <c r="R37" s="4">
        <v>0</v>
      </c>
      <c r="CJ37" t="str">
        <f t="array" ref="CJ37">INDEX(B$3:T$28,MOD(SMALL(IF(B$3:T$28&lt;&gt;0,COLUMN(B$3:T$28)-1+(ROW(B$3:T$28)-2)/1000),ROW()),1)*1000,SMALL(IF(B$3:T$28&lt;&gt;0,COLUMN(B$3:T$28)-1),ROW()))</f>
        <v>107</v>
      </c>
    </row>
    <row r="38" spans="1:88" ht="26.25" x14ac:dyDescent="0.4">
      <c r="A38" s="2" t="str">
        <f t="shared" si="2"/>
        <v>134</v>
      </c>
      <c r="B38" s="5" t="s">
        <v>159</v>
      </c>
      <c r="C38" s="5">
        <v>0</v>
      </c>
      <c r="D38" s="5" t="s">
        <v>158</v>
      </c>
      <c r="E38" s="5" t="s">
        <v>157</v>
      </c>
      <c r="F38" s="5" t="s">
        <v>156</v>
      </c>
      <c r="G38" s="5">
        <v>0</v>
      </c>
      <c r="H38" s="5">
        <v>0</v>
      </c>
      <c r="I38" s="5" t="s">
        <v>155</v>
      </c>
      <c r="J38" s="5" t="s">
        <v>154</v>
      </c>
      <c r="K38" s="5" t="s">
        <v>153</v>
      </c>
      <c r="L38" s="5" t="s">
        <v>152</v>
      </c>
      <c r="M38" s="5">
        <v>0</v>
      </c>
      <c r="N38" s="4" t="s">
        <v>151</v>
      </c>
      <c r="O38" s="4" t="s">
        <v>150</v>
      </c>
      <c r="P38" s="4"/>
      <c r="Q38" s="4">
        <v>0</v>
      </c>
      <c r="R38" s="4" t="s">
        <v>149</v>
      </c>
      <c r="CJ38" t="str">
        <f t="array" ref="CJ38">INDEX(B$3:T$28,MOD(SMALL(IF(B$3:T$28&lt;&gt;0,COLUMN(B$3:T$28)-1+(ROW(B$3:T$28)-2)/1000),ROW()),1)*1000,SMALL(IF(B$3:T$28&lt;&gt;0,COLUMN(B$3:T$28)-1),ROW()))</f>
        <v>134</v>
      </c>
    </row>
    <row r="39" spans="1:88" ht="26.25" x14ac:dyDescent="0.4">
      <c r="A39" s="2" t="str">
        <f t="shared" si="2"/>
        <v>3 д/д</v>
      </c>
      <c r="B39" s="5" t="s">
        <v>148</v>
      </c>
      <c r="C39" s="5" t="s">
        <v>147</v>
      </c>
      <c r="D39" s="5" t="s">
        <v>146</v>
      </c>
      <c r="E39" s="5" t="s">
        <v>145</v>
      </c>
      <c r="F39" s="5" t="s">
        <v>144</v>
      </c>
      <c r="G39" s="5" t="s">
        <v>143</v>
      </c>
      <c r="H39" s="5">
        <v>0</v>
      </c>
      <c r="I39" s="5" t="s">
        <v>142</v>
      </c>
      <c r="J39" s="5" t="s">
        <v>141</v>
      </c>
      <c r="K39" s="5" t="s">
        <v>140</v>
      </c>
      <c r="L39" s="5">
        <v>0</v>
      </c>
      <c r="M39" s="5">
        <v>0</v>
      </c>
      <c r="N39" s="4" t="s">
        <v>139</v>
      </c>
      <c r="O39" s="4">
        <v>0</v>
      </c>
      <c r="P39" s="4"/>
      <c r="Q39" s="4" t="s">
        <v>138</v>
      </c>
      <c r="R39" s="4" t="s">
        <v>137</v>
      </c>
      <c r="CJ39" t="str">
        <f t="array" ref="CJ39">INDEX(B$3:T$28,MOD(SMALL(IF(B$3:T$28&lt;&gt;0,COLUMN(B$3:T$28)-1+(ROW(B$3:T$28)-2)/1000),ROW()),1)*1000,SMALL(IF(B$3:T$28&lt;&gt;0,COLUMN(B$3:T$28)-1),ROW()))</f>
        <v>3 д/д</v>
      </c>
    </row>
    <row r="40" spans="1:88" ht="26.25" x14ac:dyDescent="0.4">
      <c r="A40" s="2" t="str">
        <f t="shared" si="2"/>
        <v>136</v>
      </c>
      <c r="B40" s="5" t="s">
        <v>136</v>
      </c>
      <c r="C40" s="5" t="s">
        <v>135</v>
      </c>
      <c r="D40" s="5" t="s">
        <v>134</v>
      </c>
      <c r="E40" s="5">
        <v>0</v>
      </c>
      <c r="F40" s="5" t="s">
        <v>133</v>
      </c>
      <c r="G40" s="5" t="s">
        <v>132</v>
      </c>
      <c r="H40" s="5">
        <v>0</v>
      </c>
      <c r="I40" s="5">
        <v>0</v>
      </c>
      <c r="J40" s="5" t="s">
        <v>131</v>
      </c>
      <c r="K40" s="5">
        <v>0</v>
      </c>
      <c r="L40" s="5">
        <v>0</v>
      </c>
      <c r="M40" s="5" t="s">
        <v>130</v>
      </c>
      <c r="N40" s="4" t="s">
        <v>129</v>
      </c>
      <c r="O40" s="4" t="s">
        <v>128</v>
      </c>
      <c r="P40" s="4" t="s">
        <v>127</v>
      </c>
      <c r="Q40" s="4">
        <v>0</v>
      </c>
      <c r="R40" s="4" t="s">
        <v>126</v>
      </c>
      <c r="CJ40" t="str">
        <f t="array" ref="CJ40">INDEX(B$3:T$28,MOD(SMALL(IF(B$3:T$28&lt;&gt;0,COLUMN(B$3:T$28)-1+(ROW(B$3:T$28)-2)/1000),ROW()),1)*1000,SMALL(IF(B$3:T$28&lt;&gt;0,COLUMN(B$3:T$28)-1),ROW()))</f>
        <v>136</v>
      </c>
    </row>
    <row r="41" spans="1:88" ht="26.25" x14ac:dyDescent="0.4">
      <c r="A41" s="2" t="str">
        <f t="shared" si="2"/>
        <v>72-2</v>
      </c>
      <c r="B41" s="5" t="s">
        <v>125</v>
      </c>
      <c r="C41" s="5" t="s">
        <v>124</v>
      </c>
      <c r="D41" s="5" t="s">
        <v>123</v>
      </c>
      <c r="E41" s="5" t="s">
        <v>122</v>
      </c>
      <c r="F41" s="5" t="s">
        <v>121</v>
      </c>
      <c r="G41" s="5" t="s">
        <v>120</v>
      </c>
      <c r="H41" s="5">
        <v>0</v>
      </c>
      <c r="I41" s="5" t="s">
        <v>119</v>
      </c>
      <c r="J41" s="5" t="s">
        <v>118</v>
      </c>
      <c r="K41" s="5">
        <v>0</v>
      </c>
      <c r="L41" s="5" t="s">
        <v>117</v>
      </c>
      <c r="M41" s="5">
        <v>0</v>
      </c>
      <c r="N41" s="4" t="s">
        <v>116</v>
      </c>
      <c r="O41" s="4" t="s">
        <v>115</v>
      </c>
      <c r="P41" s="4">
        <v>0</v>
      </c>
      <c r="Q41" s="4" t="s">
        <v>114</v>
      </c>
      <c r="R41" s="4">
        <v>0</v>
      </c>
      <c r="CJ41" t="str">
        <f t="array" ref="CJ41">INDEX(B$3:T$28,MOD(SMALL(IF(B$3:T$28&lt;&gt;0,COLUMN(B$3:T$28)-1+(ROW(B$3:T$28)-2)/1000),ROW()),1)*1000,SMALL(IF(B$3:T$28&lt;&gt;0,COLUMN(B$3:T$28)-1),ROW()))</f>
        <v>72-2</v>
      </c>
    </row>
    <row r="42" spans="1:88" ht="26.25" x14ac:dyDescent="0.4">
      <c r="A42" s="2" t="str">
        <f t="shared" si="2"/>
        <v>91</v>
      </c>
      <c r="B42" s="5" t="s">
        <v>113</v>
      </c>
      <c r="C42" s="5" t="s">
        <v>112</v>
      </c>
      <c r="D42" s="5" t="s">
        <v>111</v>
      </c>
      <c r="E42" s="5" t="s">
        <v>110</v>
      </c>
      <c r="F42" s="5" t="s">
        <v>109</v>
      </c>
      <c r="G42" s="5" t="s">
        <v>108</v>
      </c>
      <c r="H42" s="5">
        <v>0</v>
      </c>
      <c r="I42" s="5">
        <v>0</v>
      </c>
      <c r="J42" s="5" t="s">
        <v>107</v>
      </c>
      <c r="K42" s="5" t="s">
        <v>106</v>
      </c>
      <c r="L42" s="5" t="s">
        <v>105</v>
      </c>
      <c r="M42" s="5">
        <v>0</v>
      </c>
      <c r="N42" s="4">
        <v>0</v>
      </c>
      <c r="O42" s="4" t="s">
        <v>104</v>
      </c>
      <c r="P42" s="4" t="s">
        <v>103</v>
      </c>
      <c r="Q42" s="4">
        <v>0</v>
      </c>
      <c r="R42" s="4" t="s">
        <v>102</v>
      </c>
      <c r="CJ42" t="str">
        <f t="array" ref="CJ42">INDEX(B$3:T$28,MOD(SMALL(IF(B$3:T$28&lt;&gt;0,COLUMN(B$3:T$28)-1+(ROW(B$3:T$28)-2)/1000),ROW()),1)*1000,SMALL(IF(B$3:T$28&lt;&gt;0,COLUMN(B$3:T$28)-1),ROW()))</f>
        <v>91</v>
      </c>
    </row>
    <row r="43" spans="1:88" ht="26.25" x14ac:dyDescent="0.4">
      <c r="A43" s="2" t="str">
        <f t="shared" si="2"/>
        <v>69</v>
      </c>
      <c r="B43" s="5" t="s">
        <v>101</v>
      </c>
      <c r="C43" s="5" t="s">
        <v>100</v>
      </c>
      <c r="D43" s="5" t="s">
        <v>99</v>
      </c>
      <c r="E43" s="5" t="s">
        <v>98</v>
      </c>
      <c r="F43" s="5" t="s">
        <v>97</v>
      </c>
      <c r="G43" s="5" t="s">
        <v>96</v>
      </c>
      <c r="H43" s="5">
        <v>0</v>
      </c>
      <c r="I43" s="5">
        <v>0</v>
      </c>
      <c r="J43" s="5"/>
      <c r="K43" s="5" t="s">
        <v>95</v>
      </c>
      <c r="L43" s="5" t="s">
        <v>94</v>
      </c>
      <c r="M43" s="5" t="s">
        <v>93</v>
      </c>
      <c r="N43" s="4" t="s">
        <v>92</v>
      </c>
      <c r="O43" s="4" t="s">
        <v>91</v>
      </c>
      <c r="P43" s="4" t="s">
        <v>90</v>
      </c>
      <c r="Q43" s="4">
        <v>0</v>
      </c>
      <c r="R43" s="4" t="s">
        <v>89</v>
      </c>
      <c r="CJ43" t="str">
        <f t="array" ref="CJ43">INDEX(B$3:T$28,MOD(SMALL(IF(B$3:T$28&lt;&gt;0,COLUMN(B$3:T$28)-1+(ROW(B$3:T$28)-2)/1000),ROW()),1)*1000,SMALL(IF(B$3:T$28&lt;&gt;0,COLUMN(B$3:T$28)-1),ROW()))</f>
        <v>69</v>
      </c>
    </row>
    <row r="44" spans="1:88" ht="26.25" x14ac:dyDescent="0.4">
      <c r="A44" s="2" t="str">
        <f t="shared" si="2"/>
        <v>125-1</v>
      </c>
      <c r="B44" s="5" t="s">
        <v>88</v>
      </c>
      <c r="C44" s="5"/>
      <c r="D44" s="5" t="s">
        <v>87</v>
      </c>
      <c r="E44" s="5" t="s">
        <v>86</v>
      </c>
      <c r="F44" s="5" t="s">
        <v>85</v>
      </c>
      <c r="G44" s="5">
        <v>0</v>
      </c>
      <c r="H44" s="5" t="s">
        <v>84</v>
      </c>
      <c r="I44" s="5">
        <v>0</v>
      </c>
      <c r="J44" s="5" t="s">
        <v>83</v>
      </c>
      <c r="K44" s="5">
        <v>0</v>
      </c>
      <c r="L44" s="5" t="s">
        <v>82</v>
      </c>
      <c r="M44" s="5" t="s">
        <v>81</v>
      </c>
      <c r="N44" s="4" t="s">
        <v>80</v>
      </c>
      <c r="O44" s="4" t="s">
        <v>79</v>
      </c>
      <c r="P44" s="4" t="s">
        <v>78</v>
      </c>
      <c r="Q44" s="4">
        <v>0</v>
      </c>
      <c r="R44" s="4">
        <v>0</v>
      </c>
      <c r="CJ44" t="str">
        <f t="array" ref="CJ44">INDEX(B$3:T$28,MOD(SMALL(IF(B$3:T$28&lt;&gt;0,COLUMN(B$3:T$28)-1+(ROW(B$3:T$28)-2)/1000),ROW()),1)*1000,SMALL(IF(B$3:T$28&lt;&gt;0,COLUMN(B$3:T$28)-1),ROW()))</f>
        <v>125-1</v>
      </c>
    </row>
    <row r="45" spans="1:88" ht="26.25" x14ac:dyDescent="0.4">
      <c r="A45" s="2" t="str">
        <f t="shared" si="2"/>
        <v>9-2</v>
      </c>
      <c r="B45" s="5" t="s">
        <v>77</v>
      </c>
      <c r="C45" s="5" t="s">
        <v>76</v>
      </c>
      <c r="D45" s="5" t="s">
        <v>75</v>
      </c>
      <c r="E45" s="5">
        <v>0</v>
      </c>
      <c r="F45" s="5" t="s">
        <v>74</v>
      </c>
      <c r="G45" s="5" t="s">
        <v>73</v>
      </c>
      <c r="H45" s="5">
        <v>0</v>
      </c>
      <c r="I45" s="5">
        <v>0</v>
      </c>
      <c r="J45" s="5"/>
      <c r="K45" s="5">
        <v>0</v>
      </c>
      <c r="L45" s="5" t="s">
        <v>72</v>
      </c>
      <c r="M45" s="5" t="s">
        <v>71</v>
      </c>
      <c r="N45" s="4" t="s">
        <v>70</v>
      </c>
      <c r="O45" s="4" t="s">
        <v>69</v>
      </c>
      <c r="P45" s="4">
        <v>0</v>
      </c>
      <c r="Q45" s="4">
        <v>0</v>
      </c>
      <c r="R45" s="4"/>
      <c r="CJ45" t="str">
        <f t="array" ref="CJ45">INDEX(B$3:T$28,MOD(SMALL(IF(B$3:T$28&lt;&gt;0,COLUMN(B$3:T$28)-1+(ROW(B$3:T$28)-2)/1000),ROW()),1)*1000,SMALL(IF(B$3:T$28&lt;&gt;0,COLUMN(B$3:T$28)-1),ROW()))</f>
        <v>9-2</v>
      </c>
    </row>
    <row r="46" spans="1:88" ht="26.25" x14ac:dyDescent="0.4">
      <c r="A46" s="2" t="str">
        <f t="shared" si="2"/>
        <v>64</v>
      </c>
      <c r="B46" s="5" t="s">
        <v>68</v>
      </c>
      <c r="C46" s="5" t="s">
        <v>67</v>
      </c>
      <c r="D46" s="5" t="s">
        <v>66</v>
      </c>
      <c r="E46" s="5" t="s">
        <v>65</v>
      </c>
      <c r="F46" s="5">
        <v>0</v>
      </c>
      <c r="G46" s="5" t="s">
        <v>64</v>
      </c>
      <c r="H46" s="5">
        <v>0</v>
      </c>
      <c r="I46" s="5">
        <v>0</v>
      </c>
      <c r="J46" s="5" t="s">
        <v>63</v>
      </c>
      <c r="K46" s="5">
        <v>0</v>
      </c>
      <c r="L46" s="5" t="s">
        <v>62</v>
      </c>
      <c r="M46" s="5">
        <v>0</v>
      </c>
      <c r="N46" s="4" t="s">
        <v>61</v>
      </c>
      <c r="O46" s="4" t="s">
        <v>60</v>
      </c>
      <c r="P46" s="4">
        <v>0</v>
      </c>
      <c r="Q46" s="4">
        <v>0</v>
      </c>
      <c r="R46" s="4"/>
      <c r="CJ46" t="str">
        <f t="array" ref="CJ46">INDEX(B$3:T$28,MOD(SMALL(IF(B$3:T$28&lt;&gt;0,COLUMN(B$3:T$28)-1+(ROW(B$3:T$28)-2)/1000),ROW()),1)*1000,SMALL(IF(B$3:T$28&lt;&gt;0,COLUMN(B$3:T$28)-1),ROW()))</f>
        <v>64</v>
      </c>
    </row>
    <row r="47" spans="1:88" ht="26.25" x14ac:dyDescent="0.4">
      <c r="A47" s="2" t="str">
        <f t="shared" si="2"/>
        <v>9-1</v>
      </c>
      <c r="B47" s="5">
        <v>0</v>
      </c>
      <c r="C47" s="5"/>
      <c r="D47" s="5" t="s">
        <v>59</v>
      </c>
      <c r="E47" s="5" t="s">
        <v>58</v>
      </c>
      <c r="F47" s="5">
        <v>0</v>
      </c>
      <c r="G47" s="5" t="s">
        <v>57</v>
      </c>
      <c r="H47" s="5">
        <v>0</v>
      </c>
      <c r="I47" s="5">
        <v>0</v>
      </c>
      <c r="J47" s="5" t="s">
        <v>56</v>
      </c>
      <c r="K47" s="6">
        <v>11</v>
      </c>
      <c r="L47" s="5">
        <v>0</v>
      </c>
      <c r="M47" s="5">
        <v>0</v>
      </c>
      <c r="N47" s="4">
        <v>0</v>
      </c>
      <c r="O47" s="4" t="s">
        <v>55</v>
      </c>
      <c r="P47" s="4">
        <v>0</v>
      </c>
      <c r="Q47" s="4">
        <v>0</v>
      </c>
      <c r="R47" s="4">
        <v>0</v>
      </c>
      <c r="CJ47" t="str">
        <f t="array" ref="CJ47">INDEX(B$3:T$28,MOD(SMALL(IF(B$3:T$28&lt;&gt;0,COLUMN(B$3:T$28)-1+(ROW(B$3:T$28)-2)/1000),ROW()),1)*1000,SMALL(IF(B$3:T$28&lt;&gt;0,COLUMN(B$3:T$28)-1),ROW()))</f>
        <v>9-1</v>
      </c>
    </row>
    <row r="48" spans="1:88" ht="26.25" x14ac:dyDescent="0.4">
      <c r="A48" s="2" t="str">
        <f t="shared" si="2"/>
        <v>8-1</v>
      </c>
      <c r="B48" s="5">
        <v>0</v>
      </c>
      <c r="C48" s="5" t="s">
        <v>54</v>
      </c>
      <c r="D48" s="5" t="s">
        <v>53</v>
      </c>
      <c r="E48" s="5" t="s">
        <v>52</v>
      </c>
      <c r="F48" s="5">
        <v>0</v>
      </c>
      <c r="G48" s="5">
        <v>0</v>
      </c>
      <c r="H48" s="5">
        <v>0</v>
      </c>
      <c r="I48" s="5">
        <v>0</v>
      </c>
      <c r="J48" s="5" t="s">
        <v>51</v>
      </c>
      <c r="K48" s="5">
        <v>0</v>
      </c>
      <c r="L48" s="5">
        <v>0</v>
      </c>
      <c r="M48" s="5"/>
      <c r="N48" s="4">
        <v>0</v>
      </c>
      <c r="O48" s="4" t="s">
        <v>9</v>
      </c>
      <c r="P48" s="4" t="s">
        <v>50</v>
      </c>
      <c r="Q48" s="4">
        <v>0</v>
      </c>
      <c r="R48" s="4"/>
      <c r="CJ48" t="str">
        <f t="array" ref="CJ48">INDEX(B$3:T$28,MOD(SMALL(IF(B$3:T$28&lt;&gt;0,COLUMN(B$3:T$28)-1+(ROW(B$3:T$28)-2)/1000),ROW()),1)*1000,SMALL(IF(B$3:T$28&lt;&gt;0,COLUMN(B$3:T$28)-1),ROW()))</f>
        <v>8-1</v>
      </c>
    </row>
    <row r="49" spans="1:88" ht="26.25" x14ac:dyDescent="0.4">
      <c r="A49" s="2" t="str">
        <f t="shared" si="2"/>
        <v>2</v>
      </c>
      <c r="B49" s="5" t="s">
        <v>49</v>
      </c>
      <c r="C49" s="5" t="s">
        <v>48</v>
      </c>
      <c r="D49" s="5">
        <v>0</v>
      </c>
      <c r="E49" s="5" t="s">
        <v>47</v>
      </c>
      <c r="F49" s="5">
        <v>0</v>
      </c>
      <c r="G49" s="5">
        <v>0</v>
      </c>
      <c r="H49" s="5"/>
      <c r="I49" s="5">
        <v>0</v>
      </c>
      <c r="J49" s="5" t="s">
        <v>46</v>
      </c>
      <c r="K49" s="5">
        <v>0</v>
      </c>
      <c r="L49" s="5">
        <v>0</v>
      </c>
      <c r="M49" s="5"/>
      <c r="N49" s="4">
        <v>0</v>
      </c>
      <c r="O49" s="4" t="s">
        <v>45</v>
      </c>
      <c r="P49" s="4"/>
      <c r="Q49" s="4">
        <v>0</v>
      </c>
      <c r="R49" s="4" t="s">
        <v>44</v>
      </c>
      <c r="CJ49" t="str">
        <f t="array" ref="CJ49">INDEX(B$3:T$28,MOD(SMALL(IF(B$3:T$28&lt;&gt;0,COLUMN(B$3:T$28)-1+(ROW(B$3:T$28)-2)/1000),ROW()),1)*1000,SMALL(IF(B$3:T$28&lt;&gt;0,COLUMN(B$3:T$28)-1),ROW()))</f>
        <v>2</v>
      </c>
    </row>
    <row r="50" spans="1:88" ht="26.25" x14ac:dyDescent="0.4">
      <c r="A50" s="2" t="str">
        <f t="shared" si="2"/>
        <v>677 с1</v>
      </c>
      <c r="B50" s="5" t="s">
        <v>43</v>
      </c>
      <c r="C50" s="5" t="s">
        <v>42</v>
      </c>
      <c r="D50" s="5">
        <v>0</v>
      </c>
      <c r="E50" s="5" t="s">
        <v>41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 t="s">
        <v>40</v>
      </c>
      <c r="L50" s="7" t="s">
        <v>39</v>
      </c>
      <c r="M50" s="5" t="s">
        <v>38</v>
      </c>
      <c r="N50" s="4">
        <v>0</v>
      </c>
      <c r="O50" s="4" t="s">
        <v>37</v>
      </c>
      <c r="P50" s="4" t="s">
        <v>36</v>
      </c>
      <c r="Q50" s="4">
        <v>0</v>
      </c>
      <c r="R50" s="4">
        <v>0</v>
      </c>
      <c r="CJ50" t="str">
        <f t="array" ref="CJ50">INDEX(B$3:T$28,MOD(SMALL(IF(B$3:T$28&lt;&gt;0,COLUMN(B$3:T$28)-1+(ROW(B$3:T$28)-2)/1000),ROW()),1)*1000,SMALL(IF(B$3:T$28&lt;&gt;0,COLUMN(B$3:T$28)-1),ROW()))</f>
        <v>677 с1</v>
      </c>
    </row>
    <row r="51" spans="1:88" ht="26.25" x14ac:dyDescent="0.4">
      <c r="A51" s="2" t="str">
        <f t="shared" si="2"/>
        <v>11</v>
      </c>
      <c r="B51" s="5" t="s">
        <v>35</v>
      </c>
      <c r="C51" s="5" t="s">
        <v>34</v>
      </c>
      <c r="D51" s="5" t="s">
        <v>33</v>
      </c>
      <c r="E51" s="5" t="s">
        <v>32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10" t="s">
        <v>31</v>
      </c>
      <c r="M51" s="5" t="s">
        <v>30</v>
      </c>
      <c r="N51" s="4">
        <v>0</v>
      </c>
      <c r="O51" s="4">
        <v>0</v>
      </c>
      <c r="P51" s="4" t="s">
        <v>29</v>
      </c>
      <c r="Q51" s="4">
        <v>0</v>
      </c>
      <c r="R51" s="4" t="s">
        <v>28</v>
      </c>
      <c r="CJ51" t="str">
        <f t="array" ref="CJ51">INDEX(B$3:T$28,MOD(SMALL(IF(B$3:T$28&lt;&gt;0,COLUMN(B$3:T$28)-1+(ROW(B$3:T$28)-2)/1000),ROW()),1)*1000,SMALL(IF(B$3:T$28&lt;&gt;0,COLUMN(B$3:T$28)-1),ROW()))</f>
        <v>11</v>
      </c>
    </row>
    <row r="52" spans="1:88" ht="26.25" x14ac:dyDescent="0.4">
      <c r="A52" s="2" t="str">
        <f t="shared" si="2"/>
        <v>677 ш</v>
      </c>
      <c r="B52" s="5" t="s">
        <v>27</v>
      </c>
      <c r="C52" s="5" t="s">
        <v>26</v>
      </c>
      <c r="D52" s="5" t="s">
        <v>25</v>
      </c>
      <c r="E52" s="5" t="s">
        <v>24</v>
      </c>
      <c r="F52" s="5">
        <v>0</v>
      </c>
      <c r="G52" s="5">
        <v>0</v>
      </c>
      <c r="H52" s="5" t="s">
        <v>23</v>
      </c>
      <c r="I52" s="5">
        <v>0</v>
      </c>
      <c r="J52" s="5">
        <v>0</v>
      </c>
      <c r="K52" s="5"/>
      <c r="L52" s="7" t="s">
        <v>22</v>
      </c>
      <c r="M52" s="5"/>
      <c r="N52" s="9" t="s">
        <v>21</v>
      </c>
      <c r="O52" s="4">
        <v>0</v>
      </c>
      <c r="P52" s="4">
        <v>0</v>
      </c>
      <c r="Q52" s="4">
        <v>0</v>
      </c>
      <c r="R52" s="4"/>
      <c r="CJ52" t="str">
        <f t="array" ref="CJ52">INDEX(B$3:T$28,MOD(SMALL(IF(B$3:T$28&lt;&gt;0,COLUMN(B$3:T$28)-1+(ROW(B$3:T$28)-2)/1000),ROW()),1)*1000,SMALL(IF(B$3:T$28&lt;&gt;0,COLUMN(B$3:T$28)-1),ROW()))</f>
        <v>677 ш</v>
      </c>
    </row>
    <row r="53" spans="1:88" ht="26.25" x14ac:dyDescent="0.4">
      <c r="A53" s="2" t="str">
        <f t="shared" si="2"/>
        <v>677 с2</v>
      </c>
      <c r="B53" s="5" t="s">
        <v>20</v>
      </c>
      <c r="C53" s="5" t="s">
        <v>19</v>
      </c>
      <c r="D53" s="5" t="s">
        <v>18</v>
      </c>
      <c r="E53" s="5" t="s">
        <v>17</v>
      </c>
      <c r="F53" s="5">
        <v>0</v>
      </c>
      <c r="G53" s="5">
        <v>0</v>
      </c>
      <c r="H53" s="5">
        <v>0</v>
      </c>
      <c r="I53" s="5">
        <v>0</v>
      </c>
      <c r="J53" s="5" t="s">
        <v>16</v>
      </c>
      <c r="K53" s="5">
        <v>0</v>
      </c>
      <c r="L53" s="5">
        <v>0</v>
      </c>
      <c r="M53" s="5" t="s">
        <v>15</v>
      </c>
      <c r="N53" s="8" t="s">
        <v>14</v>
      </c>
      <c r="O53" s="4">
        <v>0</v>
      </c>
      <c r="P53" s="4">
        <v>0</v>
      </c>
      <c r="Q53" s="4"/>
      <c r="R53" s="4"/>
      <c r="CJ53" t="str">
        <f t="array" ref="CJ53">INDEX(B$3:T$28,MOD(SMALL(IF(B$3:T$28&lt;&gt;0,COLUMN(B$3:T$28)-1+(ROW(B$3:T$28)-2)/1000),ROW()),1)*1000,SMALL(IF(B$3:T$28&lt;&gt;0,COLUMN(B$3:T$28)-1),ROW()))</f>
        <v>677 с2</v>
      </c>
    </row>
    <row r="54" spans="1:88" ht="26.25" x14ac:dyDescent="0.4">
      <c r="A54" s="2" t="str">
        <f t="shared" si="2"/>
        <v>2 ф</v>
      </c>
      <c r="B54" s="5">
        <v>0</v>
      </c>
      <c r="C54" s="5" t="s">
        <v>13</v>
      </c>
      <c r="D54" s="5" t="s">
        <v>12</v>
      </c>
      <c r="E54" s="5" t="s">
        <v>11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4">
        <v>0</v>
      </c>
      <c r="O54" s="4">
        <v>0</v>
      </c>
      <c r="P54" s="4">
        <v>0</v>
      </c>
      <c r="Q54" s="4"/>
      <c r="R54" s="4"/>
      <c r="CJ54" t="str">
        <f t="array" ref="CJ54">INDEX(B$3:T$28,MOD(SMALL(IF(B$3:T$28&lt;&gt;0,COLUMN(B$3:T$28)-1+(ROW(B$3:T$28)-2)/1000),ROW()),1)*1000,SMALL(IF(B$3:T$28&lt;&gt;0,COLUMN(B$3:T$28)-1),ROW()))</f>
        <v>2 ф</v>
      </c>
    </row>
    <row r="55" spans="1:88" ht="26.25" x14ac:dyDescent="0.4">
      <c r="A55" s="2" t="str">
        <f t="shared" si="2"/>
        <v>8-2</v>
      </c>
      <c r="B55" s="5">
        <v>0</v>
      </c>
      <c r="C55" s="5" t="s">
        <v>10</v>
      </c>
      <c r="D55" s="5" t="s">
        <v>9</v>
      </c>
      <c r="E55" s="5" t="s">
        <v>8</v>
      </c>
      <c r="F55" s="5">
        <v>0</v>
      </c>
      <c r="G55" s="5">
        <v>0</v>
      </c>
      <c r="H55" s="5">
        <v>0</v>
      </c>
      <c r="I55" s="5"/>
      <c r="J55" s="5">
        <v>0</v>
      </c>
      <c r="K55" s="5"/>
      <c r="L55" s="5" t="s">
        <v>7</v>
      </c>
      <c r="M55" s="5">
        <v>0</v>
      </c>
      <c r="N55" s="4">
        <v>0</v>
      </c>
      <c r="O55" s="4">
        <v>0</v>
      </c>
      <c r="P55" s="4"/>
      <c r="Q55" s="4"/>
      <c r="R55" s="4"/>
      <c r="CJ55" t="str">
        <f t="array" ref="CJ55">INDEX(B$3:T$28,MOD(SMALL(IF(B$3:T$28&lt;&gt;0,COLUMN(B$3:T$28)-1+(ROW(B$3:T$28)-2)/1000),ROW()),1)*1000,SMALL(IF(B$3:T$28&lt;&gt;0,COLUMN(B$3:T$28)-1),ROW()))</f>
        <v>8-2</v>
      </c>
    </row>
    <row r="56" spans="1:88" ht="26.25" x14ac:dyDescent="0.4">
      <c r="A56" s="2" t="str">
        <f t="shared" si="2"/>
        <v>15</v>
      </c>
      <c r="B56" s="5" t="s">
        <v>6</v>
      </c>
      <c r="C56" s="5" t="s">
        <v>5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/>
      <c r="J56" s="5">
        <v>0</v>
      </c>
      <c r="K56" s="5">
        <v>0</v>
      </c>
      <c r="L56" s="5">
        <v>0</v>
      </c>
      <c r="M56" s="6" t="s">
        <v>4</v>
      </c>
      <c r="N56" s="4">
        <v>0</v>
      </c>
      <c r="O56" s="4">
        <v>0</v>
      </c>
      <c r="P56" s="4">
        <v>0</v>
      </c>
      <c r="Q56" s="4">
        <v>0</v>
      </c>
      <c r="R56" s="4"/>
      <c r="CJ56" t="str">
        <f t="array" ref="CJ56">INDEX(B$3:T$28,MOD(SMALL(IF(B$3:T$28&lt;&gt;0,COLUMN(B$3:T$28)-1+(ROW(B$3:T$28)-2)/1000),ROW()),1)*1000,SMALL(IF(B$3:T$28&lt;&gt;0,COLUMN(B$3:T$28)-1),ROW()))</f>
        <v>15</v>
      </c>
    </row>
    <row r="57" spans="1:88" ht="26.25" x14ac:dyDescent="0.4">
      <c r="A57" s="2" t="str">
        <f t="shared" si="2"/>
        <v>56</v>
      </c>
      <c r="B57" s="5" t="s">
        <v>3</v>
      </c>
      <c r="C57" s="5" t="s">
        <v>2</v>
      </c>
      <c r="D57" s="5">
        <v>0</v>
      </c>
      <c r="E57" s="7"/>
      <c r="F57" s="5">
        <v>0</v>
      </c>
      <c r="G57" s="5">
        <v>0</v>
      </c>
      <c r="H57" s="5">
        <v>0</v>
      </c>
      <c r="I57" s="5">
        <v>0</v>
      </c>
      <c r="J57" s="5"/>
      <c r="K57" s="5">
        <v>0</v>
      </c>
      <c r="L57" s="5">
        <v>0</v>
      </c>
      <c r="M57" s="6" t="s">
        <v>1</v>
      </c>
      <c r="N57" s="4">
        <v>0</v>
      </c>
      <c r="O57" s="4">
        <v>0</v>
      </c>
      <c r="P57" s="4">
        <v>0</v>
      </c>
      <c r="Q57" s="4">
        <v>0</v>
      </c>
      <c r="R57" s="4"/>
      <c r="CJ57" t="str">
        <f t="array" ref="CJ57">INDEX(B$3:T$28,MOD(SMALL(IF(B$3:T$28&lt;&gt;0,COLUMN(B$3:T$28)-1+(ROW(B$3:T$28)-2)/1000),ROW()),1)*1000,SMALL(IF(B$3:T$28&lt;&gt;0,COLUMN(B$3:T$28)-1),ROW()))</f>
        <v>56</v>
      </c>
    </row>
    <row r="58" spans="1:88" ht="26.25" x14ac:dyDescent="0.4">
      <c r="A58" s="2" t="str">
        <f t="shared" si="2"/>
        <v>70</v>
      </c>
      <c r="B58" s="5" t="s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/>
      <c r="K58" s="5">
        <v>0</v>
      </c>
      <c r="L58" s="5">
        <v>0</v>
      </c>
      <c r="M58" s="5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CJ58" t="str">
        <f t="array" ref="CJ58">INDEX(B$3:T$28,MOD(SMALL(IF(B$3:T$28&lt;&gt;0,COLUMN(B$3:T$28)-1+(ROW(B$3:T$28)-2)/1000),ROW()),1)*1000,SMALL(IF(B$3:T$28&lt;&gt;0,COLUMN(B$3:T$28)-1),ROW()))</f>
        <v>70</v>
      </c>
    </row>
    <row r="59" spans="1:88" ht="26.25" x14ac:dyDescent="0.4">
      <c r="A59" s="2" t="str">
        <f t="shared" si="2"/>
        <v>52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CJ59" t="str">
        <f t="array" ref="CJ59">INDEX(B$3:T$28,MOD(SMALL(IF(B$3:T$28&lt;&gt;0,COLUMN(B$3:T$28)-1+(ROW(B$3:T$28)-2)/1000),ROW()),1)*1000,SMALL(IF(B$3:T$28&lt;&gt;0,COLUMN(B$3:T$28)-1),ROW()))</f>
        <v>52</v>
      </c>
    </row>
    <row r="60" spans="1:88" x14ac:dyDescent="0.25">
      <c r="A60" s="2" t="str">
        <f t="shared" si="2"/>
        <v>60</v>
      </c>
      <c r="CJ60" t="str">
        <f t="array" ref="CJ60">INDEX(B$3:T$28,MOD(SMALL(IF(B$3:T$28&lt;&gt;0,COLUMN(B$3:T$28)-1+(ROW(B$3:T$28)-2)/1000),ROW()),1)*1000,SMALL(IF(B$3:T$28&lt;&gt;0,COLUMN(B$3:T$28)-1),ROW()))</f>
        <v>60</v>
      </c>
    </row>
    <row r="61" spans="1:88" x14ac:dyDescent="0.25">
      <c r="A61" s="2" t="str">
        <f t="shared" si="2"/>
        <v>21</v>
      </c>
      <c r="CJ61" t="str">
        <f t="array" ref="CJ61">INDEX(B$3:T$28,MOD(SMALL(IF(B$3:T$28&lt;&gt;0,COLUMN(B$3:T$28)-1+(ROW(B$3:T$28)-2)/1000),ROW()),1)*1000,SMALL(IF(B$3:T$28&lt;&gt;0,COLUMN(B$3:T$28)-1),ROW()))</f>
        <v>21</v>
      </c>
    </row>
    <row r="62" spans="1:88" x14ac:dyDescent="0.25">
      <c r="A62" s="2" t="str">
        <f t="shared" si="2"/>
        <v>9</v>
      </c>
      <c r="CJ62" t="str">
        <f t="array" ref="CJ62">INDEX(B$3:T$28,MOD(SMALL(IF(B$3:T$28&lt;&gt;0,COLUMN(B$3:T$28)-1+(ROW(B$3:T$28)-2)/1000),ROW()),1)*1000,SMALL(IF(B$3:T$28&lt;&gt;0,COLUMN(B$3:T$28)-1),ROW()))</f>
        <v>9</v>
      </c>
    </row>
    <row r="63" spans="1:88" x14ac:dyDescent="0.25">
      <c r="A63" s="2" t="str">
        <f t="shared" si="2"/>
        <v>29-2</v>
      </c>
      <c r="CJ63" t="str">
        <f t="array" ref="CJ63">INDEX(B$3:T$28,MOD(SMALL(IF(B$3:T$28&lt;&gt;0,COLUMN(B$3:T$28)-1+(ROW(B$3:T$28)-2)/1000),ROW()),1)*1000,SMALL(IF(B$3:T$28&lt;&gt;0,COLUMN(B$3:T$28)-1),ROW()))</f>
        <v>29-2</v>
      </c>
    </row>
    <row r="64" spans="1:88" x14ac:dyDescent="0.25">
      <c r="A64" s="2" t="str">
        <f t="shared" si="2"/>
        <v>87</v>
      </c>
      <c r="CJ64" t="str">
        <f t="array" ref="CJ64">INDEX(B$3:T$28,MOD(SMALL(IF(B$3:T$28&lt;&gt;0,COLUMN(B$3:T$28)-1+(ROW(B$3:T$28)-2)/1000),ROW()),1)*1000,SMALL(IF(B$3:T$28&lt;&gt;0,COLUMN(B$3:T$28)-1),ROW()))</f>
        <v>87</v>
      </c>
    </row>
    <row r="65" spans="1:88" x14ac:dyDescent="0.25">
      <c r="A65" s="2" t="str">
        <f t="shared" ref="A65:A96" si="5">CJ65</f>
        <v>29-1</v>
      </c>
      <c r="CJ65" t="str">
        <f t="array" ref="CJ65">INDEX(B$3:T$28,MOD(SMALL(IF(B$3:T$28&lt;&gt;0,COLUMN(B$3:T$28)-1+(ROW(B$3:T$28)-2)/1000),ROW()),1)*1000,SMALL(IF(B$3:T$28&lt;&gt;0,COLUMN(B$3:T$28)-1),ROW()))</f>
        <v>29-1</v>
      </c>
    </row>
    <row r="66" spans="1:88" x14ac:dyDescent="0.25">
      <c r="A66" s="2" t="str">
        <f t="shared" si="5"/>
        <v>49</v>
      </c>
      <c r="CJ66" t="str">
        <f t="array" ref="CJ66">INDEX(B$3:T$28,MOD(SMALL(IF(B$3:T$28&lt;&gt;0,COLUMN(B$3:T$28)-1+(ROW(B$3:T$28)-2)/1000),ROW()),1)*1000,SMALL(IF(B$3:T$28&lt;&gt;0,COLUMN(B$3:T$28)-1),ROW()))</f>
        <v>49</v>
      </c>
    </row>
    <row r="67" spans="1:88" x14ac:dyDescent="0.25">
      <c r="A67" s="2" t="str">
        <f t="shared" si="5"/>
        <v>202</v>
      </c>
      <c r="CJ67" t="str">
        <f t="array" ref="CJ67">INDEX(B$3:T$28,MOD(SMALL(IF(B$3:T$28&lt;&gt;0,COLUMN(B$3:T$28)-1+(ROW(B$3:T$28)-2)/1000),ROW()),1)*1000,SMALL(IF(B$3:T$28&lt;&gt;0,COLUMN(B$3:T$28)-1),ROW()))</f>
        <v>202</v>
      </c>
    </row>
    <row r="68" spans="1:88" x14ac:dyDescent="0.25">
      <c r="A68" s="2" t="str">
        <f t="shared" si="5"/>
        <v>13 д/д</v>
      </c>
      <c r="CJ68" t="str">
        <f t="array" ref="CJ68">INDEX(B$3:T$28,MOD(SMALL(IF(B$3:T$28&lt;&gt;0,COLUMN(B$3:T$28)-1+(ROW(B$3:T$28)-2)/1000),ROW()),1)*1000,SMALL(IF(B$3:T$28&lt;&gt;0,COLUMN(B$3:T$28)-1),ROW()))</f>
        <v>13 д/д</v>
      </c>
    </row>
    <row r="69" spans="1:88" x14ac:dyDescent="0.25">
      <c r="A69" s="2" t="str">
        <f t="shared" si="5"/>
        <v>КолСадАрх</v>
      </c>
      <c r="CJ69" t="str">
        <f t="array" ref="CJ69">INDEX(B$3:T$28,MOD(SMALL(IF(B$3:T$28&lt;&gt;0,COLUMN(B$3:T$28)-1+(ROW(B$3:T$28)-2)/1000),ROW()),1)*1000,SMALL(IF(B$3:T$28&lt;&gt;0,COLUMN(B$3:T$28)-1),ROW()))</f>
        <v>КолСадАрх</v>
      </c>
    </row>
    <row r="70" spans="1:88" x14ac:dyDescent="0.25">
      <c r="A70" s="2" t="str">
        <f t="shared" si="5"/>
        <v>109</v>
      </c>
      <c r="CJ70" t="str">
        <f t="array" ref="CJ70">INDEX(B$3:T$28,MOD(SMALL(IF(B$3:T$28&lt;&gt;0,COLUMN(B$3:T$28)-1+(ROW(B$3:T$28)-2)/1000),ROW()),1)*1000,SMALL(IF(B$3:T$28&lt;&gt;0,COLUMN(B$3:T$28)-1),ROW()))</f>
        <v>109</v>
      </c>
    </row>
    <row r="71" spans="1:88" x14ac:dyDescent="0.25">
      <c r="A71" s="2" t="str">
        <f t="shared" si="5"/>
        <v>124</v>
      </c>
      <c r="CJ71" t="str">
        <f t="array" ref="CJ71">INDEX(B$3:T$28,MOD(SMALL(IF(B$3:T$28&lt;&gt;0,COLUMN(B$3:T$28)-1+(ROW(B$3:T$28)-2)/1000),ROW()),1)*1000,SMALL(IF(B$3:T$28&lt;&gt;0,COLUMN(B$3:T$28)-1),ROW()))</f>
        <v>124</v>
      </c>
    </row>
    <row r="72" spans="1:88" x14ac:dyDescent="0.25">
      <c r="A72" s="2" t="str">
        <f t="shared" si="5"/>
        <v>123</v>
      </c>
      <c r="CJ72" t="str">
        <f t="array" ref="CJ72">INDEX(B$3:T$28,MOD(SMALL(IF(B$3:T$28&lt;&gt;0,COLUMN(B$3:T$28)-1+(ROW(B$3:T$28)-2)/1000),ROW()),1)*1000,SMALL(IF(B$3:T$28&lt;&gt;0,COLUMN(B$3:T$28)-1),ROW()))</f>
        <v>123</v>
      </c>
    </row>
    <row r="73" spans="1:88" x14ac:dyDescent="0.25">
      <c r="A73" s="2" t="str">
        <f t="shared" si="5"/>
        <v>СадАрхЛаб</v>
      </c>
      <c r="CJ73" t="str">
        <f t="array" ref="CJ73">INDEX(B$3:T$28,MOD(SMALL(IF(B$3:T$28&lt;&gt;0,COLUMN(B$3:T$28)-1+(ROW(B$3:T$28)-2)/1000),ROW()),1)*1000,SMALL(IF(B$3:T$28&lt;&gt;0,COLUMN(B$3:T$28)-1),ROW()))</f>
        <v>СадАрхЛаб</v>
      </c>
    </row>
    <row r="74" spans="1:88" x14ac:dyDescent="0.25">
      <c r="A74" s="2" t="str">
        <f t="shared" si="5"/>
        <v>обв в/б</v>
      </c>
      <c r="CJ74" t="str">
        <f t="array" ref="CJ74">INDEX(B$3:T$28,MOD(SMALL(IF(B$3:T$28&lt;&gt;0,COLUMN(B$3:T$28)-1+(ROW(B$3:T$28)-2)/1000),ROW()),1)*1000,SMALL(IF(B$3:T$28&lt;&gt;0,COLUMN(B$3:T$28)-1),ROW()))</f>
        <v>обв в/б</v>
      </c>
    </row>
    <row r="75" spans="1:88" x14ac:dyDescent="0.25">
      <c r="A75" s="2" t="str">
        <f t="shared" si="5"/>
        <v>обв бю</v>
      </c>
      <c r="CJ75" t="str">
        <f t="array" ref="CJ75">INDEX(B$3:T$28,MOD(SMALL(IF(B$3:T$28&lt;&gt;0,COLUMN(B$3:T$28)-1+(ROW(B$3:T$28)-2)/1000),ROW()),1)*1000,SMALL(IF(B$3:T$28&lt;&gt;0,COLUMN(B$3:T$28)-1),ROW()))</f>
        <v>обв бю</v>
      </c>
    </row>
    <row r="76" spans="1:88" x14ac:dyDescent="0.25">
      <c r="A76" s="2" t="str">
        <f t="shared" si="5"/>
        <v>бумаж</v>
      </c>
      <c r="CJ76" t="str">
        <f t="array" ref="CJ76">INDEX(B$3:T$28,MOD(SMALL(IF(B$3:T$28&lt;&gt;0,COLUMN(B$3:T$28)-1+(ROW(B$3:T$28)-2)/1000),ROW()),1)*1000,SMALL(IF(B$3:T$28&lt;&gt;0,COLUMN(B$3:T$28)-1),ROW()))</f>
        <v>бумаж</v>
      </c>
    </row>
    <row r="77" spans="1:88" x14ac:dyDescent="0.25">
      <c r="A77" s="2" t="str">
        <f t="shared" si="5"/>
        <v>127</v>
      </c>
      <c r="CJ77" t="str">
        <f t="array" ref="CJ77">INDEX(B$3:T$28,MOD(SMALL(IF(B$3:T$28&lt;&gt;0,COLUMN(B$3:T$28)-1+(ROW(B$3:T$28)-2)/1000),ROW()),1)*1000,SMALL(IF(B$3:T$28&lt;&gt;0,COLUMN(B$3:T$28)-1),ROW()))</f>
        <v>127</v>
      </c>
    </row>
    <row r="78" spans="1:88" x14ac:dyDescent="0.25">
      <c r="A78" s="2" t="str">
        <f t="shared" si="5"/>
        <v>116</v>
      </c>
      <c r="CJ78" t="str">
        <f t="array" ref="CJ78">INDEX(B$3:T$28,MOD(SMALL(IF(B$3:T$28&lt;&gt;0,COLUMN(B$3:T$28)-1+(ROW(B$3:T$28)-2)/1000),ROW()),1)*1000,SMALL(IF(B$3:T$28&lt;&gt;0,COLUMN(B$3:T$28)-1),ROW()))</f>
        <v>116</v>
      </c>
    </row>
    <row r="79" spans="1:88" x14ac:dyDescent="0.25">
      <c r="A79" s="2" t="str">
        <f t="shared" si="5"/>
        <v>108</v>
      </c>
      <c r="CJ79" t="str">
        <f t="array" ref="CJ79">INDEX(B$3:T$28,MOD(SMALL(IF(B$3:T$28&lt;&gt;0,COLUMN(B$3:T$28)-1+(ROW(B$3:T$28)-2)/1000),ROW()),1)*1000,SMALL(IF(B$3:T$28&lt;&gt;0,COLUMN(B$3:T$28)-1),ROW()))</f>
        <v>108</v>
      </c>
    </row>
    <row r="80" spans="1:88" x14ac:dyDescent="0.25">
      <c r="A80" s="2" t="str">
        <f t="shared" si="5"/>
        <v>93</v>
      </c>
      <c r="CJ80" t="str">
        <f t="array" ref="CJ80">INDEX(B$3:T$28,MOD(SMALL(IF(B$3:T$28&lt;&gt;0,COLUMN(B$3:T$28)-1+(ROW(B$3:T$28)-2)/1000),ROW()),1)*1000,SMALL(IF(B$3:T$28&lt;&gt;0,COLUMN(B$3:T$28)-1),ROW()))</f>
        <v>93</v>
      </c>
    </row>
    <row r="81" spans="1:88" x14ac:dyDescent="0.25">
      <c r="A81" s="2" t="str">
        <f t="shared" si="5"/>
        <v>ГорГер</v>
      </c>
      <c r="CJ81" t="str">
        <f t="array" ref="CJ81">INDEX(B$3:T$28,MOD(SMALL(IF(B$3:T$28&lt;&gt;0,COLUMN(B$3:T$28)-1+(ROW(B$3:T$28)-2)/1000),ROW()),1)*1000,SMALL(IF(B$3:T$28&lt;&gt;0,COLUMN(B$3:T$28)-1),ROW()))</f>
        <v>ГорГер</v>
      </c>
    </row>
    <row r="82" spans="1:88" x14ac:dyDescent="0.25">
      <c r="A82" s="2" t="str">
        <f t="shared" si="5"/>
        <v>83</v>
      </c>
      <c r="CJ82" t="str">
        <f t="array" ref="CJ82">INDEX(B$3:T$28,MOD(SMALL(IF(B$3:T$28&lt;&gt;0,COLUMN(B$3:T$28)-1+(ROW(B$3:T$28)-2)/1000),ROW()),1)*1000,SMALL(IF(B$3:T$28&lt;&gt;0,COLUMN(B$3:T$28)-1),ROW()))</f>
        <v>83</v>
      </c>
    </row>
    <row r="83" spans="1:88" x14ac:dyDescent="0.25">
      <c r="A83" s="2" t="str">
        <f t="shared" si="5"/>
        <v>63</v>
      </c>
      <c r="CJ83" t="str">
        <f t="array" ref="CJ83">INDEX(B$3:T$28,MOD(SMALL(IF(B$3:T$28&lt;&gt;0,COLUMN(B$3:T$28)-1+(ROW(B$3:T$28)-2)/1000),ROW()),1)*1000,SMALL(IF(B$3:T$28&lt;&gt;0,COLUMN(B$3:T$28)-1),ROW()))</f>
        <v>63</v>
      </c>
    </row>
    <row r="84" spans="1:88" x14ac:dyDescent="0.25">
      <c r="A84" s="2" t="str">
        <f t="shared" si="5"/>
        <v>115</v>
      </c>
      <c r="CJ84" t="str">
        <f t="array" ref="CJ84">INDEX(B$3:T$28,MOD(SMALL(IF(B$3:T$28&lt;&gt;0,COLUMN(B$3:T$28)-1+(ROW(B$3:T$28)-2)/1000),ROW()),1)*1000,SMALL(IF(B$3:T$28&lt;&gt;0,COLUMN(B$3:T$28)-1),ROW()))</f>
        <v>115</v>
      </c>
    </row>
    <row r="85" spans="1:88" x14ac:dyDescent="0.25">
      <c r="A85" s="2" t="str">
        <f t="shared" si="5"/>
        <v>23</v>
      </c>
      <c r="CJ85" t="str">
        <f t="array" ref="CJ85">INDEX(B$3:T$28,MOD(SMALL(IF(B$3:T$28&lt;&gt;0,COLUMN(B$3:T$28)-1+(ROW(B$3:T$28)-2)/1000),ROW()),1)*1000,SMALL(IF(B$3:T$28&lt;&gt;0,COLUMN(B$3:T$28)-1),ROW()))</f>
        <v>23</v>
      </c>
    </row>
    <row r="86" spans="1:88" x14ac:dyDescent="0.25">
      <c r="A86" s="2" t="str">
        <f t="shared" si="5"/>
        <v>252</v>
      </c>
      <c r="CJ86" t="str">
        <f t="array" ref="CJ86">INDEX(B$3:T$28,MOD(SMALL(IF(B$3:T$28&lt;&gt;0,COLUMN(B$3:T$28)-1+(ROW(B$3:T$28)-2)/1000),ROW()),1)*1000,SMALL(IF(B$3:T$28&lt;&gt;0,COLUMN(B$3:T$28)-1),ROW()))</f>
        <v>252</v>
      </c>
    </row>
    <row r="87" spans="1:88" x14ac:dyDescent="0.25">
      <c r="A87" s="2" t="str">
        <f t="shared" si="5"/>
        <v>85</v>
      </c>
      <c r="CJ87" t="str">
        <f t="array" ref="CJ87">INDEX(B$3:T$28,MOD(SMALL(IF(B$3:T$28&lt;&gt;0,COLUMN(B$3:T$28)-1+(ROW(B$3:T$28)-2)/1000),ROW()),1)*1000,SMALL(IF(B$3:T$28&lt;&gt;0,COLUMN(B$3:T$28)-1),ROW()))</f>
        <v>85</v>
      </c>
    </row>
    <row r="88" spans="1:88" x14ac:dyDescent="0.25">
      <c r="A88" s="2" t="str">
        <f t="shared" si="5"/>
        <v>3-ф</v>
      </c>
      <c r="CJ88" t="str">
        <f t="array" ref="CJ88">INDEX(B$3:T$28,MOD(SMALL(IF(B$3:T$28&lt;&gt;0,COLUMN(B$3:T$28)-1+(ROW(B$3:T$28)-2)/1000),ROW()),1)*1000,SMALL(IF(B$3:T$28&lt;&gt;0,COLUMN(B$3:T$28)-1),ROW()))</f>
        <v>3-ф</v>
      </c>
    </row>
    <row r="89" spans="1:88" x14ac:dyDescent="0.25">
      <c r="A89" s="2" t="str">
        <f t="shared" si="5"/>
        <v>100</v>
      </c>
      <c r="CJ89" t="str">
        <f t="array" ref="CJ89">INDEX(B$3:T$28,MOD(SMALL(IF(B$3:T$28&lt;&gt;0,COLUMN(B$3:T$28)-1+(ROW(B$3:T$28)-2)/1000),ROW()),1)*1000,SMALL(IF(B$3:T$28&lt;&gt;0,COLUMN(B$3:T$28)-1),ROW()))</f>
        <v>100</v>
      </c>
    </row>
    <row r="90" spans="1:88" x14ac:dyDescent="0.25">
      <c r="A90" s="2" t="str">
        <f t="shared" si="5"/>
        <v>37</v>
      </c>
      <c r="CJ90" t="str">
        <f t="array" ref="CJ90">INDEX(B$3:T$28,MOD(SMALL(IF(B$3:T$28&lt;&gt;0,COLUMN(B$3:T$28)-1+(ROW(B$3:T$28)-2)/1000),ROW()),1)*1000,SMALL(IF(B$3:T$28&lt;&gt;0,COLUMN(B$3:T$28)-1),ROW()))</f>
        <v>37</v>
      </c>
    </row>
    <row r="91" spans="1:88" x14ac:dyDescent="0.25">
      <c r="A91" s="2" t="str">
        <f t="shared" si="5"/>
        <v>17</v>
      </c>
      <c r="CJ91" t="str">
        <f t="array" ref="CJ91">INDEX(B$3:T$28,MOD(SMALL(IF(B$3:T$28&lt;&gt;0,COLUMN(B$3:T$28)-1+(ROW(B$3:T$28)-2)/1000),ROW()),1)*1000,SMALL(IF(B$3:T$28&lt;&gt;0,COLUMN(B$3:T$28)-1),ROW()))</f>
        <v>17</v>
      </c>
    </row>
    <row r="92" spans="1:88" x14ac:dyDescent="0.25">
      <c r="A92" s="2" t="str">
        <f t="shared" si="5"/>
        <v>Рауф</v>
      </c>
      <c r="CJ92" t="str">
        <f t="array" ref="CJ92">INDEX(B$3:T$28,MOD(SMALL(IF(B$3:T$28&lt;&gt;0,COLUMN(B$3:T$28)-1+(ROW(B$3:T$28)-2)/1000),ROW()),1)*1000,SMALL(IF(B$3:T$28&lt;&gt;0,COLUMN(B$3:T$28)-1),ROW()))</f>
        <v>Рауф</v>
      </c>
    </row>
    <row r="93" spans="1:88" x14ac:dyDescent="0.25">
      <c r="A93" s="2" t="str">
        <f t="shared" si="5"/>
        <v>33 инт</v>
      </c>
      <c r="CJ93" t="str">
        <f t="array" ref="CJ93">INDEX(B$3:T$28,MOD(SMALL(IF(B$3:T$28&lt;&gt;0,COLUMN(B$3:T$28)-1+(ROW(B$3:T$28)-2)/1000),ROW()),1)*1000,SMALL(IF(B$3:T$28&lt;&gt;0,COLUMN(B$3:T$28)-1),ROW()))</f>
        <v>33 инт</v>
      </c>
    </row>
    <row r="94" spans="1:88" x14ac:dyDescent="0.25">
      <c r="A94" s="2" t="str">
        <f t="shared" si="5"/>
        <v>1 инт</v>
      </c>
      <c r="CJ94" t="str">
        <f t="array" ref="CJ94">INDEX(B$3:T$28,MOD(SMALL(IF(B$3:T$28&lt;&gt;0,COLUMN(B$3:T$28)-1+(ROW(B$3:T$28)-2)/1000),ROW()),1)*1000,SMALL(IF(B$3:T$28&lt;&gt;0,COLUMN(B$3:T$28)-1),ROW()))</f>
        <v>1 инт</v>
      </c>
    </row>
    <row r="95" spans="1:88" x14ac:dyDescent="0.25">
      <c r="A95" s="2" t="str">
        <f t="shared" si="5"/>
        <v>4 д/д</v>
      </c>
      <c r="CJ95" t="str">
        <f t="array" ref="CJ95">INDEX(B$3:T$28,MOD(SMALL(IF(B$3:T$28&lt;&gt;0,COLUMN(B$3:T$28)-1+(ROW(B$3:T$28)-2)/1000),ROW()),1)*1000,SMALL(IF(B$3:T$28&lt;&gt;0,COLUMN(B$3:T$28)-1),ROW()))</f>
        <v>4 д/д</v>
      </c>
    </row>
    <row r="96" spans="1:88" x14ac:dyDescent="0.25">
      <c r="A96" s="2" t="str">
        <f t="shared" si="5"/>
        <v>3</v>
      </c>
      <c r="CJ96" t="str">
        <f t="array" ref="CJ96">INDEX(B$3:T$28,MOD(SMALL(IF(B$3:T$28&lt;&gt;0,COLUMN(B$3:T$28)-1+(ROW(B$3:T$28)-2)/1000),ROW()),1)*1000,SMALL(IF(B$3:T$28&lt;&gt;0,COLUMN(B$3:T$28)-1),ROW()))</f>
        <v>3</v>
      </c>
    </row>
    <row r="97" spans="1:88" x14ac:dyDescent="0.25">
      <c r="A97" s="2" t="str">
        <f t="shared" ref="A97:A128" si="6">CJ97</f>
        <v>13-ланс</v>
      </c>
      <c r="CJ97" t="str">
        <f t="array" ref="CJ97">INDEX(B$3:T$28,MOD(SMALL(IF(B$3:T$28&lt;&gt;0,COLUMN(B$3:T$28)-1+(ROW(B$3:T$28)-2)/1000),ROW()),1)*1000,SMALL(IF(B$3:T$28&lt;&gt;0,COLUMN(B$3:T$28)-1),ROW()))</f>
        <v>13-ланс</v>
      </c>
    </row>
    <row r="98" spans="1:88" x14ac:dyDescent="0.25">
      <c r="A98" s="2" t="str">
        <f t="shared" si="6"/>
        <v>13-торж</v>
      </c>
      <c r="CJ98" t="str">
        <f t="array" ref="CJ98">INDEX(B$3:T$28,MOD(SMALL(IF(B$3:T$28&lt;&gt;0,COLUMN(B$3:T$28)-1+(ROW(B$3:T$28)-2)/1000),ROW()),1)*1000,SMALL(IF(B$3:T$28&lt;&gt;0,COLUMN(B$3:T$28)-1),ROW()))</f>
        <v>13-торж</v>
      </c>
    </row>
    <row r="99" spans="1:88" x14ac:dyDescent="0.25">
      <c r="A99" s="2" t="str">
        <f t="shared" si="6"/>
        <v>112</v>
      </c>
      <c r="CJ99" t="str">
        <f t="array" ref="CJ99">INDEX(B$3:T$28,MOD(SMALL(IF(B$3:T$28&lt;&gt;0,COLUMN(B$3:T$28)-1+(ROW(B$3:T$28)-2)/1000),ROW()),1)*1000,SMALL(IF(B$3:T$28&lt;&gt;0,COLUMN(B$3:T$28)-1),ROW()))</f>
        <v>112</v>
      </c>
    </row>
    <row r="100" spans="1:88" x14ac:dyDescent="0.25">
      <c r="A100" s="2" t="str">
        <f t="shared" si="6"/>
        <v>25-1-п</v>
      </c>
      <c r="CJ100" t="str">
        <f t="array" ref="CJ100">INDEX(B$3:T$28,MOD(SMALL(IF(B$3:T$28&lt;&gt;0,COLUMN(B$3:T$28)-1+(ROW(B$3:T$28)-2)/1000),ROW()),1)*1000,SMALL(IF(B$3:T$28&lt;&gt;0,COLUMN(B$3:T$28)-1),ROW()))</f>
        <v>25-1-п</v>
      </c>
    </row>
    <row r="101" spans="1:88" x14ac:dyDescent="0.25">
      <c r="A101" s="2" t="str">
        <f t="shared" si="6"/>
        <v>34-п</v>
      </c>
      <c r="CJ101" t="str">
        <f t="array" ref="CJ101">INDEX(B$3:T$28,MOD(SMALL(IF(B$3:T$28&lt;&gt;0,COLUMN(B$3:T$28)-1+(ROW(B$3:T$28)-2)/1000),ROW()),1)*1000,SMALL(IF(B$3:T$28&lt;&gt;0,COLUMN(B$3:T$28)-1),ROW()))</f>
        <v>34-п</v>
      </c>
    </row>
    <row r="102" spans="1:88" x14ac:dyDescent="0.25">
      <c r="A102" s="2" t="str">
        <f t="shared" si="6"/>
        <v>9-п</v>
      </c>
      <c r="CJ102" t="str">
        <f t="array" ref="CJ102">INDEX(B$3:T$28,MOD(SMALL(IF(B$3:T$28&lt;&gt;0,COLUMN(B$3:T$28)-1+(ROW(B$3:T$28)-2)/1000),ROW()),1)*1000,SMALL(IF(B$3:T$28&lt;&gt;0,COLUMN(B$3:T$28)-1),ROW()))</f>
        <v>9-п</v>
      </c>
    </row>
    <row r="103" spans="1:88" x14ac:dyDescent="0.25">
      <c r="A103" s="2" t="str">
        <f t="shared" si="6"/>
        <v>15-п</v>
      </c>
      <c r="CJ103" t="str">
        <f t="array" ref="CJ103">INDEX(B$3:T$28,MOD(SMALL(IF(B$3:T$28&lt;&gt;0,COLUMN(B$3:T$28)-1+(ROW(B$3:T$28)-2)/1000),ROW()),1)*1000,SMALL(IF(B$3:T$28&lt;&gt;0,COLUMN(B$3:T$28)-1),ROW()))</f>
        <v>15-п</v>
      </c>
    </row>
    <row r="104" spans="1:88" x14ac:dyDescent="0.25">
      <c r="A104" s="2" t="str">
        <f t="shared" si="6"/>
        <v>25-2-п</v>
      </c>
      <c r="CJ104" t="str">
        <f t="array" ref="CJ104">INDEX(B$3:T$28,MOD(SMALL(IF(B$3:T$28&lt;&gt;0,COLUMN(B$3:T$28)-1+(ROW(B$3:T$28)-2)/1000),ROW()),1)*1000,SMALL(IF(B$3:T$28&lt;&gt;0,COLUMN(B$3:T$28)-1),ROW()))</f>
        <v>25-2-п</v>
      </c>
    </row>
    <row r="105" spans="1:88" x14ac:dyDescent="0.25">
      <c r="A105" s="2" t="str">
        <f t="shared" si="6"/>
        <v>ЦСО</v>
      </c>
      <c r="CJ105" t="str">
        <f t="array" ref="CJ105">INDEX(B$3:T$28,MOD(SMALL(IF(B$3:T$28&lt;&gt;0,COLUMN(B$3:T$28)-1+(ROW(B$3:T$28)-2)/1000),ROW()),1)*1000,SMALL(IF(B$3:T$28&lt;&gt;0,COLUMN(B$3:T$28)-1),ROW()))</f>
        <v>ЦСО</v>
      </c>
    </row>
    <row r="106" spans="1:88" x14ac:dyDescent="0.25">
      <c r="A106" s="2" t="str">
        <f t="shared" si="6"/>
        <v>619 ш</v>
      </c>
      <c r="CJ106" t="str">
        <f t="array" ref="CJ106">INDEX(B$3:T$28,MOD(SMALL(IF(B$3:T$28&lt;&gt;0,COLUMN(B$3:T$28)-1+(ROW(B$3:T$28)-2)/1000),ROW()),1)*1000,SMALL(IF(B$3:T$28&lt;&gt;0,COLUMN(B$3:T$28)-1),ROW()))</f>
        <v>619 ш</v>
      </c>
    </row>
    <row r="107" spans="1:88" x14ac:dyDescent="0.25">
      <c r="A107" s="2" t="str">
        <f t="shared" si="6"/>
        <v>619 с</v>
      </c>
      <c r="CJ107" t="str">
        <f t="array" ref="CJ107">INDEX(B$3:T$28,MOD(SMALL(IF(B$3:T$28&lt;&gt;0,COLUMN(B$3:T$28)-1+(ROW(B$3:T$28)-2)/1000),ROW()),1)*1000,SMALL(IF(B$3:T$28&lt;&gt;0,COLUMN(B$3:T$28)-1),ROW()))</f>
        <v>619 с</v>
      </c>
    </row>
    <row r="108" spans="1:88" x14ac:dyDescent="0.25">
      <c r="A108" s="2" t="str">
        <f t="shared" si="6"/>
        <v>хосп-4</v>
      </c>
      <c r="CJ108" t="str">
        <f t="array" ref="CJ108">INDEX(B$3:T$28,MOD(SMALL(IF(B$3:T$28&lt;&gt;0,COLUMN(B$3:T$28)-1+(ROW(B$3:T$28)-2)/1000),ROW()),1)*1000,SMALL(IF(B$3:T$28&lt;&gt;0,COLUMN(B$3:T$28)-1),ROW()))</f>
        <v>хосп-4</v>
      </c>
    </row>
    <row r="109" spans="1:88" x14ac:dyDescent="0.25">
      <c r="A109" s="2" t="str">
        <f t="shared" si="6"/>
        <v>5 д/д</v>
      </c>
      <c r="CJ109" t="str">
        <f t="array" ref="CJ109">INDEX(B$3:T$28,MOD(SMALL(IF(B$3:T$28&lt;&gt;0,COLUMN(B$3:T$28)-1+(ROW(B$3:T$28)-2)/1000),ROW()),1)*1000,SMALL(IF(B$3:T$28&lt;&gt;0,COLUMN(B$3:T$28)-1),ROW()))</f>
        <v>5 д/д</v>
      </c>
    </row>
    <row r="110" spans="1:88" x14ac:dyDescent="0.25">
      <c r="A110" s="2" t="str">
        <f t="shared" si="6"/>
        <v>ЦСРИ</v>
      </c>
      <c r="CJ110" t="str">
        <f t="array" ref="CJ110">INDEX(B$3:T$28,MOD(SMALL(IF(B$3:T$28&lt;&gt;0,COLUMN(B$3:T$28)-1+(ROW(B$3:T$28)-2)/1000),ROW()),1)*1000,SMALL(IF(B$3:T$28&lt;&gt;0,COLUMN(B$3:T$28)-1),ROW()))</f>
        <v>ЦСРИ</v>
      </c>
    </row>
    <row r="111" spans="1:88" x14ac:dyDescent="0.25">
      <c r="A111" s="2" t="str">
        <f t="shared" si="6"/>
        <v>40-п</v>
      </c>
      <c r="CJ111" t="str">
        <f t="array" ref="CJ111">INDEX(B$3:T$28,MOD(SMALL(IF(B$3:T$28&lt;&gt;0,COLUMN(B$3:T$28)-1+(ROW(B$3:T$28)-2)/1000),ROW()),1)*1000,SMALL(IF(B$3:T$28&lt;&gt;0,COLUMN(B$3:T$28)-1),ROW()))</f>
        <v>40-п</v>
      </c>
    </row>
    <row r="112" spans="1:88" x14ac:dyDescent="0.25">
      <c r="A112" s="2" t="str">
        <f t="shared" si="6"/>
        <v>87-2-п</v>
      </c>
      <c r="CJ112" t="str">
        <f t="array" ref="CJ112">INDEX(B$3:T$28,MOD(SMALL(IF(B$3:T$28&lt;&gt;0,COLUMN(B$3:T$28)-1+(ROW(B$3:T$28)-2)/1000),ROW()),1)*1000,SMALL(IF(B$3:T$28&lt;&gt;0,COLUMN(B$3:T$28)-1),ROW()))</f>
        <v>87-2-п</v>
      </c>
    </row>
    <row r="113" spans="1:88" x14ac:dyDescent="0.25">
      <c r="A113" s="2" t="str">
        <f t="shared" si="6"/>
        <v>90-п</v>
      </c>
      <c r="CJ113" t="str">
        <f t="array" ref="CJ113">INDEX(B$3:T$28,MOD(SMALL(IF(B$3:T$28&lt;&gt;0,COLUMN(B$3:T$28)-1+(ROW(B$3:T$28)-2)/1000),ROW()),1)*1000,SMALL(IF(B$3:T$28&lt;&gt;0,COLUMN(B$3:T$28)-1),ROW()))</f>
        <v>90-п</v>
      </c>
    </row>
    <row r="114" spans="1:88" x14ac:dyDescent="0.25">
      <c r="A114" s="2" t="str">
        <f t="shared" si="6"/>
        <v>87-1-п</v>
      </c>
      <c r="CJ114" t="str">
        <f t="array" ref="CJ114">INDEX(B$3:T$28,MOD(SMALL(IF(B$3:T$28&lt;&gt;0,COLUMN(B$3:T$28)-1+(ROW(B$3:T$28)-2)/1000),ROW()),1)*1000,SMALL(IF(B$3:T$28&lt;&gt;0,COLUMN(B$3:T$28)-1),ROW()))</f>
        <v>87-1-п</v>
      </c>
    </row>
    <row r="115" spans="1:88" x14ac:dyDescent="0.25">
      <c r="A115" s="2" t="str">
        <f t="shared" si="6"/>
        <v>43-п</v>
      </c>
      <c r="CJ115" t="str">
        <f t="array" ref="CJ115">INDEX(B$3:T$28,MOD(SMALL(IF(B$3:T$28&lt;&gt;0,COLUMN(B$3:T$28)-1+(ROW(B$3:T$28)-2)/1000),ROW()),1)*1000,SMALL(IF(B$3:T$28&lt;&gt;0,COLUMN(B$3:T$28)-1),ROW()))</f>
        <v>43-п</v>
      </c>
    </row>
    <row r="116" spans="1:88" x14ac:dyDescent="0.25">
      <c r="A116" s="2" t="str">
        <f t="shared" si="6"/>
        <v>46шк</v>
      </c>
      <c r="CJ116" t="str">
        <f t="array" ref="CJ116">INDEX(B$3:T$28,MOD(SMALL(IF(B$3:T$28&lt;&gt;0,COLUMN(B$3:T$28)-1+(ROW(B$3:T$28)-2)/1000),ROW()),1)*1000,SMALL(IF(B$3:T$28&lt;&gt;0,COLUMN(B$3:T$28)-1),ROW()))</f>
        <v>46шк</v>
      </c>
    </row>
    <row r="117" spans="1:88" x14ac:dyDescent="0.25">
      <c r="A117" s="2" t="str">
        <f t="shared" si="6"/>
        <v>85-п</v>
      </c>
      <c r="CJ117" t="str">
        <f t="array" ref="CJ117">INDEX(B$3:T$28,MOD(SMALL(IF(B$3:T$28&lt;&gt;0,COLUMN(B$3:T$28)-1+(ROW(B$3:T$28)-2)/1000),ROW()),1)*1000,SMALL(IF(B$3:T$28&lt;&gt;0,COLUMN(B$3:T$28)-1),ROW()))</f>
        <v>85-п</v>
      </c>
    </row>
    <row r="118" spans="1:88" x14ac:dyDescent="0.25">
      <c r="A118" s="2" t="str">
        <f t="shared" si="6"/>
        <v>298</v>
      </c>
      <c r="CJ118" t="str">
        <f t="array" ref="CJ118">INDEX(B$3:T$28,MOD(SMALL(IF(B$3:T$28&lt;&gt;0,COLUMN(B$3:T$28)-1+(ROW(B$3:T$28)-2)/1000),ROW()),1)*1000,SMALL(IF(B$3:T$28&lt;&gt;0,COLUMN(B$3:T$28)-1),ROW()))</f>
        <v>298</v>
      </c>
    </row>
    <row r="119" spans="1:88" x14ac:dyDescent="0.25">
      <c r="A119" s="2" t="str">
        <f t="shared" si="6"/>
        <v>88</v>
      </c>
      <c r="CJ119" t="str">
        <f t="array" ref="CJ119">INDEX(B$3:T$28,MOD(SMALL(IF(B$3:T$28&lt;&gt;0,COLUMN(B$3:T$28)-1+(ROW(B$3:T$28)-2)/1000),ROW()),1)*1000,SMALL(IF(B$3:T$28&lt;&gt;0,COLUMN(B$3:T$28)-1),ROW()))</f>
        <v>88</v>
      </c>
    </row>
    <row r="120" spans="1:88" x14ac:dyDescent="0.25">
      <c r="A120" s="2" t="str">
        <f t="shared" si="6"/>
        <v>90</v>
      </c>
      <c r="CJ120" t="str">
        <f t="array" ref="CJ120">INDEX(B$3:T$28,MOD(SMALL(IF(B$3:T$28&lt;&gt;0,COLUMN(B$3:T$28)-1+(ROW(B$3:T$28)-2)/1000),ROW()),1)*1000,SMALL(IF(B$3:T$28&lt;&gt;0,COLUMN(B$3:T$28)-1),ROW()))</f>
        <v>90</v>
      </c>
    </row>
    <row r="121" spans="1:88" x14ac:dyDescent="0.25">
      <c r="A121" s="2" t="str">
        <f t="shared" si="6"/>
        <v>81</v>
      </c>
      <c r="CJ121" t="str">
        <f t="array" ref="CJ121">INDEX(B$3:T$28,MOD(SMALL(IF(B$3:T$28&lt;&gt;0,COLUMN(B$3:T$28)-1+(ROW(B$3:T$28)-2)/1000),ROW()),1)*1000,SMALL(IF(B$3:T$28&lt;&gt;0,COLUMN(B$3:T$28)-1),ROW()))</f>
        <v>81</v>
      </c>
    </row>
    <row r="122" spans="1:88" x14ac:dyDescent="0.25">
      <c r="A122" s="2" t="str">
        <f t="shared" si="6"/>
        <v>71</v>
      </c>
      <c r="CJ122" t="str">
        <f t="array" ref="CJ122">INDEX(B$3:T$28,MOD(SMALL(IF(B$3:T$28&lt;&gt;0,COLUMN(B$3:T$28)-1+(ROW(B$3:T$28)-2)/1000),ROW()),1)*1000,SMALL(IF(B$3:T$28&lt;&gt;0,COLUMN(B$3:T$28)-1),ROW()))</f>
        <v>71</v>
      </c>
    </row>
    <row r="123" spans="1:88" x14ac:dyDescent="0.25">
      <c r="A123" s="2" t="str">
        <f t="shared" si="6"/>
        <v>78</v>
      </c>
      <c r="CJ123" t="str">
        <f t="array" ref="CJ123">INDEX(B$3:T$28,MOD(SMALL(IF(B$3:T$28&lt;&gt;0,COLUMN(B$3:T$28)-1+(ROW(B$3:T$28)-2)/1000),ROW()),1)*1000,SMALL(IF(B$3:T$28&lt;&gt;0,COLUMN(B$3:T$28)-1),ROW()))</f>
        <v>78</v>
      </c>
    </row>
    <row r="124" spans="1:88" x14ac:dyDescent="0.25">
      <c r="A124" s="2" t="str">
        <f t="shared" si="6"/>
        <v>48</v>
      </c>
      <c r="CJ124" t="str">
        <f t="array" ref="CJ124">INDEX(B$3:T$28,MOD(SMALL(IF(B$3:T$28&lt;&gt;0,COLUMN(B$3:T$28)-1+(ROW(B$3:T$28)-2)/1000),ROW()),1)*1000,SMALL(IF(B$3:T$28&lt;&gt;0,COLUMN(B$3:T$28)-1),ROW()))</f>
        <v>48</v>
      </c>
    </row>
    <row r="125" spans="1:88" x14ac:dyDescent="0.25">
      <c r="A125" s="2" t="str">
        <f t="shared" si="6"/>
        <v>233</v>
      </c>
      <c r="CJ125" t="str">
        <f t="array" ref="CJ125">INDEX(B$3:T$28,MOD(SMALL(IF(B$3:T$28&lt;&gt;0,COLUMN(B$3:T$28)-1+(ROW(B$3:T$28)-2)/1000),ROW()),1)*1000,SMALL(IF(B$3:T$28&lt;&gt;0,COLUMN(B$3:T$28)-1),ROW()))</f>
        <v>233</v>
      </c>
    </row>
    <row r="126" spans="1:88" x14ac:dyDescent="0.25">
      <c r="A126" s="2" t="str">
        <f t="shared" si="6"/>
        <v>32-2</v>
      </c>
      <c r="CJ126" t="str">
        <f t="array" ref="CJ126">INDEX(B$3:T$28,MOD(SMALL(IF(B$3:T$28&lt;&gt;0,COLUMN(B$3:T$28)-1+(ROW(B$3:T$28)-2)/1000),ROW()),1)*1000,SMALL(IF(B$3:T$28&lt;&gt;0,COLUMN(B$3:T$28)-1),ROW()))</f>
        <v>32-2</v>
      </c>
    </row>
    <row r="127" spans="1:88" x14ac:dyDescent="0.25">
      <c r="A127" s="2" t="str">
        <f t="shared" si="6"/>
        <v>44</v>
      </c>
      <c r="CJ127" t="str">
        <f t="array" ref="CJ127">INDEX(B$3:T$28,MOD(SMALL(IF(B$3:T$28&lt;&gt;0,COLUMN(B$3:T$28)-1+(ROW(B$3:T$28)-2)/1000),ROW()),1)*1000,SMALL(IF(B$3:T$28&lt;&gt;0,COLUMN(B$3:T$28)-1),ROW()))</f>
        <v>44</v>
      </c>
    </row>
    <row r="128" spans="1:88" x14ac:dyDescent="0.25">
      <c r="A128" s="2" t="str">
        <f t="shared" si="6"/>
        <v>118</v>
      </c>
      <c r="CJ128" t="str">
        <f t="array" ref="CJ128">INDEX(B$3:T$28,MOD(SMALL(IF(B$3:T$28&lt;&gt;0,COLUMN(B$3:T$28)-1+(ROW(B$3:T$28)-2)/1000),ROW()),1)*1000,SMALL(IF(B$3:T$28&lt;&gt;0,COLUMN(B$3:T$28)-1),ROW()))</f>
        <v>118</v>
      </c>
    </row>
    <row r="129" spans="1:88" x14ac:dyDescent="0.25">
      <c r="A129" s="2" t="str">
        <f t="shared" ref="A129:A160" si="7">CJ129</f>
        <v>101</v>
      </c>
      <c r="CJ129" t="str">
        <f t="array" ref="CJ129">INDEX(B$3:T$28,MOD(SMALL(IF(B$3:T$28&lt;&gt;0,COLUMN(B$3:T$28)-1+(ROW(B$3:T$28)-2)/1000),ROW()),1)*1000,SMALL(IF(B$3:T$28&lt;&gt;0,COLUMN(B$3:T$28)-1),ROW()))</f>
        <v>101</v>
      </c>
    </row>
    <row r="130" spans="1:88" x14ac:dyDescent="0.25">
      <c r="A130" s="2" t="str">
        <f t="shared" si="7"/>
        <v>4</v>
      </c>
      <c r="CJ130" t="str">
        <f t="array" ref="CJ130">INDEX(B$3:T$28,MOD(SMALL(IF(B$3:T$28&lt;&gt;0,COLUMN(B$3:T$28)-1+(ROW(B$3:T$28)-2)/1000),ROW()),1)*1000,SMALL(IF(B$3:T$28&lt;&gt;0,COLUMN(B$3:T$28)-1),ROW()))</f>
        <v>4</v>
      </c>
    </row>
    <row r="131" spans="1:88" x14ac:dyDescent="0.25">
      <c r="A131" s="2" t="str">
        <f t="shared" si="7"/>
        <v>1</v>
      </c>
      <c r="CJ131" t="str">
        <f t="array" ref="CJ131">INDEX(B$3:T$28,MOD(SMALL(IF(B$3:T$28&lt;&gt;0,COLUMN(B$3:T$28)-1+(ROW(B$3:T$28)-2)/1000),ROW()),1)*1000,SMALL(IF(B$3:T$28&lt;&gt;0,COLUMN(B$3:T$28)-1),ROW()))</f>
        <v>1</v>
      </c>
    </row>
    <row r="132" spans="1:88" x14ac:dyDescent="0.25">
      <c r="A132" s="2" t="str">
        <f t="shared" si="7"/>
        <v>КОР</v>
      </c>
      <c r="CJ132" t="str">
        <f t="array" ref="CJ132">INDEX(B$3:T$28,MOD(SMALL(IF(B$3:T$28&lt;&gt;0,COLUMN(B$3:T$28)-1+(ROW(B$3:T$28)-2)/1000),ROW()),1)*1000,SMALL(IF(B$3:T$28&lt;&gt;0,COLUMN(B$3:T$28)-1),ROW()))</f>
        <v>КОР</v>
      </c>
    </row>
    <row r="133" spans="1:88" x14ac:dyDescent="0.25">
      <c r="A133" s="2" t="str">
        <f t="shared" si="7"/>
        <v>129</v>
      </c>
      <c r="CJ133" t="str">
        <f t="array" ref="CJ133">INDEX(B$3:T$28,MOD(SMALL(IF(B$3:T$28&lt;&gt;0,COLUMN(B$3:T$28)-1+(ROW(B$3:T$28)-2)/1000),ROW()),1)*1000,SMALL(IF(B$3:T$28&lt;&gt;0,COLUMN(B$3:T$28)-1),ROW()))</f>
        <v>129</v>
      </c>
    </row>
    <row r="134" spans="1:88" x14ac:dyDescent="0.25">
      <c r="A134" s="2" t="str">
        <f t="shared" si="7"/>
        <v>110</v>
      </c>
      <c r="CJ134" t="str">
        <f t="array" ref="CJ134">INDEX(B$3:T$28,MOD(SMALL(IF(B$3:T$28&lt;&gt;0,COLUMN(B$3:T$28)-1+(ROW(B$3:T$28)-2)/1000),ROW()),1)*1000,SMALL(IF(B$3:T$28&lt;&gt;0,COLUMN(B$3:T$28)-1),ROW()))</f>
        <v>110</v>
      </c>
    </row>
    <row r="135" spans="1:88" x14ac:dyDescent="0.25">
      <c r="A135" s="2" t="str">
        <f t="shared" si="7"/>
        <v>138</v>
      </c>
      <c r="CJ135" t="str">
        <f t="array" ref="CJ135">INDEX(B$3:T$28,MOD(SMALL(IF(B$3:T$28&lt;&gt;0,COLUMN(B$3:T$28)-1+(ROW(B$3:T$28)-2)/1000),ROW()),1)*1000,SMALL(IF(B$3:T$28&lt;&gt;0,COLUMN(B$3:T$28)-1),ROW()))</f>
        <v>138</v>
      </c>
    </row>
    <row r="136" spans="1:88" x14ac:dyDescent="0.25">
      <c r="A136" s="2" t="str">
        <f t="shared" si="7"/>
        <v>128-1</v>
      </c>
      <c r="CJ136" t="str">
        <f t="array" ref="CJ136">INDEX(B$3:T$28,MOD(SMALL(IF(B$3:T$28&lt;&gt;0,COLUMN(B$3:T$28)-1+(ROW(B$3:T$28)-2)/1000),ROW()),1)*1000,SMALL(IF(B$3:T$28&lt;&gt;0,COLUMN(B$3:T$28)-1),ROW()))</f>
        <v>128-1</v>
      </c>
    </row>
    <row r="137" spans="1:88" x14ac:dyDescent="0.25">
      <c r="A137" s="2" t="str">
        <f t="shared" si="7"/>
        <v>128-2</v>
      </c>
      <c r="CJ137" t="str">
        <f t="array" ref="CJ137">INDEX(B$3:T$28,MOD(SMALL(IF(B$3:T$28&lt;&gt;0,COLUMN(B$3:T$28)-1+(ROW(B$3:T$28)-2)/1000),ROW()),1)*1000,SMALL(IF(B$3:T$28&lt;&gt;0,COLUMN(B$3:T$28)-1),ROW()))</f>
        <v>128-2</v>
      </c>
    </row>
    <row r="138" spans="1:88" x14ac:dyDescent="0.25">
      <c r="A138" s="2" t="str">
        <f t="shared" si="7"/>
        <v>133</v>
      </c>
      <c r="CJ138" t="str">
        <f t="array" ref="CJ138">INDEX(B$3:T$28,MOD(SMALL(IF(B$3:T$28&lt;&gt;0,COLUMN(B$3:T$28)-1+(ROW(B$3:T$28)-2)/1000),ROW()),1)*1000,SMALL(IF(B$3:T$28&lt;&gt;0,COLUMN(B$3:T$28)-1),ROW()))</f>
        <v>133</v>
      </c>
    </row>
    <row r="139" spans="1:88" x14ac:dyDescent="0.25">
      <c r="A139" s="2" t="str">
        <f t="shared" si="7"/>
        <v>135-1</v>
      </c>
      <c r="CJ139" t="str">
        <f t="array" ref="CJ139">INDEX(B$3:T$28,MOD(SMALL(IF(B$3:T$28&lt;&gt;0,COLUMN(B$3:T$28)-1+(ROW(B$3:T$28)-2)/1000),ROW()),1)*1000,SMALL(IF(B$3:T$28&lt;&gt;0,COLUMN(B$3:T$28)-1),ROW()))</f>
        <v>135-1</v>
      </c>
    </row>
    <row r="140" spans="1:88" x14ac:dyDescent="0.25">
      <c r="A140" s="2" t="str">
        <f t="shared" si="7"/>
        <v>12</v>
      </c>
      <c r="CJ140" t="str">
        <f t="array" ref="CJ140">INDEX(B$3:T$28,MOD(SMALL(IF(B$3:T$28&lt;&gt;0,COLUMN(B$3:T$28)-1+(ROW(B$3:T$28)-2)/1000),ROW()),1)*1000,SMALL(IF(B$3:T$28&lt;&gt;0,COLUMN(B$3:T$28)-1),ROW()))</f>
        <v>12</v>
      </c>
    </row>
    <row r="141" spans="1:88" x14ac:dyDescent="0.25">
      <c r="A141" s="2" t="str">
        <f t="shared" si="7"/>
        <v>43</v>
      </c>
      <c r="CJ141" t="str">
        <f t="array" ref="CJ141">INDEX(B$3:T$28,MOD(SMALL(IF(B$3:T$28&lt;&gt;0,COLUMN(B$3:T$28)-1+(ROW(B$3:T$28)-2)/1000),ROW()),1)*1000,SMALL(IF(B$3:T$28&lt;&gt;0,COLUMN(B$3:T$28)-1),ROW()))</f>
        <v>43</v>
      </c>
    </row>
    <row r="142" spans="1:88" x14ac:dyDescent="0.25">
      <c r="A142" s="2" t="str">
        <f t="shared" si="7"/>
        <v>27</v>
      </c>
      <c r="CJ142" t="str">
        <f t="array" ref="CJ142">INDEX(B$3:T$28,MOD(SMALL(IF(B$3:T$28&lt;&gt;0,COLUMN(B$3:T$28)-1+(ROW(B$3:T$28)-2)/1000),ROW()),1)*1000,SMALL(IF(B$3:T$28&lt;&gt;0,COLUMN(B$3:T$28)-1),ROW()))</f>
        <v>27</v>
      </c>
    </row>
    <row r="143" spans="1:88" x14ac:dyDescent="0.25">
      <c r="A143" s="2" t="str">
        <f t="shared" si="7"/>
        <v>25</v>
      </c>
      <c r="CJ143" t="str">
        <f t="array" ref="CJ143">INDEX(B$3:T$28,MOD(SMALL(IF(B$3:T$28&lt;&gt;0,COLUMN(B$3:T$28)-1+(ROW(B$3:T$28)-2)/1000),ROW()),1)*1000,SMALL(IF(B$3:T$28&lt;&gt;0,COLUMN(B$3:T$28)-1),ROW()))</f>
        <v>25</v>
      </c>
    </row>
    <row r="144" spans="1:88" x14ac:dyDescent="0.25">
      <c r="A144" s="2" t="str">
        <f t="shared" si="7"/>
        <v>126</v>
      </c>
      <c r="CJ144" t="str">
        <f t="array" ref="CJ144">INDEX(B$3:T$28,MOD(SMALL(IF(B$3:T$28&lt;&gt;0,COLUMN(B$3:T$28)-1+(ROW(B$3:T$28)-2)/1000),ROW()),1)*1000,SMALL(IF(B$3:T$28&lt;&gt;0,COLUMN(B$3:T$28)-1),ROW()))</f>
        <v>126</v>
      </c>
    </row>
    <row r="145" spans="1:88" x14ac:dyDescent="0.25">
      <c r="A145" s="2" t="str">
        <f t="shared" si="7"/>
        <v>130 с</v>
      </c>
      <c r="CJ145" t="str">
        <f t="array" ref="CJ145">INDEX(B$3:T$28,MOD(SMALL(IF(B$3:T$28&lt;&gt;0,COLUMN(B$3:T$28)-1+(ROW(B$3:T$28)-2)/1000),ROW()),1)*1000,SMALL(IF(B$3:T$28&lt;&gt;0,COLUMN(B$3:T$28)-1),ROW()))</f>
        <v>130 с</v>
      </c>
    </row>
    <row r="146" spans="1:88" x14ac:dyDescent="0.25">
      <c r="A146" s="2" t="str">
        <f t="shared" si="7"/>
        <v>130 ш</v>
      </c>
      <c r="CJ146" t="str">
        <f t="array" ref="CJ146">INDEX(B$3:T$28,MOD(SMALL(IF(B$3:T$28&lt;&gt;0,COLUMN(B$3:T$28)-1+(ROW(B$3:T$28)-2)/1000),ROW()),1)*1000,SMALL(IF(B$3:T$28&lt;&gt;0,COLUMN(B$3:T$28)-1),ROW()))</f>
        <v>130 ш</v>
      </c>
    </row>
    <row r="147" spans="1:88" x14ac:dyDescent="0.25">
      <c r="A147" s="2" t="str">
        <f t="shared" si="7"/>
        <v>Лун Бюд</v>
      </c>
      <c r="CJ147" t="str">
        <f t="array" ref="CJ147">INDEX(B$3:T$28,MOD(SMALL(IF(B$3:T$28&lt;&gt;0,COLUMN(B$3:T$28)-1+(ROW(B$3:T$28)-2)/1000),ROW()),1)*1000,SMALL(IF(B$3:T$28&lt;&gt;0,COLUMN(B$3:T$28)-1),ROW()))</f>
        <v>Лун Бюд</v>
      </c>
    </row>
    <row r="148" spans="1:88" x14ac:dyDescent="0.25">
      <c r="A148" s="2" t="str">
        <f t="shared" si="7"/>
        <v>Лун В/Б</v>
      </c>
      <c r="CJ148" t="str">
        <f t="array" ref="CJ148">INDEX(B$3:T$28,MOD(SMALL(IF(B$3:T$28&lt;&gt;0,COLUMN(B$3:T$28)-1+(ROW(B$3:T$28)-2)/1000),ROW()),1)*1000,SMALL(IF(B$3:T$28&lt;&gt;0,COLUMN(B$3:T$28)-1),ROW()))</f>
        <v>Лун В/Б</v>
      </c>
    </row>
    <row r="149" spans="1:88" x14ac:dyDescent="0.25">
      <c r="A149" s="2" t="str">
        <f t="shared" si="7"/>
        <v>3 сот</v>
      </c>
      <c r="CJ149" t="str">
        <f t="array" ref="CJ149">INDEX(B$3:T$28,MOD(SMALL(IF(B$3:T$28&lt;&gt;0,COLUMN(B$3:T$28)-1+(ROW(B$3:T$28)-2)/1000),ROW()),1)*1000,SMALL(IF(B$3:T$28&lt;&gt;0,COLUMN(B$3:T$28)-1),ROW()))</f>
        <v>3 сот</v>
      </c>
    </row>
    <row r="150" spans="1:88" x14ac:dyDescent="0.25">
      <c r="A150" s="2" t="str">
        <f t="shared" si="7"/>
        <v>103-лс</v>
      </c>
      <c r="CJ150" t="str">
        <f t="array" ref="CJ150">INDEX(B$3:T$28,MOD(SMALL(IF(B$3:T$28&lt;&gt;0,COLUMN(B$3:T$28)-1+(ROW(B$3:T$28)-2)/1000),ROW()),1)*1000,SMALL(IF(B$3:T$28&lt;&gt;0,COLUMN(B$3:T$28)-1),ROW()))</f>
        <v>103-лс</v>
      </c>
    </row>
    <row r="151" spans="1:88" x14ac:dyDescent="0.25">
      <c r="A151" s="2" t="str">
        <f t="shared" si="7"/>
        <v>фигур,бюд</v>
      </c>
      <c r="CJ151" t="str">
        <f t="array" ref="CJ151">INDEX(B$3:T$28,MOD(SMALL(IF(B$3:T$28&lt;&gt;0,COLUMN(B$3:T$28)-1+(ROW(B$3:T$28)-2)/1000),ROW()),1)*1000,SMALL(IF(B$3:T$28&lt;&gt;0,COLUMN(B$3:T$28)-1),ROW()))</f>
        <v>фигур,бюд</v>
      </c>
    </row>
    <row r="152" spans="1:88" x14ac:dyDescent="0.25">
      <c r="A152" s="2" t="str">
        <f t="shared" si="7"/>
        <v>лунач. лаб</v>
      </c>
      <c r="CJ152" t="str">
        <f t="array" ref="CJ152">INDEX(B$3:T$28,MOD(SMALL(IF(B$3:T$28&lt;&gt;0,COLUMN(B$3:T$28)-1+(ROW(B$3:T$28)-2)/1000),ROW()),1)*1000,SMALL(IF(B$3:T$28&lt;&gt;0,COLUMN(B$3:T$28)-1),ROW()))</f>
        <v>лунач. лаб</v>
      </c>
    </row>
    <row r="153" spans="1:88" x14ac:dyDescent="0.25">
      <c r="A153" s="2" t="str">
        <f t="shared" si="7"/>
        <v>обв лаб</v>
      </c>
      <c r="CJ153" t="str">
        <f t="array" ref="CJ153">INDEX(B$3:T$28,MOD(SMALL(IF(B$3:T$28&lt;&gt;0,COLUMN(B$3:T$28)-1+(ROW(B$3:T$28)-2)/1000),ROW()),1)*1000,SMALL(IF(B$3:T$28&lt;&gt;0,COLUMN(B$3:T$28)-1),ROW()))</f>
        <v>обв лаб</v>
      </c>
    </row>
    <row r="154" spans="1:88" x14ac:dyDescent="0.25">
      <c r="A154" s="2" t="str">
        <f t="shared" si="7"/>
        <v>СадАрхКольц</v>
      </c>
      <c r="CJ154" t="str">
        <f t="array" ref="CJ154">INDEX(B$3:T$28,MOD(SMALL(IF(B$3:T$28&lt;&gt;0,COLUMN(B$3:T$28)-1+(ROW(B$3:T$28)-2)/1000),ROW()),1)*1000,SMALL(IF(B$3:T$28&lt;&gt;0,COLUMN(B$3:T$28)-1),ROW()))</f>
        <v>СадАрхКольц</v>
      </c>
    </row>
    <row r="155" spans="1:88" x14ac:dyDescent="0.25">
      <c r="A155" s="2" t="str">
        <f t="shared" si="7"/>
        <v>99</v>
      </c>
      <c r="CJ155" t="str">
        <f t="array" ref="CJ155">INDEX(B$3:T$28,MOD(SMALL(IF(B$3:T$28&lt;&gt;0,COLUMN(B$3:T$28)-1+(ROW(B$3:T$28)-2)/1000),ROW()),1)*1000,SMALL(IF(B$3:T$28&lt;&gt;0,COLUMN(B$3:T$28)-1),ROW()))</f>
        <v>99</v>
      </c>
    </row>
    <row r="156" spans="1:88" x14ac:dyDescent="0.25">
      <c r="A156" s="2" t="str">
        <f t="shared" si="7"/>
        <v>135-2</v>
      </c>
      <c r="CJ156" t="str">
        <f t="array" ref="CJ156">INDEX(B$3:T$28,MOD(SMALL(IF(B$3:T$28&lt;&gt;0,COLUMN(B$3:T$28)-1+(ROW(B$3:T$28)-2)/1000),ROW()),1)*1000,SMALL(IF(B$3:T$28&lt;&gt;0,COLUMN(B$3:T$28)-1),ROW()))</f>
        <v>135-2</v>
      </c>
    </row>
    <row r="157" spans="1:88" x14ac:dyDescent="0.25">
      <c r="A157" s="2" t="str">
        <f t="shared" si="7"/>
        <v>103</v>
      </c>
      <c r="CJ157" t="str">
        <f t="array" ref="CJ157">INDEX(B$3:T$28,MOD(SMALL(IF(B$3:T$28&lt;&gt;0,COLUMN(B$3:T$28)-1+(ROW(B$3:T$28)-2)/1000),ROW()),1)*1000,SMALL(IF(B$3:T$28&lt;&gt;0,COLUMN(B$3:T$28)-1),ROW()))</f>
        <v>103</v>
      </c>
    </row>
    <row r="158" spans="1:88" x14ac:dyDescent="0.25">
      <c r="A158" s="2" t="str">
        <f t="shared" si="7"/>
        <v>125-2</v>
      </c>
      <c r="CJ158" t="str">
        <f t="array" ref="CJ158">INDEX(B$3:T$28,MOD(SMALL(IF(B$3:T$28&lt;&gt;0,COLUMN(B$3:T$28)-1+(ROW(B$3:T$28)-2)/1000),ROW()),1)*1000,SMALL(IF(B$3:T$28&lt;&gt;0,COLUMN(B$3:T$28)-1),ROW()))</f>
        <v>125-2</v>
      </c>
    </row>
    <row r="159" spans="1:88" x14ac:dyDescent="0.25">
      <c r="A159" s="2" t="str">
        <f t="shared" si="7"/>
        <v>74-1</v>
      </c>
      <c r="CJ159" t="str">
        <f t="array" ref="CJ159">INDEX(B$3:T$28,MOD(SMALL(IF(B$3:T$28&lt;&gt;0,COLUMN(B$3:T$28)-1+(ROW(B$3:T$28)-2)/1000),ROW()),1)*1000,SMALL(IF(B$3:T$28&lt;&gt;0,COLUMN(B$3:T$28)-1),ROW()))</f>
        <v>74-1</v>
      </c>
    </row>
    <row r="160" spans="1:88" x14ac:dyDescent="0.25">
      <c r="A160" s="2" t="str">
        <f t="shared" si="7"/>
        <v>32-3</v>
      </c>
      <c r="CJ160" t="str">
        <f t="array" ref="CJ160">INDEX(B$3:T$28,MOD(SMALL(IF(B$3:T$28&lt;&gt;0,COLUMN(B$3:T$28)-1+(ROW(B$3:T$28)-2)/1000),ROW()),1)*1000,SMALL(IF(B$3:T$28&lt;&gt;0,COLUMN(B$3:T$28)-1),ROW()))</f>
        <v>32-3</v>
      </c>
    </row>
    <row r="161" spans="1:88" x14ac:dyDescent="0.25">
      <c r="A161" s="2" t="str">
        <f t="shared" ref="A161:A192" si="8">CJ161</f>
        <v>121</v>
      </c>
      <c r="CJ161" t="str">
        <f t="array" ref="CJ161">INDEX(B$3:T$28,MOD(SMALL(IF(B$3:T$28&lt;&gt;0,COLUMN(B$3:T$28)-1+(ROW(B$3:T$28)-2)/1000),ROW()),1)*1000,SMALL(IF(B$3:T$28&lt;&gt;0,COLUMN(B$3:T$28)-1),ROW()))</f>
        <v>121</v>
      </c>
    </row>
    <row r="162" spans="1:88" x14ac:dyDescent="0.25">
      <c r="A162" s="2" t="str">
        <f t="shared" si="8"/>
        <v>орион</v>
      </c>
      <c r="CJ162" t="str">
        <f t="array" ref="CJ162">INDEX(B$3:T$28,MOD(SMALL(IF(B$3:T$28&lt;&gt;0,COLUMN(B$3:T$28)-1+(ROW(B$3:T$28)-2)/1000),ROW()),1)*1000,SMALL(IF(B$3:T$28&lt;&gt;0,COLUMN(B$3:T$28)-1),ROW()))</f>
        <v>орион</v>
      </c>
    </row>
    <row r="163" spans="1:88" x14ac:dyDescent="0.25">
      <c r="A163" s="2" t="str">
        <f t="shared" si="8"/>
        <v>103-л</v>
      </c>
      <c r="CJ163" t="str">
        <f t="array" ref="CJ163">INDEX(B$3:T$28,MOD(SMALL(IF(B$3:T$28&lt;&gt;0,COLUMN(B$3:T$28)-1+(ROW(B$3:T$28)-2)/1000),ROW()),1)*1000,SMALL(IF(B$3:T$28&lt;&gt;0,COLUMN(B$3:T$28)-1),ROW()))</f>
        <v>103-л</v>
      </c>
    </row>
    <row r="164" spans="1:88" x14ac:dyDescent="0.25">
      <c r="A164" s="2" t="str">
        <f t="shared" si="8"/>
        <v>619-л</v>
      </c>
      <c r="CJ164" t="str">
        <f t="array" ref="CJ164">INDEX(B$3:T$28,MOD(SMALL(IF(B$3:T$28&lt;&gt;0,COLUMN(B$3:T$28)-1+(ROW(B$3:T$28)-2)/1000),ROW()),1)*1000,SMALL(IF(B$3:T$28&lt;&gt;0,COLUMN(B$3:T$28)-1),ROW()))</f>
        <v>619-л</v>
      </c>
    </row>
    <row r="165" spans="1:88" x14ac:dyDescent="0.25">
      <c r="A165" s="2" t="str">
        <f t="shared" si="8"/>
        <v>фигурист</v>
      </c>
      <c r="CJ165" t="str">
        <f t="array" ref="CJ165">INDEX(B$3:T$28,MOD(SMALL(IF(B$3:T$28&lt;&gt;0,COLUMN(B$3:T$28)-1+(ROW(B$3:T$28)-2)/1000),ROW()),1)*1000,SMALL(IF(B$3:T$28&lt;&gt;0,COLUMN(B$3:T$28)-1),ROW()))</f>
        <v>фигурист</v>
      </c>
    </row>
    <row r="166" spans="1:88" x14ac:dyDescent="0.25">
      <c r="A166" s="2" t="str">
        <f t="shared" si="8"/>
        <v>СвО.Зем</v>
      </c>
      <c r="CJ166" t="str">
        <f t="array" ref="CJ166">INDEX(B$3:T$28,MOD(SMALL(IF(B$3:T$28&lt;&gt;0,COLUMN(B$3:T$28)-1+(ROW(B$3:T$28)-2)/1000),ROW()),1)*1000,SMALL(IF(B$3:T$28&lt;&gt;0,COLUMN(B$3:T$28)-1),ROW()))</f>
        <v>СвО.Зем</v>
      </c>
    </row>
    <row r="167" spans="1:88" x14ac:dyDescent="0.25">
      <c r="A167" s="2" t="str">
        <f t="shared" si="8"/>
        <v>СвО.Гав</v>
      </c>
      <c r="CJ167" t="str">
        <f t="array" ref="CJ167">INDEX(B$3:T$28,MOD(SMALL(IF(B$3:T$28&lt;&gt;0,COLUMN(B$3:T$28)-1+(ROW(B$3:T$28)-2)/1000),ROW()),1)*1000,SMALL(IF(B$3:T$28&lt;&gt;0,COLUMN(B$3:T$28)-1),ROW()))</f>
        <v>СвО.Гав</v>
      </c>
    </row>
    <row r="168" spans="1:88" x14ac:dyDescent="0.25">
      <c r="A168" s="2" t="str">
        <f t="shared" si="8"/>
        <v>Токсово</v>
      </c>
      <c r="CJ168" t="str">
        <f t="array" ref="CJ168">INDEX(B$3:T$28,MOD(SMALL(IF(B$3:T$28&lt;&gt;0,COLUMN(B$3:T$28)-1+(ROW(B$3:T$28)-2)/1000),ROW()),1)*1000,SMALL(IF(B$3:T$28&lt;&gt;0,COLUMN(B$3:T$28)-1),ROW()))</f>
        <v>Токсово</v>
      </c>
    </row>
    <row r="169" spans="1:88" x14ac:dyDescent="0.25">
      <c r="A169" s="2" t="str">
        <f t="shared" si="8"/>
        <v>ТокСотр</v>
      </c>
      <c r="CJ169" t="str">
        <f t="array" ref="CJ169">INDEX(B$3:T$28,MOD(SMALL(IF(B$3:T$28&lt;&gt;0,COLUMN(B$3:T$28)-1+(ROW(B$3:T$28)-2)/1000),ROW()),1)*1000,SMALL(IF(B$3:T$28&lt;&gt;0,COLUMN(B$3:T$28)-1),ROW()))</f>
        <v>ТокСотр</v>
      </c>
    </row>
    <row r="170" spans="1:88" x14ac:dyDescent="0.25">
      <c r="A170" s="2" t="str">
        <f t="shared" si="8"/>
        <v>КсонВед</v>
      </c>
      <c r="CJ170" t="str">
        <f t="array" ref="CJ170">INDEX(B$3:T$28,MOD(SMALL(IF(B$3:T$28&lt;&gt;0,COLUMN(B$3:T$28)-1+(ROW(B$3:T$28)-2)/1000),ROW()),1)*1000,SMALL(IF(B$3:T$28&lt;&gt;0,COLUMN(B$3:T$28)-1),ROW()))</f>
        <v>КсонВед</v>
      </c>
    </row>
    <row r="171" spans="1:88" x14ac:dyDescent="0.25">
      <c r="A171" s="3" t="str">
        <f t="shared" si="8"/>
        <v>КсонКулт</v>
      </c>
      <c r="CJ171" t="str">
        <f t="array" ref="CJ171">INDEX(B$3:T$28,MOD(SMALL(IF(B$3:T$28&lt;&gt;0,COLUMN(B$3:T$28)-1+(ROW(B$3:T$28)-2)/1000),ROW()),1)*1000,SMALL(IF(B$3:T$28&lt;&gt;0,COLUMN(B$3:T$28)-1),ROW()))</f>
        <v>КсонКулт</v>
      </c>
    </row>
    <row r="172" spans="1:88" x14ac:dyDescent="0.25">
      <c r="A172" s="3" t="str">
        <f t="shared" si="8"/>
        <v>КсонФед</v>
      </c>
      <c r="CJ172" t="str">
        <f t="array" ref="CJ172">INDEX(B$3:T$28,MOD(SMALL(IF(B$3:T$28&lt;&gt;0,COLUMN(B$3:T$28)-1+(ROW(B$3:T$28)-2)/1000),ROW()),1)*1000,SMALL(IF(B$3:T$28&lt;&gt;0,COLUMN(B$3:T$28)-1),ROW()))</f>
        <v>КсонФед</v>
      </c>
    </row>
    <row r="173" spans="1:88" x14ac:dyDescent="0.25">
      <c r="A173" s="3" t="str">
        <f t="shared" si="8"/>
        <v>проверка заказавщих</v>
      </c>
      <c r="CJ173" t="str">
        <f t="array" ref="CJ173">INDEX(B$3:T$28,MOD(SMALL(IF(B$3:T$28&lt;&gt;0,COLUMN(B$3:T$28)-1+(ROW(B$3:T$28)-2)/1000),ROW()),1)*1000,SMALL(IF(B$3:T$28&lt;&gt;0,COLUMN(B$3:T$28)-1),ROW()))</f>
        <v>проверка заказавщих</v>
      </c>
    </row>
    <row r="174" spans="1:88" x14ac:dyDescent="0.25">
      <c r="A174" s="3">
        <f t="shared" si="8"/>
        <v>133</v>
      </c>
      <c r="CJ174">
        <f t="array" ref="CJ174">INDEX(B$3:T$28,MOD(SMALL(IF(B$3:T$28&lt;&gt;0,COLUMN(B$3:T$28)-1+(ROW(B$3:T$28)-2)/1000),ROW()),1)*1000,SMALL(IF(B$3:T$28&lt;&gt;0,COLUMN(B$3:T$28)-1),ROW()))</f>
        <v>133</v>
      </c>
    </row>
    <row r="175" spans="1:88" x14ac:dyDescent="0.25">
      <c r="A175" s="3" t="e">
        <f t="shared" si="8"/>
        <v>#NUM!</v>
      </c>
      <c r="CJ175" t="e">
        <f t="array" ref="CJ175">INDEX(B$3:T$28,MOD(SMALL(IF(B$3:T$28&lt;&gt;0,COLUMN(B$3:T$28)-1+(ROW(B$3:T$28)-2)/1000),ROW()),1)*1000,SMALL(IF(B$3:T$28&lt;&gt;0,COLUMN(B$3:T$28)-1),ROW()))</f>
        <v>#NUM!</v>
      </c>
    </row>
    <row r="176" spans="1:88" x14ac:dyDescent="0.25">
      <c r="A176" s="2" t="e">
        <f t="shared" si="8"/>
        <v>#NUM!</v>
      </c>
      <c r="CJ176" t="e">
        <f t="array" ref="CJ176">INDEX(B$3:T$28,MOD(SMALL(IF(B$3:T$28&lt;&gt;0,COLUMN(B$3:T$28)-1+(ROW(B$3:T$28)-2)/1000),ROW()),1)*1000,SMALL(IF(B$3:T$28&lt;&gt;0,COLUMN(B$3:T$28)-1),ROW()))</f>
        <v>#NUM!</v>
      </c>
    </row>
    <row r="177" spans="1:88" x14ac:dyDescent="0.25">
      <c r="A177" s="2" t="e">
        <f t="shared" si="8"/>
        <v>#NUM!</v>
      </c>
      <c r="CJ177" t="e">
        <f t="array" ref="CJ177">INDEX(B$3:T$28,MOD(SMALL(IF(B$3:T$28&lt;&gt;0,COLUMN(B$3:T$28)-1+(ROW(B$3:T$28)-2)/1000),ROW()),1)*1000,SMALL(IF(B$3:T$28&lt;&gt;0,COLUMN(B$3:T$28)-1),ROW()))</f>
        <v>#NUM!</v>
      </c>
    </row>
    <row r="178" spans="1:88" x14ac:dyDescent="0.25">
      <c r="A178" s="2" t="e">
        <f t="shared" si="8"/>
        <v>#NUM!</v>
      </c>
      <c r="CJ178" t="e">
        <f t="array" ref="CJ178">INDEX(B$3:T$28,MOD(SMALL(IF(B$3:T$28&lt;&gt;0,COLUMN(B$3:T$28)-1+(ROW(B$3:T$28)-2)/1000),ROW()),1)*1000,SMALL(IF(B$3:T$28&lt;&gt;0,COLUMN(B$3:T$28)-1),ROW()))</f>
        <v>#NUM!</v>
      </c>
    </row>
    <row r="179" spans="1:88" x14ac:dyDescent="0.25">
      <c r="A179" s="2" t="e">
        <f t="shared" si="8"/>
        <v>#NUM!</v>
      </c>
      <c r="CJ179" t="e">
        <f t="array" ref="CJ179">INDEX(B$3:T$28,MOD(SMALL(IF(B$3:T$28&lt;&gt;0,COLUMN(B$3:T$28)-1+(ROW(B$3:T$28)-2)/1000),ROW()),1)*1000,SMALL(IF(B$3:T$28&lt;&gt;0,COLUMN(B$3:T$28)-1),ROW()))</f>
        <v>#NUM!</v>
      </c>
    </row>
    <row r="180" spans="1:88" x14ac:dyDescent="0.25">
      <c r="A180" s="2" t="e">
        <f t="shared" si="8"/>
        <v>#NUM!</v>
      </c>
      <c r="CJ180" t="e">
        <f t="array" ref="CJ180">INDEX(B$3:T$28,MOD(SMALL(IF(B$3:T$28&lt;&gt;0,COLUMN(B$3:T$28)-1+(ROW(B$3:T$28)-2)/1000),ROW()),1)*1000,SMALL(IF(B$3:T$28&lt;&gt;0,COLUMN(B$3:T$28)-1),ROW()))</f>
        <v>#NUM!</v>
      </c>
    </row>
    <row r="181" spans="1:88" x14ac:dyDescent="0.25">
      <c r="A181" s="2" t="e">
        <f t="shared" si="8"/>
        <v>#NUM!</v>
      </c>
      <c r="CJ181" t="e">
        <f t="array" ref="CJ181">INDEX(B$3:T$28,MOD(SMALL(IF(B$3:T$28&lt;&gt;0,COLUMN(B$3:T$28)-1+(ROW(B$3:T$28)-2)/1000),ROW()),1)*1000,SMALL(IF(B$3:T$28&lt;&gt;0,COLUMN(B$3:T$28)-1),ROW()))</f>
        <v>#NUM!</v>
      </c>
    </row>
    <row r="182" spans="1:88" x14ac:dyDescent="0.25">
      <c r="A182" s="2" t="e">
        <f t="shared" si="8"/>
        <v>#NUM!</v>
      </c>
      <c r="CJ182" t="e">
        <f t="array" ref="CJ182">INDEX(B$3:T$28,MOD(SMALL(IF(B$3:T$28&lt;&gt;0,COLUMN(B$3:T$28)-1+(ROW(B$3:T$28)-2)/1000),ROW()),1)*1000,SMALL(IF(B$3:T$28&lt;&gt;0,COLUMN(B$3:T$28)-1),ROW()))</f>
        <v>#NUM!</v>
      </c>
    </row>
    <row r="183" spans="1:88" x14ac:dyDescent="0.25">
      <c r="A183" s="2" t="e">
        <f t="shared" si="8"/>
        <v>#NUM!</v>
      </c>
      <c r="CJ183" t="e">
        <f t="array" ref="CJ183">INDEX(B$3:T$28,MOD(SMALL(IF(B$3:T$28&lt;&gt;0,COLUMN(B$3:T$28)-1+(ROW(B$3:T$28)-2)/1000),ROW()),1)*1000,SMALL(IF(B$3:T$28&lt;&gt;0,COLUMN(B$3:T$28)-1),ROW()))</f>
        <v>#NUM!</v>
      </c>
    </row>
    <row r="184" spans="1:88" x14ac:dyDescent="0.25">
      <c r="A184" s="2" t="e">
        <f t="shared" si="8"/>
        <v>#NUM!</v>
      </c>
      <c r="CJ184" t="e">
        <f t="array" ref="CJ184">INDEX(B$3:T$28,MOD(SMALL(IF(B$3:T$28&lt;&gt;0,COLUMN(B$3:T$28)-1+(ROW(B$3:T$28)-2)/1000),ROW()),1)*1000,SMALL(IF(B$3:T$28&lt;&gt;0,COLUMN(B$3:T$28)-1),ROW()))</f>
        <v>#NUM!</v>
      </c>
    </row>
    <row r="185" spans="1:88" x14ac:dyDescent="0.25">
      <c r="A185" s="2" t="e">
        <f t="shared" si="8"/>
        <v>#NUM!</v>
      </c>
      <c r="CJ185" t="e">
        <f t="array" ref="CJ185">INDEX(B$3:T$28,MOD(SMALL(IF(B$3:T$28&lt;&gt;0,COLUMN(B$3:T$28)-1+(ROW(B$3:T$28)-2)/1000),ROW()),1)*1000,SMALL(IF(B$3:T$28&lt;&gt;0,COLUMN(B$3:T$28)-1),ROW()))</f>
        <v>#NUM!</v>
      </c>
    </row>
    <row r="186" spans="1:88" x14ac:dyDescent="0.25">
      <c r="A186" s="2" t="e">
        <f t="shared" si="8"/>
        <v>#NUM!</v>
      </c>
      <c r="CJ186" t="e">
        <f t="array" ref="CJ186">INDEX(B$3:T$28,MOD(SMALL(IF(B$3:T$28&lt;&gt;0,COLUMN(B$3:T$28)-1+(ROW(B$3:T$28)-2)/1000),ROW()),1)*1000,SMALL(IF(B$3:T$28&lt;&gt;0,COLUMN(B$3:T$28)-1),ROW()))</f>
        <v>#NUM!</v>
      </c>
    </row>
    <row r="187" spans="1:88" x14ac:dyDescent="0.25">
      <c r="A187" s="2" t="e">
        <f t="shared" si="8"/>
        <v>#NUM!</v>
      </c>
      <c r="CJ187" t="e">
        <f t="array" ref="CJ187">INDEX(B$3:T$28,MOD(SMALL(IF(B$3:T$28&lt;&gt;0,COLUMN(B$3:T$28)-1+(ROW(B$3:T$28)-2)/1000),ROW()),1)*1000,SMALL(IF(B$3:T$28&lt;&gt;0,COLUMN(B$3:T$28)-1),ROW()))</f>
        <v>#NUM!</v>
      </c>
    </row>
    <row r="188" spans="1:88" x14ac:dyDescent="0.25">
      <c r="A188" s="2" t="e">
        <f t="shared" si="8"/>
        <v>#NUM!</v>
      </c>
      <c r="CJ188" t="e">
        <f t="array" ref="CJ188">INDEX(B$3:T$28,MOD(SMALL(IF(B$3:T$28&lt;&gt;0,COLUMN(B$3:T$28)-1+(ROW(B$3:T$28)-2)/1000),ROW()),1)*1000,SMALL(IF(B$3:T$28&lt;&gt;0,COLUMN(B$3:T$28)-1),ROW()))</f>
        <v>#NUM!</v>
      </c>
    </row>
    <row r="189" spans="1:88" x14ac:dyDescent="0.25">
      <c r="A189" s="2" t="e">
        <f t="shared" si="8"/>
        <v>#NUM!</v>
      </c>
      <c r="CJ189" t="e">
        <f t="array" ref="CJ189">INDEX(B$3:T$28,MOD(SMALL(IF(B$3:T$28&lt;&gt;0,COLUMN(B$3:T$28)-1+(ROW(B$3:T$28)-2)/1000),ROW()),1)*1000,SMALL(IF(B$3:T$28&lt;&gt;0,COLUMN(B$3:T$28)-1),ROW()))</f>
        <v>#NUM!</v>
      </c>
    </row>
    <row r="190" spans="1:88" x14ac:dyDescent="0.25">
      <c r="A190" s="2" t="e">
        <f t="shared" si="8"/>
        <v>#NUM!</v>
      </c>
      <c r="CJ190" t="e">
        <f t="array" ref="CJ190">INDEX(B$3:T$28,MOD(SMALL(IF(B$3:T$28&lt;&gt;0,COLUMN(B$3:T$28)-1+(ROW(B$3:T$28)-2)/1000),ROW()),1)*1000,SMALL(IF(B$3:T$28&lt;&gt;0,COLUMN(B$3:T$28)-1),ROW()))</f>
        <v>#NUM!</v>
      </c>
    </row>
    <row r="191" spans="1:88" x14ac:dyDescent="0.25">
      <c r="A191" s="2" t="e">
        <f t="shared" si="8"/>
        <v>#NUM!</v>
      </c>
      <c r="CJ191" t="e">
        <f t="array" ref="CJ191">INDEX(B$3:T$28,MOD(SMALL(IF(B$3:T$28&lt;&gt;0,COLUMN(B$3:T$28)-1+(ROW(B$3:T$28)-2)/1000),ROW()),1)*1000,SMALL(IF(B$3:T$28&lt;&gt;0,COLUMN(B$3:T$28)-1),ROW()))</f>
        <v>#NUM!</v>
      </c>
    </row>
    <row r="192" spans="1:88" x14ac:dyDescent="0.25">
      <c r="A192" s="2" t="e">
        <f t="shared" si="8"/>
        <v>#NUM!</v>
      </c>
      <c r="CJ192" t="e">
        <f t="array" ref="CJ192">INDEX(B$3:T$28,MOD(SMALL(IF(B$3:T$28&lt;&gt;0,COLUMN(B$3:T$28)-1+(ROW(B$3:T$28)-2)/1000),ROW()),1)*1000,SMALL(IF(B$3:T$28&lt;&gt;0,COLUMN(B$3:T$28)-1),ROW()))</f>
        <v>#NUM!</v>
      </c>
    </row>
    <row r="193" spans="1:88" x14ac:dyDescent="0.25">
      <c r="A193" s="2" t="e">
        <f t="shared" ref="A193:A199" si="9">CJ193</f>
        <v>#NUM!</v>
      </c>
      <c r="CJ193" t="e">
        <f t="array" ref="CJ193">INDEX(B$3:T$28,MOD(SMALL(IF(B$3:T$28&lt;&gt;0,COLUMN(B$3:T$28)-1+(ROW(B$3:T$28)-2)/1000),ROW()),1)*1000,SMALL(IF(B$3:T$28&lt;&gt;0,COLUMN(B$3:T$28)-1),ROW()))</f>
        <v>#NUM!</v>
      </c>
    </row>
    <row r="194" spans="1:88" x14ac:dyDescent="0.25">
      <c r="A194" s="2" t="e">
        <f t="shared" si="9"/>
        <v>#NUM!</v>
      </c>
      <c r="CJ194" t="e">
        <f t="array" ref="CJ194">INDEX(B$3:T$28,MOD(SMALL(IF(B$3:T$28&lt;&gt;0,COLUMN(B$3:T$28)-1+(ROW(B$3:T$28)-2)/1000),ROW()),1)*1000,SMALL(IF(B$3:T$28&lt;&gt;0,COLUMN(B$3:T$28)-1),ROW()))</f>
        <v>#NUM!</v>
      </c>
    </row>
    <row r="195" spans="1:88" x14ac:dyDescent="0.25">
      <c r="A195" s="2" t="e">
        <f t="shared" si="9"/>
        <v>#NUM!</v>
      </c>
      <c r="CJ195" t="e">
        <f t="array" ref="CJ195">INDEX(B$3:T$28,MOD(SMALL(IF(B$3:T$28&lt;&gt;0,COLUMN(B$3:T$28)-1+(ROW(B$3:T$28)-2)/1000),ROW()),1)*1000,SMALL(IF(B$3:T$28&lt;&gt;0,COLUMN(B$3:T$28)-1),ROW()))</f>
        <v>#NUM!</v>
      </c>
    </row>
    <row r="196" spans="1:88" x14ac:dyDescent="0.25">
      <c r="A196" s="2" t="e">
        <f t="shared" si="9"/>
        <v>#NUM!</v>
      </c>
      <c r="CJ196" t="e">
        <f t="array" ref="CJ196">INDEX(B$3:T$28,MOD(SMALL(IF(B$3:T$28&lt;&gt;0,COLUMN(B$3:T$28)-1+(ROW(B$3:T$28)-2)/1000),ROW()),1)*1000,SMALL(IF(B$3:T$28&lt;&gt;0,COLUMN(B$3:T$28)-1),ROW()))</f>
        <v>#NUM!</v>
      </c>
    </row>
    <row r="197" spans="1:88" x14ac:dyDescent="0.25">
      <c r="A197" s="2" t="e">
        <f t="shared" si="9"/>
        <v>#NUM!</v>
      </c>
      <c r="CJ197" t="e">
        <f t="array" ref="CJ197">INDEX(B$3:T$28,MOD(SMALL(IF(B$3:T$28&lt;&gt;0,COLUMN(B$3:T$28)-1+(ROW(B$3:T$28)-2)/1000),ROW()),1)*1000,SMALL(IF(B$3:T$28&lt;&gt;0,COLUMN(B$3:T$28)-1),ROW()))</f>
        <v>#NUM!</v>
      </c>
    </row>
    <row r="198" spans="1:88" x14ac:dyDescent="0.25">
      <c r="A198" s="2" t="e">
        <f t="shared" si="9"/>
        <v>#NUM!</v>
      </c>
      <c r="CJ198" t="e">
        <f t="array" ref="CJ198">INDEX(B$3:T$28,MOD(SMALL(IF(B$3:T$28&lt;&gt;0,COLUMN(B$3:T$28)-1+(ROW(B$3:T$28)-2)/1000),ROW()),1)*1000,SMALL(IF(B$3:T$28&lt;&gt;0,COLUMN(B$3:T$28)-1),ROW()))</f>
        <v>#NUM!</v>
      </c>
    </row>
    <row r="199" spans="1:88" x14ac:dyDescent="0.25">
      <c r="A199" s="2">
        <f t="shared" si="9"/>
        <v>0</v>
      </c>
    </row>
  </sheetData>
  <sheetProtection formatCells="0" formatColumns="0" formatRows="0"/>
  <protectedRanges>
    <protectedRange password="CF7A" sqref="A1:XFD1048576" name="РейсыВторник"/>
    <protectedRange password="CF7A" sqref="X1:BE2" name="Водители"/>
    <protectedRange algorithmName="SHA-512" hashValue="Dawa3eWoFTwPHOVDQdBr3FrV9iWy0CrJWwhw+o5SOe6KgO5hqXMYyaay9vfaSGrXLPmnS2mTsp01jo390FowUA==" saltValue="Ffb+kv3uQDTfjqQtMaI4kA==" spinCount="100000" sqref="AJ13:AJ15 AX20:AX28 AJ17:AJ18 AX14:AX17 BB3 BD3 AX3:AZ3 AZ8 BD10:BD11 BD19:BD27 BD13:BD16 AZ4:AZ5 BB7 AZ11 AX4:AX12 AJ5:AJ11 BB14:BB18 AF29:AW29 AF5:AI28 AJ23:AJ28 X1:AW4 AY4:AY28 BA4:BA28 BC4:BC28 BE4:BE28 L50:L52 E57 AK5:AW28 X5:AE29" name="Кирилл"/>
    <protectedRange password="CF7A" sqref="X4:X28 AD4:AD28 AF4:AF28 AH4:AH28 AJ4:AJ28 AL4:AL28 AN4:AN28 AP4:AP28 AR4:AR28 BD4:BD28 AZ4:AZ28 AX4:AX28 BB4:BB28 Z4:Z28 AT4:AT28 L50:L52 E57 AV4:AV28 AB4:AB28" name="Вторник рейсы"/>
    <protectedRange password="B9EC" sqref="AJ19:AJ22" name="Заявки"/>
    <protectedRange password="B9EC" sqref="AJ16" name="Заявки_1"/>
    <protectedRange password="B9EC" sqref="A1:XFD1048576" name="Диапазон6"/>
  </protectedRanges>
  <mergeCells count="45">
    <mergeCell ref="BN1:BO1"/>
    <mergeCell ref="BN2:BO2"/>
    <mergeCell ref="BP1:BQ1"/>
    <mergeCell ref="BP2:BQ2"/>
    <mergeCell ref="BH1:BI1"/>
    <mergeCell ref="BH2:BI2"/>
    <mergeCell ref="BJ1:BK1"/>
    <mergeCell ref="BJ2:BK2"/>
    <mergeCell ref="BL1:BM1"/>
    <mergeCell ref="BL2:BM2"/>
    <mergeCell ref="BF1:BG1"/>
    <mergeCell ref="BF2:BG2"/>
    <mergeCell ref="AH2:AI2"/>
    <mergeCell ref="X1:Y1"/>
    <mergeCell ref="Z1:AA1"/>
    <mergeCell ref="AB1:AC1"/>
    <mergeCell ref="AD1:AE1"/>
    <mergeCell ref="AF1:AG1"/>
    <mergeCell ref="AH1:AI1"/>
    <mergeCell ref="X2:Y2"/>
    <mergeCell ref="Z2:AA2"/>
    <mergeCell ref="AB2:AC2"/>
    <mergeCell ref="AD2:AE2"/>
    <mergeCell ref="AF2:AG2"/>
    <mergeCell ref="AX1:AY1"/>
    <mergeCell ref="AX2:AY2"/>
    <mergeCell ref="AT1:AU1"/>
    <mergeCell ref="AV1:AW1"/>
    <mergeCell ref="AJ1:AK1"/>
    <mergeCell ref="AL1:AM1"/>
    <mergeCell ref="AN1:AO1"/>
    <mergeCell ref="AP1:AQ1"/>
    <mergeCell ref="AR1:AS1"/>
    <mergeCell ref="AV2:AW2"/>
    <mergeCell ref="AJ2:AK2"/>
    <mergeCell ref="AL2:AM2"/>
    <mergeCell ref="AR2:AS2"/>
    <mergeCell ref="AN2:AO2"/>
    <mergeCell ref="AP2:AQ2"/>
    <mergeCell ref="AT2:AU2"/>
    <mergeCell ref="AZ2:BA2"/>
    <mergeCell ref="AZ1:BA1"/>
    <mergeCell ref="BB2:BC2"/>
    <mergeCell ref="BD1:BE1"/>
    <mergeCell ref="BD2:BE2"/>
  </mergeCells>
  <conditionalFormatting sqref="X4:BQ28">
    <cfRule type="expression" dxfId="11" priority="11">
      <formula>(SUMPRODUCT(--(IF($X$1:$BQ$1&lt;&gt;"",$X$4:$BQ$28)=X4))&gt;1)*(X$1&lt;&gt;"")*(X4&lt;&gt;"")</formula>
    </cfRule>
  </conditionalFormatting>
  <conditionalFormatting sqref="W1:W2">
    <cfRule type="expression" dxfId="17" priority="10">
      <formula>$W$1="Проверь им"</formula>
    </cfRule>
  </conditionalFormatting>
  <conditionalFormatting sqref="W2">
    <cfRule type="expression" dxfId="16" priority="9">
      <formula>$W$2=$U$2</formula>
    </cfRule>
  </conditionalFormatting>
  <conditionalFormatting sqref="W2 X1:BP1">
    <cfRule type="expression" dxfId="15" priority="8">
      <formula>$W$2&lt;&gt;$U$2</formula>
    </cfRule>
  </conditionalFormatting>
  <conditionalFormatting sqref="X2:BP2">
    <cfRule type="expression" dxfId="14" priority="3">
      <formula>$T$4&lt;&gt;$W$4</formula>
    </cfRule>
  </conditionalFormatting>
  <conditionalFormatting sqref="AT4:AT28 AL4:AL28 AH4:AH28 AF4:AF28 AD4:AD28 Z4:Z28 AP4:AP28 B37:R59 AN4:AN28 X4:X28 AJ4:AJ28 AZ4:AZ28 AX4:AX28 AR4:AR28 BB4:BB28 BD4:BD28 BF4:BF28 AV4:AV28 AB4:AB28">
    <cfRule type="uniqueValues" dxfId="13" priority="2"/>
  </conditionalFormatting>
  <conditionalFormatting sqref="AA4:AA28 AC4:AC28 AE4:AE28 AG4:AG28 AI4:AI28 AK4:AK28 AM4:AM28 AO4:AO28 AQ4:AQ28 AS4:AS28 AU4:AU28 AW4:AW28 AY4:AY28 BA4:BA28 BC4:BC28 BE4:BE28 Y4:Y28">
    <cfRule type="cellIs" dxfId="12" priority="1" operator="lessThan">
      <formula>0.001</formula>
    </cfRule>
  </conditionalFormatting>
  <pageMargins left="0" right="0" top="0" bottom="0.19685039370078741" header="0.59055118110236215" footer="0.59055118110236215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Рейсы Вторник</vt:lpstr>
      <vt:lpstr>'Рейсы Вторник'!Область_печати</vt:lpstr>
      <vt:lpstr>Рейсы</vt:lpstr>
      <vt:lpstr>СписокПоРейсам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ГАВ</cp:lastModifiedBy>
  <dcterms:created xsi:type="dcterms:W3CDTF">2019-05-15T12:27:02Z</dcterms:created>
  <dcterms:modified xsi:type="dcterms:W3CDTF">2019-05-15T12:45:10Z</dcterms:modified>
</cp:coreProperties>
</file>