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30"/>
  </bookViews>
  <sheets>
    <sheet name="Лист2" sheetId="2" r:id="rId1"/>
  </sheets>
  <definedNames>
    <definedName name="_xlnm._FilterDatabase" localSheetId="0" hidden="1">Лист2!$F$4:$I$86</definedName>
  </definedNames>
  <calcPr calcId="152511"/>
</workbook>
</file>

<file path=xl/calcChain.xml><?xml version="1.0" encoding="utf-8"?>
<calcChain xmlns="http://schemas.openxmlformats.org/spreadsheetml/2006/main">
  <c r="K6" i="2" l="1" a="1"/>
  <c r="K6" i="2" s="1"/>
  <c r="K7" i="2" a="1"/>
  <c r="K7" i="2" s="1"/>
  <c r="K8" i="2" a="1"/>
  <c r="K8" i="2" s="1"/>
  <c r="K9" i="2" a="1"/>
  <c r="K9" i="2"/>
  <c r="K10" i="2" a="1"/>
  <c r="K10" i="2" s="1"/>
  <c r="K11" i="2" a="1"/>
  <c r="K11" i="2" s="1"/>
  <c r="K12" i="2" a="1"/>
  <c r="K12" i="2" s="1"/>
  <c r="K13" i="2" a="1"/>
  <c r="K13" i="2"/>
  <c r="K14" i="2" a="1"/>
  <c r="K14" i="2" s="1"/>
  <c r="K15" i="2" a="1"/>
  <c r="K15" i="2" s="1"/>
  <c r="K16" i="2" a="1"/>
  <c r="K16" i="2" s="1"/>
  <c r="K17" i="2" a="1"/>
  <c r="K17" i="2"/>
  <c r="K18" i="2" a="1"/>
  <c r="K18" i="2" s="1"/>
  <c r="K19" i="2" a="1"/>
  <c r="K19" i="2" s="1"/>
  <c r="K20" i="2" a="1"/>
  <c r="K20" i="2" s="1"/>
  <c r="K21" i="2" a="1"/>
  <c r="K21" i="2"/>
  <c r="K22" i="2" a="1"/>
  <c r="K22" i="2" s="1"/>
  <c r="K23" i="2" a="1"/>
  <c r="K23" i="2" s="1"/>
  <c r="K24" i="2" a="1"/>
  <c r="K24" i="2" s="1"/>
  <c r="K25" i="2" a="1"/>
  <c r="K25" i="2"/>
  <c r="K26" i="2" a="1"/>
  <c r="K26" i="2" s="1"/>
  <c r="K27" i="2" a="1"/>
  <c r="K27" i="2" s="1"/>
  <c r="K28" i="2" a="1"/>
  <c r="K28" i="2" s="1"/>
  <c r="K29" i="2" a="1"/>
  <c r="K29" i="2"/>
  <c r="K30" i="2" a="1"/>
  <c r="K30" i="2" s="1"/>
  <c r="K31" i="2" a="1"/>
  <c r="K31" i="2" s="1"/>
  <c r="K32" i="2" a="1"/>
  <c r="K32" i="2" s="1"/>
  <c r="K33" i="2" a="1"/>
  <c r="K33" i="2"/>
  <c r="K34" i="2" a="1"/>
  <c r="K34" i="2" s="1"/>
  <c r="K35" i="2" a="1"/>
  <c r="K35" i="2" s="1"/>
  <c r="K36" i="2" a="1"/>
  <c r="K36" i="2" s="1"/>
  <c r="K37" i="2" a="1"/>
  <c r="K37" i="2"/>
  <c r="K38" i="2" a="1"/>
  <c r="K38" i="2" s="1"/>
  <c r="K39" i="2" a="1"/>
  <c r="K39" i="2" s="1"/>
  <c r="K40" i="2" a="1"/>
  <c r="K40" i="2" s="1"/>
  <c r="K41" i="2" a="1"/>
  <c r="K41" i="2"/>
  <c r="K42" i="2" a="1"/>
  <c r="K42" i="2" s="1"/>
  <c r="K43" i="2" a="1"/>
  <c r="K43" i="2" s="1"/>
  <c r="K44" i="2" a="1"/>
  <c r="K44" i="2" s="1"/>
  <c r="K45" i="2" a="1"/>
  <c r="K45" i="2"/>
  <c r="K46" i="2" a="1"/>
  <c r="K46" i="2" s="1"/>
  <c r="K47" i="2" a="1"/>
  <c r="K47" i="2" s="1"/>
  <c r="K48" i="2" a="1"/>
  <c r="K48" i="2" s="1"/>
  <c r="K49" i="2" a="1"/>
  <c r="K49" i="2"/>
  <c r="K50" i="2" a="1"/>
  <c r="K50" i="2" s="1"/>
  <c r="K51" i="2" a="1"/>
  <c r="K51" i="2" s="1"/>
  <c r="K52" i="2" a="1"/>
  <c r="K52" i="2" s="1"/>
  <c r="K53" i="2" a="1"/>
  <c r="K53" i="2"/>
  <c r="K54" i="2" a="1"/>
  <c r="K54" i="2" s="1"/>
  <c r="K55" i="2" a="1"/>
  <c r="K55" i="2" s="1"/>
  <c r="K56" i="2" a="1"/>
  <c r="K56" i="2" s="1"/>
  <c r="K57" i="2" a="1"/>
  <c r="K57" i="2"/>
  <c r="K58" i="2" a="1"/>
  <c r="K58" i="2" s="1"/>
  <c r="K59" i="2" a="1"/>
  <c r="K59" i="2" s="1"/>
  <c r="K60" i="2" a="1"/>
  <c r="K60" i="2" s="1"/>
  <c r="K61" i="2" a="1"/>
  <c r="K61" i="2"/>
  <c r="K62" i="2" a="1"/>
  <c r="K62" i="2" s="1"/>
  <c r="K63" i="2" a="1"/>
  <c r="K63" i="2" s="1"/>
  <c r="K64" i="2" a="1"/>
  <c r="K64" i="2" s="1"/>
  <c r="K65" i="2" a="1"/>
  <c r="K65" i="2"/>
  <c r="K66" i="2" a="1"/>
  <c r="K66" i="2" s="1"/>
  <c r="K67" i="2" a="1"/>
  <c r="K67" i="2" s="1"/>
  <c r="K68" i="2" a="1"/>
  <c r="K68" i="2" s="1"/>
  <c r="K69" i="2" a="1"/>
  <c r="K69" i="2"/>
  <c r="K70" i="2" a="1"/>
  <c r="K70" i="2" s="1"/>
  <c r="K71" i="2" a="1"/>
  <c r="K71" i="2" s="1"/>
  <c r="K72" i="2" a="1"/>
  <c r="K72" i="2" s="1"/>
  <c r="K73" i="2" a="1"/>
  <c r="K73" i="2"/>
  <c r="K74" i="2" a="1"/>
  <c r="K74" i="2" s="1"/>
  <c r="K75" i="2" a="1"/>
  <c r="K75" i="2" s="1"/>
  <c r="K76" i="2" a="1"/>
  <c r="K76" i="2" s="1"/>
  <c r="K77" i="2" a="1"/>
  <c r="K77" i="2"/>
  <c r="K78" i="2" a="1"/>
  <c r="K78" i="2" s="1"/>
  <c r="K79" i="2" a="1"/>
  <c r="K79" i="2" s="1"/>
  <c r="K80" i="2" a="1"/>
  <c r="K80" i="2" s="1"/>
  <c r="K81" i="2" a="1"/>
  <c r="K81" i="2" s="1"/>
  <c r="K82" i="2" a="1"/>
  <c r="K82" i="2" s="1"/>
  <c r="K83" i="2" a="1"/>
  <c r="K83" i="2" s="1"/>
  <c r="K84" i="2" a="1"/>
  <c r="K84" i="2" s="1"/>
  <c r="K85" i="2" a="1"/>
  <c r="K85" i="2" s="1"/>
  <c r="K86" i="2" a="1"/>
  <c r="K86" i="2" s="1"/>
  <c r="K5" i="2" a="1"/>
  <c r="K5" i="2" s="1"/>
  <c r="I6" i="2" l="1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D8" i="2" l="1"/>
  <c r="D19" i="2"/>
  <c r="D11" i="2"/>
  <c r="D4" i="2"/>
  <c r="D18" i="2"/>
  <c r="D14" i="2"/>
  <c r="D10" i="2"/>
  <c r="D6" i="2"/>
  <c r="I5" i="2"/>
  <c r="D15" i="2"/>
  <c r="D7" i="2"/>
  <c r="D21" i="2"/>
  <c r="D17" i="2"/>
  <c r="D13" i="2"/>
  <c r="D9" i="2"/>
  <c r="D5" i="2"/>
  <c r="D20" i="2"/>
  <c r="D16" i="2"/>
  <c r="D12" i="2"/>
  <c r="L6" i="2" l="1" a="1"/>
  <c r="L6" i="2" s="1"/>
  <c r="M32" i="2" l="1" a="1"/>
  <c r="M32" i="2" s="1"/>
  <c r="L59" i="2" a="1"/>
  <c r="L59" i="2" s="1"/>
  <c r="L69" i="2" a="1"/>
  <c r="L69" i="2" s="1"/>
  <c r="L72" i="2" a="1"/>
  <c r="L72" i="2" s="1"/>
  <c r="M59" i="2" a="1"/>
  <c r="M59" i="2" s="1"/>
  <c r="L45" i="2" a="1"/>
  <c r="L45" i="2" s="1"/>
  <c r="L39" i="2" a="1"/>
  <c r="L39" i="2" s="1"/>
  <c r="L70" i="2" a="1"/>
  <c r="L70" i="2" s="1"/>
  <c r="L65" i="2" a="1"/>
  <c r="L65" i="2" s="1"/>
  <c r="L32" i="2" a="1"/>
  <c r="L32" i="2" s="1"/>
  <c r="L84" i="2" a="1"/>
  <c r="L84" i="2" s="1"/>
  <c r="M7" i="2" a="1"/>
  <c r="M7" i="2" s="1"/>
  <c r="L86" i="2" a="1"/>
  <c r="L86" i="2" s="1"/>
  <c r="L34" i="2" a="1"/>
  <c r="L34" i="2" s="1"/>
  <c r="L76" i="2" a="1"/>
  <c r="L76" i="2" s="1"/>
  <c r="L74" i="2" a="1"/>
  <c r="L74" i="2" s="1"/>
  <c r="M62" i="2" a="1"/>
  <c r="M62" i="2" s="1"/>
  <c r="L27" i="2" a="1"/>
  <c r="L27" i="2" s="1"/>
  <c r="L22" i="2" a="1"/>
  <c r="L22" i="2" s="1"/>
  <c r="M79" i="2" a="1"/>
  <c r="M79" i="2" s="1"/>
  <c r="L8" i="2" a="1"/>
  <c r="L8" i="2" s="1"/>
  <c r="L20" i="2" a="1"/>
  <c r="L20" i="2" s="1"/>
  <c r="L67" i="2" a="1"/>
  <c r="L67" i="2" s="1"/>
  <c r="L29" i="2" a="1"/>
  <c r="L29" i="2" s="1"/>
  <c r="L24" i="2" a="1"/>
  <c r="L24" i="2" s="1"/>
  <c r="M46" i="2" a="1"/>
  <c r="M46" i="2" s="1"/>
  <c r="L7" i="2" a="1"/>
  <c r="L7" i="2" s="1"/>
  <c r="M84" i="2" a="1"/>
  <c r="M84" i="2" s="1"/>
  <c r="M71" i="2" a="1"/>
  <c r="M71" i="2" s="1"/>
  <c r="M21" i="2" a="1"/>
  <c r="M21" i="2" s="1"/>
  <c r="L12" i="2" a="1"/>
  <c r="L12" i="2" s="1"/>
  <c r="M28" i="2" a="1"/>
  <c r="M28" i="2" s="1"/>
  <c r="M67" i="2" a="1"/>
  <c r="M67" i="2" s="1"/>
  <c r="M9" i="2" a="1"/>
  <c r="M9" i="2" s="1"/>
  <c r="L49" i="2" a="1"/>
  <c r="L49" i="2" s="1"/>
  <c r="L42" i="2" a="1"/>
  <c r="L42" i="2" s="1"/>
  <c r="M52" i="2" a="1"/>
  <c r="M52" i="2" s="1"/>
  <c r="M14" i="2" a="1"/>
  <c r="M14" i="2" s="1"/>
  <c r="M85" i="2" a="1"/>
  <c r="M85" i="2" s="1"/>
  <c r="M56" i="2" a="1"/>
  <c r="M56" i="2" s="1"/>
  <c r="M55" i="2" a="1"/>
  <c r="M55" i="2" s="1"/>
  <c r="M86" i="2" a="1"/>
  <c r="M86" i="2" s="1"/>
  <c r="M34" i="2" a="1"/>
  <c r="M34" i="2" s="1"/>
  <c r="M17" i="2" a="1"/>
  <c r="M17" i="2" s="1"/>
  <c r="L57" i="2" a="1"/>
  <c r="L57" i="2" s="1"/>
  <c r="L35" i="2" a="1"/>
  <c r="L35" i="2" s="1"/>
  <c r="M44" i="2" a="1"/>
  <c r="M44" i="2" s="1"/>
  <c r="L71" i="2" a="1"/>
  <c r="L71" i="2" s="1"/>
  <c r="M77" i="2" a="1"/>
  <c r="M77" i="2" s="1"/>
  <c r="M48" i="2" a="1"/>
  <c r="M48" i="2" s="1"/>
  <c r="M15" i="2" a="1"/>
  <c r="M15" i="2" s="1"/>
  <c r="M54" i="2" a="1"/>
  <c r="M54" i="2" s="1"/>
  <c r="M29" i="2" a="1"/>
  <c r="M29" i="2" s="1"/>
  <c r="M26" i="2" a="1"/>
  <c r="M26" i="2" s="1"/>
  <c r="M13" i="2" a="1"/>
  <c r="M13" i="2" s="1"/>
  <c r="L58" i="2" a="1"/>
  <c r="L58" i="2" s="1"/>
  <c r="M36" i="2" a="1"/>
  <c r="M36" i="2" s="1"/>
  <c r="L41" i="2" a="1"/>
  <c r="L41" i="2" s="1"/>
  <c r="M30" i="2" a="1"/>
  <c r="M30" i="2" s="1"/>
  <c r="L63" i="2" a="1"/>
  <c r="L63" i="2" s="1"/>
  <c r="L31" i="2" a="1"/>
  <c r="L31" i="2" s="1"/>
  <c r="M81" i="2" a="1"/>
  <c r="M81" i="2" s="1"/>
  <c r="L82" i="2" a="1"/>
  <c r="L82" i="2" s="1"/>
  <c r="L18" i="2" a="1"/>
  <c r="L18" i="2" s="1"/>
  <c r="M40" i="2" a="1"/>
  <c r="M40" i="2" s="1"/>
  <c r="L53" i="2" a="1"/>
  <c r="L53" i="2" s="1"/>
  <c r="M63" i="2" a="1"/>
  <c r="M63" i="2" s="1"/>
  <c r="L80" i="2" a="1"/>
  <c r="L80" i="2" s="1"/>
  <c r="L16" i="2" a="1"/>
  <c r="L16" i="2" s="1"/>
  <c r="M70" i="2" a="1"/>
  <c r="M70" i="2" s="1"/>
  <c r="M51" i="2" a="1"/>
  <c r="M51" i="2" s="1"/>
  <c r="L68" i="2" a="1"/>
  <c r="L68" i="2" s="1"/>
  <c r="M82" i="2" a="1"/>
  <c r="M82" i="2" s="1"/>
  <c r="M18" i="2" a="1"/>
  <c r="M18" i="2" s="1"/>
  <c r="L78" i="2" a="1"/>
  <c r="L78" i="2" s="1"/>
  <c r="M43" i="2" a="1"/>
  <c r="M43" i="2" s="1"/>
  <c r="M10" i="2" a="1"/>
  <c r="M10" i="2" s="1"/>
  <c r="L62" i="2" a="1"/>
  <c r="L62" i="2" s="1"/>
  <c r="M5" i="2" a="1"/>
  <c r="M5" i="2" s="1"/>
  <c r="L26" i="2" a="1"/>
  <c r="L26" i="2" s="1"/>
  <c r="M20" i="2" a="1"/>
  <c r="M20" i="2" s="1"/>
  <c r="L25" i="2" a="1"/>
  <c r="L25" i="2" s="1"/>
  <c r="M6" i="2" a="1"/>
  <c r="M6" i="2" s="1"/>
  <c r="L55" i="2" a="1"/>
  <c r="L55" i="2" s="1"/>
  <c r="L23" i="2" a="1"/>
  <c r="L23" i="2" s="1"/>
  <c r="M73" i="2" a="1"/>
  <c r="M73" i="2" s="1"/>
  <c r="L66" i="2" a="1"/>
  <c r="L66" i="2" s="1"/>
  <c r="M80" i="2" a="1"/>
  <c r="M80" i="2" s="1"/>
  <c r="M24" i="2" a="1"/>
  <c r="M24" i="2" s="1"/>
  <c r="L37" i="2" a="1"/>
  <c r="L37" i="2" s="1"/>
  <c r="M47" i="2" a="1"/>
  <c r="M47" i="2" s="1"/>
  <c r="L64" i="2" a="1"/>
  <c r="L64" i="2" s="1"/>
  <c r="L85" i="2" a="1"/>
  <c r="L85" i="2" s="1"/>
  <c r="M38" i="2" a="1"/>
  <c r="M38" i="2" s="1"/>
  <c r="M35" i="2" a="1"/>
  <c r="M35" i="2" s="1"/>
  <c r="L52" i="2" a="1"/>
  <c r="L52" i="2" s="1"/>
  <c r="M66" i="2" a="1"/>
  <c r="M66" i="2" s="1"/>
  <c r="M57" i="2" a="1"/>
  <c r="M57" i="2" s="1"/>
  <c r="L46" i="2" a="1"/>
  <c r="L46" i="2" s="1"/>
  <c r="L60" i="2" a="1"/>
  <c r="L60" i="2" s="1"/>
  <c r="L5" i="2" a="1"/>
  <c r="L5" i="2" s="1"/>
  <c r="M12" i="2" a="1"/>
  <c r="M12" i="2" s="1"/>
  <c r="L13" i="2" a="1"/>
  <c r="L13" i="2" s="1"/>
  <c r="L83" i="2" a="1"/>
  <c r="L83" i="2" s="1"/>
  <c r="L51" i="2" a="1"/>
  <c r="L51" i="2" s="1"/>
  <c r="L19" i="2" a="1"/>
  <c r="L19" i="2" s="1"/>
  <c r="M65" i="2" a="1"/>
  <c r="M65" i="2" s="1"/>
  <c r="L54" i="2" a="1"/>
  <c r="L54" i="2" s="1"/>
  <c r="M76" i="2" a="1"/>
  <c r="M76" i="2" s="1"/>
  <c r="M16" i="2" a="1"/>
  <c r="M16" i="2" s="1"/>
  <c r="L33" i="2" a="1"/>
  <c r="L33" i="2" s="1"/>
  <c r="M39" i="2" a="1"/>
  <c r="M39" i="2" s="1"/>
  <c r="L56" i="2" a="1"/>
  <c r="L56" i="2" s="1"/>
  <c r="M69" i="2" a="1"/>
  <c r="M69" i="2" s="1"/>
  <c r="M22" i="2" a="1"/>
  <c r="M22" i="2" s="1"/>
  <c r="M27" i="2" a="1"/>
  <c r="M27" i="2" s="1"/>
  <c r="L44" i="2" a="1"/>
  <c r="L44" i="2" s="1"/>
  <c r="M58" i="2" a="1"/>
  <c r="M58" i="2" s="1"/>
  <c r="L77" i="2" a="1"/>
  <c r="L77" i="2" s="1"/>
  <c r="L30" i="2" a="1"/>
  <c r="L30" i="2" s="1"/>
  <c r="L10" i="2" a="1"/>
  <c r="L10" i="2" s="1"/>
  <c r="M41" i="2" a="1"/>
  <c r="M41" i="2" s="1"/>
  <c r="M68" i="2" a="1"/>
  <c r="M68" i="2" s="1"/>
  <c r="L73" i="2" a="1"/>
  <c r="L73" i="2" s="1"/>
  <c r="L9" i="2" a="1"/>
  <c r="L9" i="2" s="1"/>
  <c r="L79" i="2" a="1"/>
  <c r="L79" i="2" s="1"/>
  <c r="L47" i="2" a="1"/>
  <c r="L47" i="2" s="1"/>
  <c r="L15" i="2" a="1"/>
  <c r="L15" i="2" s="1"/>
  <c r="M49" i="2" a="1"/>
  <c r="M49" i="2" s="1"/>
  <c r="L50" i="2" a="1"/>
  <c r="L50" i="2" s="1"/>
  <c r="M72" i="2" a="1"/>
  <c r="M72" i="2" s="1"/>
  <c r="M8" i="2" a="1"/>
  <c r="M8" i="2" s="1"/>
  <c r="L21" i="2" a="1"/>
  <c r="L21" i="2" s="1"/>
  <c r="M31" i="2" a="1"/>
  <c r="M31" i="2" s="1"/>
  <c r="L48" i="2" a="1"/>
  <c r="L48" i="2" s="1"/>
  <c r="M53" i="2" a="1"/>
  <c r="M53" i="2" s="1"/>
  <c r="M83" i="2" a="1"/>
  <c r="M83" i="2" s="1"/>
  <c r="M19" i="2" a="1"/>
  <c r="M19" i="2" s="1"/>
  <c r="L36" i="2" a="1"/>
  <c r="L36" i="2" s="1"/>
  <c r="M50" i="2" a="1"/>
  <c r="M50" i="2" s="1"/>
  <c r="M61" i="2" a="1"/>
  <c r="M61" i="2" s="1"/>
  <c r="L14" i="2" a="1"/>
  <c r="L14" i="2" s="1"/>
  <c r="M74" i="2" a="1"/>
  <c r="M74" i="2" s="1"/>
  <c r="M25" i="2" a="1"/>
  <c r="M25" i="2" s="1"/>
  <c r="M60" i="2" a="1"/>
  <c r="M60" i="2" s="1"/>
  <c r="L61" i="2" a="1"/>
  <c r="L61" i="2" s="1"/>
  <c r="M78" i="2" a="1"/>
  <c r="M78" i="2" s="1"/>
  <c r="L75" i="2" a="1"/>
  <c r="L75" i="2" s="1"/>
  <c r="L43" i="2" a="1"/>
  <c r="L43" i="2" s="1"/>
  <c r="L11" i="2" a="1"/>
  <c r="L11" i="2" s="1"/>
  <c r="M33" i="2" a="1"/>
  <c r="M33" i="2" s="1"/>
  <c r="L38" i="2" a="1"/>
  <c r="L38" i="2" s="1"/>
  <c r="M64" i="2" a="1"/>
  <c r="M64" i="2" s="1"/>
  <c r="L81" i="2" a="1"/>
  <c r="L81" i="2" s="1"/>
  <c r="L17" i="2" a="1"/>
  <c r="L17" i="2" s="1"/>
  <c r="M23" i="2" a="1"/>
  <c r="M23" i="2" s="1"/>
  <c r="L40" i="2" a="1"/>
  <c r="L40" i="2" s="1"/>
  <c r="M37" i="2" a="1"/>
  <c r="M37" i="2" s="1"/>
  <c r="M75" i="2" a="1"/>
  <c r="M75" i="2" s="1"/>
  <c r="M11" i="2" a="1"/>
  <c r="M11" i="2" s="1"/>
  <c r="L28" i="2" a="1"/>
  <c r="L28" i="2" s="1"/>
  <c r="M42" i="2" a="1"/>
  <c r="M42" i="2" s="1"/>
  <c r="M45" i="2" a="1"/>
  <c r="M45" i="2" s="1"/>
</calcChain>
</file>

<file path=xl/sharedStrings.xml><?xml version="1.0" encoding="utf-8"?>
<sst xmlns="http://schemas.openxmlformats.org/spreadsheetml/2006/main" count="186" uniqueCount="59">
  <si>
    <t>0003.0011.0125.0842</t>
  </si>
  <si>
    <t>0001.0003.0037.0723</t>
  </si>
  <si>
    <t>Администрация</t>
  </si>
  <si>
    <t>0004.0019.0178.0555</t>
  </si>
  <si>
    <t>Генеральная прокуратура Российской Федерации</t>
  </si>
  <si>
    <t>0003.0009.0094.0833</t>
  </si>
  <si>
    <t>0004.0016.0159.0736</t>
  </si>
  <si>
    <t>МВД России</t>
  </si>
  <si>
    <t>0002.0007.0067.0230</t>
  </si>
  <si>
    <t>0001.0002.0025.0179</t>
  </si>
  <si>
    <t>Минприроды России</t>
  </si>
  <si>
    <t>0005.0005.0057.0596</t>
  </si>
  <si>
    <t>0004.0016.0162.0513</t>
  </si>
  <si>
    <t>0005.0005.0056.1253</t>
  </si>
  <si>
    <t>СК России</t>
  </si>
  <si>
    <t>0004.0016.0163.0527</t>
  </si>
  <si>
    <t>АО «ДОМ.РФ»</t>
  </si>
  <si>
    <t>0003.0009.0093.1133</t>
  </si>
  <si>
    <t>Центральный банк Российской Федерации</t>
  </si>
  <si>
    <t>0002.0014.0143.0710</t>
  </si>
  <si>
    <t>Минфин России</t>
  </si>
  <si>
    <t>0002.0013.0141.0290</t>
  </si>
  <si>
    <t>0002.0007.0074.0253</t>
  </si>
  <si>
    <t>0003.0009.0096.0893</t>
  </si>
  <si>
    <t>0003.0011.0122.0925</t>
  </si>
  <si>
    <t>ФССП России</t>
  </si>
  <si>
    <t>0002.0007.0074.0490</t>
  </si>
  <si>
    <t>Органы судебной власти</t>
  </si>
  <si>
    <t>Судебные органы государственной власти Российской Федерации</t>
  </si>
  <si>
    <t>Росреестр</t>
  </si>
  <si>
    <t>Пенсионный фонд Российской Федерации</t>
  </si>
  <si>
    <t>Минтруд России</t>
  </si>
  <si>
    <t>Минстрой России</t>
  </si>
  <si>
    <t>ФАС России</t>
  </si>
  <si>
    <t>Минобороны России</t>
  </si>
  <si>
    <t>Роспотребнадзор</t>
  </si>
  <si>
    <t>Минздрав России</t>
  </si>
  <si>
    <t>РАН</t>
  </si>
  <si>
    <t>Минсельхоз России</t>
  </si>
  <si>
    <t>Роскомнадзор</t>
  </si>
  <si>
    <t>Минкомсвязь России</t>
  </si>
  <si>
    <t>ФСИН России</t>
  </si>
  <si>
    <t>Федеральная палата адвокатов</t>
  </si>
  <si>
    <t>Минкультуры России</t>
  </si>
  <si>
    <t>Высшая квалификационная коллегия судей Российской Федерации</t>
  </si>
  <si>
    <t>Минэнерго России</t>
  </si>
  <si>
    <t>Сбербанк России</t>
  </si>
  <si>
    <t>Сколково фонд</t>
  </si>
  <si>
    <t>Миннауки России</t>
  </si>
  <si>
    <t>МИД России</t>
  </si>
  <si>
    <t>Минпромторг России</t>
  </si>
  <si>
    <t>МЧС России</t>
  </si>
  <si>
    <t>ОАО РЖД</t>
  </si>
  <si>
    <t>й</t>
  </si>
  <si>
    <t>у</t>
  </si>
  <si>
    <t>к</t>
  </si>
  <si>
    <t>выф</t>
  </si>
  <si>
    <t>0004.0019.0178.9999</t>
  </si>
  <si>
    <t>0003.0009.0094.8888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</si>
</sst>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NumberFormat="1" applyFill="1" applyBorder="1" applyAlignment="1">
      <alignment horizontal="center" vertical="center"/>
    </xf>
    <xf numFmtId="1" fontId="0" fillId="0" borderId="0" xfId="0" applyNumberFormat="1" applyBorder="1"/>
    <xf numFmtId="0" fontId="0" fillId="0" borderId="0" xfId="0" applyNumberFormat="1" applyBorder="1"/>
    <xf numFmtId="0" fontId="0" fillId="0" borderId="0" xfId="0" applyBorder="1"/>
    <xf numFmtId="0" fontId="0" fillId="3" borderId="1" xfId="0" applyNumberFormat="1" applyFill="1" applyBorder="1"/>
    <xf numFmtId="0" fontId="0" fillId="0" borderId="0" xfId="0" applyNumberFormat="1" applyFill="1" applyBorder="1" applyAlignment="1">
      <alignment horizontal="center" vertical="center"/>
    </xf>
    <xf numFmtId="0" fontId="0" fillId="0" borderId="0" xfId="0" applyFill="1" applyBorder="1"/>
    <xf numFmtId="0" fontId="0" fillId="4" borderId="1" xfId="0" applyNumberFormat="1" applyFill="1" applyBorder="1"/>
    <xf numFmtId="0" fontId="0" fillId="5" borderId="1" xfId="0" applyNumberFormat="1" applyFill="1" applyBorder="1"/>
    <xf numFmtId="0" fontId="0" fillId="6" borderId="1" xfId="0" applyNumberFormat="1" applyFill="1" applyBorder="1" applyAlignment="1">
      <alignment horizontal="center" vertical="center"/>
    </xf>
    <xf numFmtId="0" fontId="0" fillId="7" borderId="1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4"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4:M86"/>
  <sheetViews>
    <sheetView tabSelected="1" zoomScale="90" zoomScaleNormal="90" workbookViewId="0">
      <selection activeCell="K5" sqref="K5"/>
    </sheetView>
  </sheetViews>
  <sheetFormatPr defaultRowHeight="15" x14ac:dyDescent="0.25"/>
  <cols>
    <col min="2" max="2" width="32.28515625" customWidth="1"/>
    <col min="6" max="6" width="21.85546875" customWidth="1"/>
    <col min="7" max="7" width="22.85546875" customWidth="1"/>
    <col min="11" max="11" width="22.42578125" customWidth="1"/>
    <col min="12" max="12" width="20.5703125" bestFit="1" customWidth="1"/>
  </cols>
  <sheetData>
    <row r="4" spans="2:13" x14ac:dyDescent="0.25">
      <c r="B4" s="10" t="s">
        <v>0</v>
      </c>
      <c r="C4" s="1">
        <v>14</v>
      </c>
      <c r="D4" s="2">
        <f>MATCH(B4,F$5:F$86,)</f>
        <v>8</v>
      </c>
      <c r="E4" s="3"/>
      <c r="F4" s="4" t="s">
        <v>53</v>
      </c>
      <c r="G4" s="4" t="s">
        <v>56</v>
      </c>
      <c r="H4" s="4" t="s">
        <v>54</v>
      </c>
      <c r="I4" s="7" t="s">
        <v>55</v>
      </c>
    </row>
    <row r="5" spans="2:13" x14ac:dyDescent="0.25">
      <c r="B5" s="11" t="s">
        <v>1</v>
      </c>
      <c r="C5" s="1">
        <v>4</v>
      </c>
      <c r="D5" s="2">
        <f t="shared" ref="D5:D21" si="0">MATCH(B5,F$5:F$86,)</f>
        <v>32</v>
      </c>
      <c r="E5" s="4"/>
      <c r="F5" s="5" t="s">
        <v>9</v>
      </c>
      <c r="G5" s="5" t="s">
        <v>2</v>
      </c>
      <c r="H5" s="5">
        <v>29</v>
      </c>
      <c r="I5">
        <f>MATCH(F5,B$4:B$21,)</f>
        <v>6</v>
      </c>
      <c r="K5" t="str">
        <f t="array" ref="K5">IFERROR(INDEX(B$4:B$21,SMALL(IFERROR(MATCH(F$5:F$86,B$4:B$21,),9^9),ROW(K1))),INDEX(F:F,MOD(SMALL(COUNTIF(F$5:F$86,"&lt;="&amp;F$5:F$86)*ISNA(MATCH(F$5:F$86,B$4:B$21,))+ROW($5:$86)%%,ROW(O1)),1)/1%%+0.1))</f>
        <v>0003.0011.0125.0842</v>
      </c>
      <c r="L5" t="str">
        <f t="array" ref="L5">INDEX(G$1:G$86,SMALL(IF($F$5:$F$86=$K5,ROW(G$5:G$86)),COUNTIF($K$5:$K5,$K5)))</f>
        <v>СК России</v>
      </c>
      <c r="M5">
        <f t="array" ref="M5">INDEX(H$1:H$86,SMALL(IF($F$5:$F$86=$K5,ROW(H$5:H$86)),COUNTIF($K$5:$K5,$K5)))</f>
        <v>2</v>
      </c>
    </row>
    <row r="6" spans="2:13" x14ac:dyDescent="0.25">
      <c r="B6" s="1" t="s">
        <v>57</v>
      </c>
      <c r="C6" s="1">
        <v>33</v>
      </c>
      <c r="D6" s="2" t="e">
        <f t="shared" si="0"/>
        <v>#N/A</v>
      </c>
      <c r="E6" s="4"/>
      <c r="F6" s="5" t="s">
        <v>17</v>
      </c>
      <c r="G6" s="5" t="s">
        <v>4</v>
      </c>
      <c r="H6" s="5">
        <v>28</v>
      </c>
      <c r="I6">
        <f t="shared" ref="I6:I69" si="1">MATCH(F6,B$4:B$21,)</f>
        <v>11</v>
      </c>
      <c r="K6" t="str">
        <f t="array" ref="K6">IFERROR(INDEX(B$4:B$21,SMALL(IFERROR(MATCH(F$5:F$86,B$4:B$21,),9^9),ROW(K2))),INDEX(F:F,MOD(SMALL(COUNTIF(F$5:F$86,"&lt;="&amp;F$5:F$86)*ISNA(MATCH(F$5:F$86,B$4:B$21,))+ROW($5:$86)%%,ROW(O2)),1)/1%%+0.1))</f>
        <v>0003.0011.0125.0842</v>
      </c>
      <c r="L6" t="str">
        <f t="array" ref="L6">INDEX(G$1:G$86,SMALL(IF($F$5:$F$86=$K6,ROW(G$5:G$86)),COUNTIF($K$5:$K6,$K6)))</f>
        <v>Минобороны России</v>
      </c>
      <c r="M6">
        <f t="array" ref="M6">INDEX(H$1:H$86,SMALL(IF($F$5:$F$86=$K6,ROW(H$5:H$86)),COUNTIF($K$5:$K6,$K6)))</f>
        <v>1</v>
      </c>
    </row>
    <row r="7" spans="2:13" x14ac:dyDescent="0.25">
      <c r="B7" s="1" t="s">
        <v>58</v>
      </c>
      <c r="C7" s="1">
        <v>5</v>
      </c>
      <c r="D7" s="2" t="e">
        <f t="shared" si="0"/>
        <v>#N/A</v>
      </c>
      <c r="E7" s="4"/>
      <c r="F7" s="5" t="s">
        <v>17</v>
      </c>
      <c r="G7" s="5" t="s">
        <v>7</v>
      </c>
      <c r="H7" s="5">
        <v>17</v>
      </c>
      <c r="I7">
        <f t="shared" si="1"/>
        <v>11</v>
      </c>
      <c r="K7" t="str">
        <f t="array" ref="K7">IFERROR(INDEX(B$4:B$21,SMALL(IFERROR(MATCH(F$5:F$86,B$4:B$21,),9^9),ROW(K3))),INDEX(F:F,MOD(SMALL(COUNTIF(F$5:F$86,"&lt;="&amp;F$5:F$86)*ISNA(MATCH(F$5:F$86,B$4:B$21,))+ROW($5:$86)%%,ROW(O3)),1)/1%%+0.1))</f>
        <v>0003.0011.0125.0842</v>
      </c>
      <c r="L7" t="str">
        <f t="array" ref="L7">INDEX(G$1:G$86,SMALL(IF($F$5:$F$86=$K7,ROW(G$5:G$86)),COUNTIF($K$5:$K7,$K7)))</f>
        <v>Центральный банк Российской Федерации</v>
      </c>
      <c r="M7">
        <f t="array" ref="M7">INDEX(H$1:H$86,SMALL(IF($F$5:$F$86=$K7,ROW(H$5:H$86)),COUNTIF($K$5:$K7,$K7)))</f>
        <v>3</v>
      </c>
    </row>
    <row r="8" spans="2:13" x14ac:dyDescent="0.25">
      <c r="B8" s="1" t="s">
        <v>8</v>
      </c>
      <c r="C8" s="1">
        <v>3</v>
      </c>
      <c r="D8" s="2">
        <f t="shared" si="0"/>
        <v>13</v>
      </c>
      <c r="E8" s="4"/>
      <c r="F8" s="5" t="s">
        <v>23</v>
      </c>
      <c r="G8" s="5" t="s">
        <v>7</v>
      </c>
      <c r="H8" s="5">
        <v>14</v>
      </c>
      <c r="I8">
        <f t="shared" si="1"/>
        <v>16</v>
      </c>
      <c r="K8" t="str">
        <f t="array" ref="K8">IFERROR(INDEX(B$4:B$21,SMALL(IFERROR(MATCH(F$5:F$86,B$4:B$21,),9^9),ROW(K4))),INDEX(F:F,MOD(SMALL(COUNTIF(F$5:F$86,"&lt;="&amp;F$5:F$86)*ISNA(MATCH(F$5:F$86,B$4:B$21,))+ROW($5:$86)%%,ROW(O4)),1)/1%%+0.1))</f>
        <v>0003.0011.0125.0842</v>
      </c>
      <c r="L8" t="str">
        <f t="array" ref="L8">INDEX(G$1:G$86,SMALL(IF($F$5:$F$86=$K8,ROW(G$5:G$86)),COUNTIF($K$5:$K8,$K8)))</f>
        <v>Судебные органы государственной власти Российской Федерации</v>
      </c>
      <c r="M8">
        <f t="array" ref="M8">INDEX(H$1:H$86,SMALL(IF($F$5:$F$86=$K8,ROW(H$5:H$86)),COUNTIF($K$5:$K8,$K8)))</f>
        <v>1</v>
      </c>
    </row>
    <row r="9" spans="2:13" x14ac:dyDescent="0.25">
      <c r="B9" s="1" t="s">
        <v>9</v>
      </c>
      <c r="C9" s="1">
        <v>3</v>
      </c>
      <c r="D9" s="2">
        <f t="shared" si="0"/>
        <v>1</v>
      </c>
      <c r="E9" s="4"/>
      <c r="F9" s="5" t="s">
        <v>19</v>
      </c>
      <c r="G9" s="5" t="s">
        <v>2</v>
      </c>
      <c r="H9" s="5">
        <v>1</v>
      </c>
      <c r="I9">
        <f t="shared" si="1"/>
        <v>12</v>
      </c>
      <c r="K9" t="str">
        <f t="array" ref="K9">IFERROR(INDEX(B$4:B$21,SMALL(IFERROR(MATCH(F$5:F$86,B$4:B$21,),9^9),ROW(K5))),INDEX(F:F,MOD(SMALL(COUNTIF(F$5:F$86,"&lt;="&amp;F$5:F$86)*ISNA(MATCH(F$5:F$86,B$4:B$21,))+ROW($5:$86)%%,ROW(O5)),1)/1%%+0.1))</f>
        <v>0003.0011.0125.0842</v>
      </c>
      <c r="L9" t="str">
        <f t="array" ref="L9">INDEX(G$1:G$86,SMALL(IF($F$5:$F$86=$K9,ROW(G$5:G$86)),COUNTIF($K$5:$K9,$K9)))</f>
        <v>Органы судебной власти</v>
      </c>
      <c r="M9">
        <f t="array" ref="M9">INDEX(H$1:H$86,SMALL(IF($F$5:$F$86=$K9,ROW(H$5:H$86)),COUNTIF($K$5:$K9,$K9)))</f>
        <v>1</v>
      </c>
    </row>
    <row r="10" spans="2:13" x14ac:dyDescent="0.25">
      <c r="B10" s="1" t="s">
        <v>6</v>
      </c>
      <c r="C10" s="1">
        <v>17</v>
      </c>
      <c r="D10" s="2">
        <f t="shared" si="0"/>
        <v>18</v>
      </c>
      <c r="E10" s="4"/>
      <c r="F10" s="5" t="s">
        <v>21</v>
      </c>
      <c r="G10" s="5" t="s">
        <v>10</v>
      </c>
      <c r="H10" s="5">
        <v>14</v>
      </c>
      <c r="I10">
        <f t="shared" si="1"/>
        <v>14</v>
      </c>
      <c r="K10" t="str">
        <f t="array" ref="K10">IFERROR(INDEX(B$4:B$21,SMALL(IFERROR(MATCH(F$5:F$86,B$4:B$21,),9^9),ROW(K6))),INDEX(F:F,MOD(SMALL(COUNTIF(F$5:F$86,"&lt;="&amp;F$5:F$86)*ISNA(MATCH(F$5:F$86,B$4:B$21,))+ROW($5:$86)%%,ROW(O6)),1)/1%%+0.1))</f>
        <v>0001.0003.0037.0723</v>
      </c>
      <c r="L10" t="str">
        <f t="array" ref="L10">INDEX(G$1:G$86,SMALL(IF($F$5:$F$86=$K10,ROW(G$5:G$86)),COUNTIF($K$5:$K10,$K10)))</f>
        <v>Роспотребнадзор</v>
      </c>
      <c r="M10">
        <f t="array" ref="M10">INDEX(H$1:H$86,SMALL(IF($F$5:$F$86=$K10,ROW(H$5:H$86)),COUNTIF($K$5:$K10,$K10)))</f>
        <v>1</v>
      </c>
    </row>
    <row r="11" spans="2:13" x14ac:dyDescent="0.25">
      <c r="B11" s="1" t="s">
        <v>11</v>
      </c>
      <c r="C11" s="1">
        <v>11</v>
      </c>
      <c r="D11" s="2">
        <f t="shared" si="0"/>
        <v>17</v>
      </c>
      <c r="E11" s="4"/>
      <c r="F11" s="5" t="s">
        <v>9</v>
      </c>
      <c r="G11" s="5" t="s">
        <v>7</v>
      </c>
      <c r="H11" s="5">
        <v>10</v>
      </c>
      <c r="I11">
        <f t="shared" si="1"/>
        <v>6</v>
      </c>
      <c r="K11" t="str">
        <f t="array" ref="K11">IFERROR(INDEX(B$4:B$21,SMALL(IFERROR(MATCH(F$5:F$86,B$4:B$21,),9^9),ROW(K7))),INDEX(F:F,MOD(SMALL(COUNTIF(F$5:F$86,"&lt;="&amp;F$5:F$86)*ISNA(MATCH(F$5:F$86,B$4:B$21,))+ROW($5:$86)%%,ROW(O7)),1)/1%%+0.1))</f>
        <v>0001.0003.0037.0723</v>
      </c>
      <c r="L11" t="str">
        <f t="array" ref="L11">INDEX(G$1:G$86,SMALL(IF($F$5:$F$86=$K11,ROW(G$5:G$86)),COUNTIF($K$5:$K11,$K11)))</f>
        <v>Росреестр</v>
      </c>
      <c r="M11">
        <f t="array" ref="M11">INDEX(H$1:H$86,SMALL(IF($F$5:$F$86=$K11,ROW(H$5:H$86)),COUNTIF($K$5:$K11,$K11)))</f>
        <v>1</v>
      </c>
    </row>
    <row r="12" spans="2:13" x14ac:dyDescent="0.25">
      <c r="B12" s="1" t="s">
        <v>13</v>
      </c>
      <c r="C12" s="1">
        <v>2</v>
      </c>
      <c r="D12" s="2">
        <f t="shared" si="0"/>
        <v>14</v>
      </c>
      <c r="E12" s="4"/>
      <c r="F12" s="5" t="s">
        <v>0</v>
      </c>
      <c r="G12" s="5" t="s">
        <v>14</v>
      </c>
      <c r="H12" s="5">
        <v>2</v>
      </c>
      <c r="I12">
        <f t="shared" si="1"/>
        <v>1</v>
      </c>
      <c r="K12" t="str">
        <f t="array" ref="K12">IFERROR(INDEX(B$4:B$21,SMALL(IFERROR(MATCH(F$5:F$86,B$4:B$21,),9^9),ROW(K8))),INDEX(F:F,MOD(SMALL(COUNTIF(F$5:F$86,"&lt;="&amp;F$5:F$86)*ISNA(MATCH(F$5:F$86,B$4:B$21,))+ROW($5:$86)%%,ROW(O8)),1)/1%%+0.1))</f>
        <v>0001.0003.0037.0723</v>
      </c>
      <c r="L12" t="str">
        <f t="array" ref="L12">INDEX(G$1:G$86,SMALL(IF($F$5:$F$86=$K12,ROW(G$5:G$86)),COUNTIF($K$5:$K12,$K12)))</f>
        <v>Минобороны России</v>
      </c>
      <c r="M12">
        <f t="array" ref="M12">INDEX(H$1:H$86,SMALL(IF($F$5:$F$86=$K12,ROW(H$5:H$86)),COUNTIF($K$5:$K12,$K12)))</f>
        <v>2</v>
      </c>
    </row>
    <row r="13" spans="2:13" x14ac:dyDescent="0.25">
      <c r="B13" s="1" t="s">
        <v>15</v>
      </c>
      <c r="C13" s="1">
        <v>4</v>
      </c>
      <c r="D13" s="2">
        <f t="shared" si="0"/>
        <v>54</v>
      </c>
      <c r="E13" s="4"/>
      <c r="F13" s="5" t="s">
        <v>19</v>
      </c>
      <c r="G13" s="5" t="s">
        <v>16</v>
      </c>
      <c r="H13" s="5">
        <v>8</v>
      </c>
      <c r="I13">
        <f t="shared" si="1"/>
        <v>12</v>
      </c>
      <c r="K13" t="str">
        <f t="array" ref="K13">IFERROR(INDEX(B$4:B$21,SMALL(IFERROR(MATCH(F$5:F$86,B$4:B$21,),9^9),ROW(K9))),INDEX(F:F,MOD(SMALL(COUNTIF(F$5:F$86,"&lt;="&amp;F$5:F$86)*ISNA(MATCH(F$5:F$86,B$4:B$21,))+ROW($5:$86)%%,ROW(O9)),1)/1%%+0.1))</f>
        <v>0002.0007.0067.0230</v>
      </c>
      <c r="L13" t="str">
        <f t="array" ref="L13">INDEX(G$1:G$86,SMALL(IF($F$5:$F$86=$K13,ROW(G$5:G$86)),COUNTIF($K$5:$K13,$K13)))</f>
        <v>МВД России</v>
      </c>
      <c r="M13">
        <f t="array" ref="M13">INDEX(H$1:H$86,SMALL(IF($F$5:$F$86=$K13,ROW(H$5:H$86)),COUNTIF($K$5:$K13,$K13)))</f>
        <v>4</v>
      </c>
    </row>
    <row r="14" spans="2:13" x14ac:dyDescent="0.25">
      <c r="B14" s="1" t="s">
        <v>17</v>
      </c>
      <c r="C14" s="1">
        <v>2</v>
      </c>
      <c r="D14" s="2">
        <f t="shared" si="0"/>
        <v>2</v>
      </c>
      <c r="E14" s="4"/>
      <c r="F14" s="5" t="s">
        <v>26</v>
      </c>
      <c r="G14" s="5" t="s">
        <v>18</v>
      </c>
      <c r="H14" s="5">
        <v>2</v>
      </c>
      <c r="I14">
        <f t="shared" si="1"/>
        <v>18</v>
      </c>
      <c r="K14" t="str">
        <f t="array" ref="K14">IFERROR(INDEX(B$4:B$21,SMALL(IFERROR(MATCH(F$5:F$86,B$4:B$21,),9^9),ROW(K10))),INDEX(F:F,MOD(SMALL(COUNTIF(F$5:F$86,"&lt;="&amp;F$5:F$86)*ISNA(MATCH(F$5:F$86,B$4:B$21,))+ROW($5:$86)%%,ROW(O10)),1)/1%%+0.1))</f>
        <v>0002.0007.0067.0230</v>
      </c>
      <c r="L14" t="str">
        <f t="array" ref="L14">INDEX(G$1:G$86,SMALL(IF($F$5:$F$86=$K14,ROW(G$5:G$86)),COUNTIF($K$5:$K14,$K14)))</f>
        <v>Минстрой России</v>
      </c>
      <c r="M14">
        <f t="array" ref="M14">INDEX(H$1:H$86,SMALL(IF($F$5:$F$86=$K14,ROW(H$5:H$86)),COUNTIF($K$5:$K14,$K14)))</f>
        <v>3</v>
      </c>
    </row>
    <row r="15" spans="2:13" x14ac:dyDescent="0.25">
      <c r="B15" s="1" t="s">
        <v>19</v>
      </c>
      <c r="C15" s="1">
        <v>3</v>
      </c>
      <c r="D15" s="2">
        <f t="shared" si="0"/>
        <v>5</v>
      </c>
      <c r="E15" s="4"/>
      <c r="F15" s="5" t="s">
        <v>22</v>
      </c>
      <c r="G15" s="5" t="s">
        <v>20</v>
      </c>
      <c r="H15" s="5">
        <v>1</v>
      </c>
      <c r="I15">
        <f t="shared" si="1"/>
        <v>15</v>
      </c>
      <c r="K15" t="str">
        <f t="array" ref="K15">IFERROR(INDEX(B$4:B$21,SMALL(IFERROR(MATCH(F$5:F$86,B$4:B$21,),9^9),ROW(K11))),INDEX(F:F,MOD(SMALL(COUNTIF(F$5:F$86,"&lt;="&amp;F$5:F$86)*ISNA(MATCH(F$5:F$86,B$4:B$21,))+ROW($5:$86)%%,ROW(O11)),1)/1%%+0.1))</f>
        <v>0002.0007.0067.0230</v>
      </c>
      <c r="L15" t="str">
        <f t="array" ref="L15">INDEX(G$1:G$86,SMALL(IF($F$5:$F$86=$K15,ROW(G$5:G$86)),COUNTIF($K$5:$K15,$K15)))</f>
        <v>ФАС России</v>
      </c>
      <c r="M15">
        <f t="array" ref="M15">INDEX(H$1:H$86,SMALL(IF($F$5:$F$86=$K15,ROW(H$5:H$86)),COUNTIF($K$5:$K15,$K15)))</f>
        <v>3</v>
      </c>
    </row>
    <row r="16" spans="2:13" x14ac:dyDescent="0.25">
      <c r="B16" s="1" t="s">
        <v>12</v>
      </c>
      <c r="C16" s="1">
        <v>12</v>
      </c>
      <c r="D16" s="2">
        <f t="shared" si="0"/>
        <v>81</v>
      </c>
      <c r="E16" s="4"/>
      <c r="F16" s="5" t="s">
        <v>19</v>
      </c>
      <c r="G16" s="5" t="s">
        <v>14</v>
      </c>
      <c r="H16" s="5">
        <v>5</v>
      </c>
      <c r="I16">
        <f t="shared" si="1"/>
        <v>12</v>
      </c>
      <c r="K16" t="str">
        <f t="array" ref="K16">IFERROR(INDEX(B$4:B$21,SMALL(IFERROR(MATCH(F$5:F$86,B$4:B$21,),9^9),ROW(K12))),INDEX(F:F,MOD(SMALL(COUNTIF(F$5:F$86,"&lt;="&amp;F$5:F$86)*ISNA(MATCH(F$5:F$86,B$4:B$21,))+ROW($5:$86)%%,ROW(O12)),1)/1%%+0.1))</f>
        <v>0002.0007.0067.0230</v>
      </c>
      <c r="L16" t="str">
        <f t="array" ref="L16">INDEX(G$1:G$86,SMALL(IF($F$5:$F$86=$K16,ROW(G$5:G$86)),COUNTIF($K$5:$K16,$K16)))</f>
        <v>Пенсионный фонд Российской Федерации</v>
      </c>
      <c r="M16">
        <f t="array" ref="M16">INDEX(H$1:H$86,SMALL(IF($F$5:$F$86=$K16,ROW(H$5:H$86)),COUNTIF($K$5:$K16,$K16)))</f>
        <v>3</v>
      </c>
    </row>
    <row r="17" spans="2:13" x14ac:dyDescent="0.25">
      <c r="B17" s="1" t="s">
        <v>21</v>
      </c>
      <c r="C17" s="1">
        <v>2</v>
      </c>
      <c r="D17" s="2">
        <f t="shared" si="0"/>
        <v>6</v>
      </c>
      <c r="E17" s="4"/>
      <c r="F17" s="5" t="s">
        <v>8</v>
      </c>
      <c r="G17" s="5" t="s">
        <v>7</v>
      </c>
      <c r="H17" s="5">
        <v>4</v>
      </c>
      <c r="I17">
        <f t="shared" si="1"/>
        <v>5</v>
      </c>
      <c r="K17" t="str">
        <f t="array" ref="K17">IFERROR(INDEX(B$4:B$21,SMALL(IFERROR(MATCH(F$5:F$86,B$4:B$21,),9^9),ROW(K13))),INDEX(F:F,MOD(SMALL(COUNTIF(F$5:F$86,"&lt;="&amp;F$5:F$86)*ISNA(MATCH(F$5:F$86,B$4:B$21,))+ROW($5:$86)%%,ROW(O13)),1)/1%%+0.1))</f>
        <v>0002.0007.0067.0230</v>
      </c>
      <c r="L17" t="str">
        <f t="array" ref="L17">INDEX(G$1:G$86,SMALL(IF($F$5:$F$86=$K17,ROW(G$5:G$86)),COUNTIF($K$5:$K17,$K17)))</f>
        <v>Минприроды России</v>
      </c>
      <c r="M17">
        <f t="array" ref="M17">INDEX(H$1:H$86,SMALL(IF($F$5:$F$86=$K17,ROW(H$5:H$86)),COUNTIF($K$5:$K17,$K17)))</f>
        <v>1</v>
      </c>
    </row>
    <row r="18" spans="2:13" x14ac:dyDescent="0.25">
      <c r="B18" s="1" t="s">
        <v>22</v>
      </c>
      <c r="C18" s="1">
        <v>2</v>
      </c>
      <c r="D18" s="2">
        <f t="shared" si="0"/>
        <v>11</v>
      </c>
      <c r="E18" s="4"/>
      <c r="F18" s="5" t="s">
        <v>13</v>
      </c>
      <c r="G18" s="5" t="s">
        <v>7</v>
      </c>
      <c r="H18" s="5">
        <v>8</v>
      </c>
      <c r="I18">
        <f t="shared" si="1"/>
        <v>9</v>
      </c>
      <c r="K18" t="str">
        <f t="array" ref="K18">IFERROR(INDEX(B$4:B$21,SMALL(IFERROR(MATCH(F$5:F$86,B$4:B$21,),9^9),ROW(K14))),INDEX(F:F,MOD(SMALL(COUNTIF(F$5:F$86,"&lt;="&amp;F$5:F$86)*ISNA(MATCH(F$5:F$86,B$4:B$21,))+ROW($5:$86)%%,ROW(O14)),1)/1%%+0.1))</f>
        <v>0001.0002.0025.0179</v>
      </c>
      <c r="L18" t="str">
        <f t="array" ref="L18">INDEX(G$1:G$86,SMALL(IF($F$5:$F$86=$K18,ROW(G$5:G$86)),COUNTIF($K$5:$K18,$K18)))</f>
        <v>Администрация</v>
      </c>
      <c r="M18">
        <f t="array" ref="M18">INDEX(H$1:H$86,SMALL(IF($F$5:$F$86=$K18,ROW(H$5:H$86)),COUNTIF($K$5:$K18,$K18)))</f>
        <v>29</v>
      </c>
    </row>
    <row r="19" spans="2:13" x14ac:dyDescent="0.25">
      <c r="B19" s="1" t="s">
        <v>23</v>
      </c>
      <c r="C19" s="1">
        <v>4</v>
      </c>
      <c r="D19" s="2">
        <f t="shared" si="0"/>
        <v>4</v>
      </c>
      <c r="E19" s="4"/>
      <c r="F19" s="5" t="s">
        <v>23</v>
      </c>
      <c r="G19" s="5" t="s">
        <v>4</v>
      </c>
      <c r="H19" s="5">
        <v>1</v>
      </c>
      <c r="I19">
        <f t="shared" si="1"/>
        <v>16</v>
      </c>
      <c r="K19" t="str">
        <f t="array" ref="K19">IFERROR(INDEX(B$4:B$21,SMALL(IFERROR(MATCH(F$5:F$86,B$4:B$21,),9^9),ROW(K15))),INDEX(F:F,MOD(SMALL(COUNTIF(F$5:F$86,"&lt;="&amp;F$5:F$86)*ISNA(MATCH(F$5:F$86,B$4:B$21,))+ROW($5:$86)%%,ROW(O15)),1)/1%%+0.1))</f>
        <v>0001.0002.0025.0179</v>
      </c>
      <c r="L19" t="str">
        <f t="array" ref="L19">INDEX(G$1:G$86,SMALL(IF($F$5:$F$86=$K19,ROW(G$5:G$86)),COUNTIF($K$5:$K19,$K19)))</f>
        <v>МВД России</v>
      </c>
      <c r="M19">
        <f t="array" ref="M19">INDEX(H$1:H$86,SMALL(IF($F$5:$F$86=$K19,ROW(H$5:H$86)),COUNTIF($K$5:$K19,$K19)))</f>
        <v>10</v>
      </c>
    </row>
    <row r="20" spans="2:13" x14ac:dyDescent="0.25">
      <c r="B20" s="1" t="s">
        <v>24</v>
      </c>
      <c r="C20" s="1">
        <v>3</v>
      </c>
      <c r="D20" s="2">
        <f t="shared" si="0"/>
        <v>19</v>
      </c>
      <c r="E20" s="4"/>
      <c r="F20" s="5" t="s">
        <v>26</v>
      </c>
      <c r="G20" s="5" t="s">
        <v>25</v>
      </c>
      <c r="H20" s="5">
        <v>6</v>
      </c>
      <c r="I20">
        <f t="shared" si="1"/>
        <v>18</v>
      </c>
      <c r="K20" t="str">
        <f t="array" ref="K20">IFERROR(INDEX(B$4:B$21,SMALL(IFERROR(MATCH(F$5:F$86,B$4:B$21,),9^9),ROW(K16))),INDEX(F:F,MOD(SMALL(COUNTIF(F$5:F$86,"&lt;="&amp;F$5:F$86)*ISNA(MATCH(F$5:F$86,B$4:B$21,))+ROW($5:$86)%%,ROW(O16)),1)/1%%+0.1))</f>
        <v>0001.0002.0025.0179</v>
      </c>
      <c r="L20" t="str">
        <f t="array" ref="L20">INDEX(G$1:G$86,SMALL(IF($F$5:$F$86=$K20,ROW(G$5:G$86)),COUNTIF($K$5:$K20,$K20)))</f>
        <v>Минтруд России</v>
      </c>
      <c r="M20">
        <f t="array" ref="M20">INDEX(H$1:H$86,SMALL(IF($F$5:$F$86=$K20,ROW(H$5:H$86)),COUNTIF($K$5:$K20,$K20)))</f>
        <v>1</v>
      </c>
    </row>
    <row r="21" spans="2:13" x14ac:dyDescent="0.25">
      <c r="B21" s="1" t="s">
        <v>26</v>
      </c>
      <c r="C21" s="1">
        <v>2</v>
      </c>
      <c r="D21" s="2">
        <f t="shared" si="0"/>
        <v>10</v>
      </c>
      <c r="E21" s="4"/>
      <c r="F21" s="5" t="s">
        <v>11</v>
      </c>
      <c r="G21" s="5" t="s">
        <v>27</v>
      </c>
      <c r="H21" s="5">
        <v>3</v>
      </c>
      <c r="I21">
        <f t="shared" si="1"/>
        <v>8</v>
      </c>
      <c r="K21" t="str">
        <f t="array" ref="K21">IFERROR(INDEX(B$4:B$21,SMALL(IFERROR(MATCH(F$5:F$86,B$4:B$21,),9^9),ROW(K17))),INDEX(F:F,MOD(SMALL(COUNTIF(F$5:F$86,"&lt;="&amp;F$5:F$86)*ISNA(MATCH(F$5:F$86,B$4:B$21,))+ROW($5:$86)%%,ROW(O17)),1)/1%%+0.1))</f>
        <v>0001.0002.0025.0179</v>
      </c>
      <c r="L21" t="str">
        <f t="array" ref="L21">INDEX(G$1:G$86,SMALL(IF($F$5:$F$86=$K21,ROW(G$5:G$86)),COUNTIF($K$5:$K21,$K21)))</f>
        <v>Росреестр</v>
      </c>
      <c r="M21">
        <f t="array" ref="M21">INDEX(H$1:H$86,SMALL(IF($F$5:$F$86=$K21,ROW(H$5:H$86)),COUNTIF($K$5:$K21,$K21)))</f>
        <v>1</v>
      </c>
    </row>
    <row r="22" spans="2:13" x14ac:dyDescent="0.25">
      <c r="B22" s="6"/>
      <c r="C22" s="6"/>
      <c r="D22" s="2"/>
      <c r="E22" s="4"/>
      <c r="F22" s="5" t="s">
        <v>6</v>
      </c>
      <c r="G22" s="5" t="s">
        <v>28</v>
      </c>
      <c r="H22" s="5">
        <v>2</v>
      </c>
      <c r="I22">
        <f t="shared" si="1"/>
        <v>7</v>
      </c>
      <c r="K22" t="str">
        <f t="array" ref="K22">IFERROR(INDEX(B$4:B$21,SMALL(IFERROR(MATCH(F$5:F$86,B$4:B$21,),9^9),ROW(K18))),INDEX(F:F,MOD(SMALL(COUNTIF(F$5:F$86,"&lt;="&amp;F$5:F$86)*ISNA(MATCH(F$5:F$86,B$4:B$21,))+ROW($5:$86)%%,ROW(O18)),1)/1%%+0.1))</f>
        <v>0001.0002.0025.0179</v>
      </c>
      <c r="L22" t="str">
        <f t="array" ref="L22">INDEX(G$1:G$86,SMALL(IF($F$5:$F$86=$K22,ROW(G$5:G$86)),COUNTIF($K$5:$K22,$K22)))</f>
        <v>Центральный банк Российской Федерации</v>
      </c>
      <c r="M22">
        <f t="array" ref="M22">INDEX(H$1:H$86,SMALL(IF($F$5:$F$86=$K22,ROW(H$5:H$86)),COUNTIF($K$5:$K22,$K22)))</f>
        <v>2</v>
      </c>
    </row>
    <row r="23" spans="2:13" x14ac:dyDescent="0.25">
      <c r="B23" s="6"/>
      <c r="C23" s="6"/>
      <c r="D23" s="2"/>
      <c r="E23" s="4"/>
      <c r="F23" s="5" t="s">
        <v>24</v>
      </c>
      <c r="G23" s="5" t="s">
        <v>29</v>
      </c>
      <c r="H23" s="5">
        <v>5</v>
      </c>
      <c r="I23">
        <f t="shared" si="1"/>
        <v>17</v>
      </c>
      <c r="K23" t="str">
        <f t="array" ref="K23">IFERROR(INDEX(B$4:B$21,SMALL(IFERROR(MATCH(F$5:F$86,B$4:B$21,),9^9),ROW(K19))),INDEX(F:F,MOD(SMALL(COUNTIF(F$5:F$86,"&lt;="&amp;F$5:F$86)*ISNA(MATCH(F$5:F$86,B$4:B$21,))+ROW($5:$86)%%,ROW(O19)),1)/1%%+0.1))</f>
        <v>0001.0002.0025.0179</v>
      </c>
      <c r="L23" t="str">
        <f t="array" ref="L23">INDEX(G$1:G$86,SMALL(IF($F$5:$F$86=$K23,ROW(G$5:G$86)),COUNTIF($K$5:$K23,$K23)))</f>
        <v>Минкультуры России</v>
      </c>
      <c r="M23">
        <f t="array" ref="M23">INDEX(H$1:H$86,SMALL(IF($F$5:$F$86=$K23,ROW(H$5:H$86)),COUNTIF($K$5:$K23,$K23)))</f>
        <v>2</v>
      </c>
    </row>
    <row r="24" spans="2:13" x14ac:dyDescent="0.25">
      <c r="B24" s="6"/>
      <c r="C24" s="6"/>
      <c r="D24" s="2"/>
      <c r="E24" s="4"/>
      <c r="F24" s="5" t="s">
        <v>26</v>
      </c>
      <c r="G24" s="5" t="s">
        <v>25</v>
      </c>
      <c r="H24" s="5">
        <v>4</v>
      </c>
      <c r="I24">
        <f t="shared" si="1"/>
        <v>18</v>
      </c>
      <c r="K24" t="str">
        <f t="array" ref="K24">IFERROR(INDEX(B$4:B$21,SMALL(IFERROR(MATCH(F$5:F$86,B$4:B$21,),9^9),ROW(K20))),INDEX(F:F,MOD(SMALL(COUNTIF(F$5:F$86,"&lt;="&amp;F$5:F$86)*ISNA(MATCH(F$5:F$86,B$4:B$21,))+ROW($5:$86)%%,ROW(O20)),1)/1%%+0.1))</f>
        <v>0001.0002.0025.0179</v>
      </c>
      <c r="L24" t="str">
        <f t="array" ref="L24">INDEX(G$1:G$86,SMALL(IF($F$5:$F$86=$K24,ROW(G$5:G$86)),COUNTIF($K$5:$K24,$K24)))</f>
        <v>МЧС России</v>
      </c>
      <c r="M24">
        <f t="array" ref="M24">INDEX(H$1:H$86,SMALL(IF($F$5:$F$86=$K24,ROW(H$5:H$86)),COUNTIF($K$5:$K24,$K24)))</f>
        <v>1</v>
      </c>
    </row>
    <row r="25" spans="2:13" x14ac:dyDescent="0.25">
      <c r="B25" s="6"/>
      <c r="C25" s="6"/>
      <c r="D25" s="2"/>
      <c r="E25" s="4"/>
      <c r="F25" s="5" t="s">
        <v>24</v>
      </c>
      <c r="G25" s="5" t="s">
        <v>7</v>
      </c>
      <c r="H25" s="5">
        <v>4</v>
      </c>
      <c r="I25">
        <f t="shared" si="1"/>
        <v>17</v>
      </c>
      <c r="K25" t="str">
        <f t="array" ref="K25">IFERROR(INDEX(B$4:B$21,SMALL(IFERROR(MATCH(F$5:F$86,B$4:B$21,),9^9),ROW(K21))),INDEX(F:F,MOD(SMALL(COUNTIF(F$5:F$86,"&lt;="&amp;F$5:F$86)*ISNA(MATCH(F$5:F$86,B$4:B$21,))+ROW($5:$86)%%,ROW(O21)),1)/1%%+0.1))</f>
        <v>0004.0016.0159.0736</v>
      </c>
      <c r="L25" t="str">
        <f t="array" ref="L25">INDEX(G$1:G$86,SMALL(IF($F$5:$F$86=$K25,ROW(G$5:G$86)),COUNTIF($K$5:$K25,$K25)))</f>
        <v>Судебные органы государственной власти Российской Федерации</v>
      </c>
      <c r="M25">
        <f t="array" ref="M25">INDEX(H$1:H$86,SMALL(IF($F$5:$F$86=$K25,ROW(H$5:H$86)),COUNTIF($K$5:$K25,$K25)))</f>
        <v>2</v>
      </c>
    </row>
    <row r="26" spans="2:13" x14ac:dyDescent="0.25">
      <c r="B26" s="6"/>
      <c r="C26" s="6"/>
      <c r="D26" s="2"/>
      <c r="E26" s="4"/>
      <c r="F26" s="5" t="s">
        <v>22</v>
      </c>
      <c r="G26" s="5" t="s">
        <v>30</v>
      </c>
      <c r="H26" s="5">
        <v>3</v>
      </c>
      <c r="I26">
        <f t="shared" si="1"/>
        <v>15</v>
      </c>
      <c r="K26" t="str">
        <f t="array" ref="K26">IFERROR(INDEX(B$4:B$21,SMALL(IFERROR(MATCH(F$5:F$86,B$4:B$21,),9^9),ROW(K22))),INDEX(F:F,MOD(SMALL(COUNTIF(F$5:F$86,"&lt;="&amp;F$5:F$86)*ISNA(MATCH(F$5:F$86,B$4:B$21,))+ROW($5:$86)%%,ROW(O22)),1)/1%%+0.1))</f>
        <v>0004.0016.0159.0736</v>
      </c>
      <c r="L26" t="str">
        <f t="array" ref="L26">INDEX(G$1:G$86,SMALL(IF($F$5:$F$86=$K26,ROW(G$5:G$86)),COUNTIF($K$5:$K26,$K26)))</f>
        <v>Высшая квалификационная коллегия судей Российской Федерации</v>
      </c>
      <c r="M26">
        <f t="array" ref="M26">INDEX(H$1:H$86,SMALL(IF($F$5:$F$86=$K26,ROW(H$5:H$86)),COUNTIF($K$5:$K26,$K26)))</f>
        <v>1</v>
      </c>
    </row>
    <row r="27" spans="2:13" x14ac:dyDescent="0.25">
      <c r="B27" s="6"/>
      <c r="C27" s="6"/>
      <c r="D27" s="2"/>
      <c r="E27" s="4"/>
      <c r="F27" s="5" t="s">
        <v>26</v>
      </c>
      <c r="G27" s="5" t="s">
        <v>31</v>
      </c>
      <c r="H27" s="5">
        <v>1</v>
      </c>
      <c r="I27">
        <f t="shared" si="1"/>
        <v>18</v>
      </c>
      <c r="K27" t="str">
        <f t="array" ref="K27">IFERROR(INDEX(B$4:B$21,SMALL(IFERROR(MATCH(F$5:F$86,B$4:B$21,),9^9),ROW(K23))),INDEX(F:F,MOD(SMALL(COUNTIF(F$5:F$86,"&lt;="&amp;F$5:F$86)*ISNA(MATCH(F$5:F$86,B$4:B$21,))+ROW($5:$86)%%,ROW(O23)),1)/1%%+0.1))</f>
        <v>0005.0005.0057.0596</v>
      </c>
      <c r="L27" t="str">
        <f t="array" ref="L27">INDEX(G$1:G$86,SMALL(IF($F$5:$F$86=$K27,ROW(G$5:G$86)),COUNTIF($K$5:$K27,$K27)))</f>
        <v>Органы судебной власти</v>
      </c>
      <c r="M27">
        <f t="array" ref="M27">INDEX(H$1:H$86,SMALL(IF($F$5:$F$86=$K27,ROW(H$5:H$86)),COUNTIF($K$5:$K27,$K27)))</f>
        <v>3</v>
      </c>
    </row>
    <row r="28" spans="2:13" x14ac:dyDescent="0.25">
      <c r="B28" s="6"/>
      <c r="C28" s="6"/>
      <c r="D28" s="2"/>
      <c r="E28" s="4"/>
      <c r="F28" s="5" t="s">
        <v>11</v>
      </c>
      <c r="G28" s="5" t="s">
        <v>30</v>
      </c>
      <c r="H28" s="5">
        <v>3</v>
      </c>
      <c r="I28">
        <f t="shared" si="1"/>
        <v>8</v>
      </c>
      <c r="K28" t="str">
        <f t="array" ref="K28">IFERROR(INDEX(B$4:B$21,SMALL(IFERROR(MATCH(F$5:F$86,B$4:B$21,),9^9),ROW(K24))),INDEX(F:F,MOD(SMALL(COUNTIF(F$5:F$86,"&lt;="&amp;F$5:F$86)*ISNA(MATCH(F$5:F$86,B$4:B$21,))+ROW($5:$86)%%,ROW(O24)),1)/1%%+0.1))</f>
        <v>0005.0005.0057.0596</v>
      </c>
      <c r="L28" t="str">
        <f t="array" ref="L28">INDEX(G$1:G$86,SMALL(IF($F$5:$F$86=$K28,ROW(G$5:G$86)),COUNTIF($K$5:$K28,$K28)))</f>
        <v>Пенсионный фонд Российской Федерации</v>
      </c>
      <c r="M28">
        <f t="array" ref="M28">INDEX(H$1:H$86,SMALL(IF($F$5:$F$86=$K28,ROW(H$5:H$86)),COUNTIF($K$5:$K28,$K28)))</f>
        <v>3</v>
      </c>
    </row>
    <row r="29" spans="2:13" x14ac:dyDescent="0.25">
      <c r="B29" s="6"/>
      <c r="C29" s="6"/>
      <c r="D29" s="2"/>
      <c r="E29" s="4"/>
      <c r="F29" s="5" t="s">
        <v>9</v>
      </c>
      <c r="G29" s="5" t="s">
        <v>31</v>
      </c>
      <c r="H29" s="5">
        <v>1</v>
      </c>
      <c r="I29">
        <f t="shared" si="1"/>
        <v>6</v>
      </c>
      <c r="K29" t="str">
        <f t="array" ref="K29">IFERROR(INDEX(B$4:B$21,SMALL(IFERROR(MATCH(F$5:F$86,B$4:B$21,),9^9),ROW(K25))),INDEX(F:F,MOD(SMALL(COUNTIF(F$5:F$86,"&lt;="&amp;F$5:F$86)*ISNA(MATCH(F$5:F$86,B$4:B$21,))+ROW($5:$86)%%,ROW(O25)),1)/1%%+0.1))</f>
        <v>0005.0005.0057.0596</v>
      </c>
      <c r="L29" t="str">
        <f t="array" ref="L29">INDEX(G$1:G$86,SMALL(IF($F$5:$F$86=$K29,ROW(G$5:G$86)),COUNTIF($K$5:$K29,$K29)))</f>
        <v>Пенсионный фонд Российской Федерации</v>
      </c>
      <c r="M29">
        <f t="array" ref="M29">INDEX(H$1:H$86,SMALL(IF($F$5:$F$86=$K29,ROW(H$5:H$86)),COUNTIF($K$5:$K29,$K29)))</f>
        <v>2</v>
      </c>
    </row>
    <row r="30" spans="2:13" x14ac:dyDescent="0.25">
      <c r="B30" s="6"/>
      <c r="C30" s="6"/>
      <c r="D30" s="2"/>
      <c r="E30" s="4"/>
      <c r="F30" s="5" t="s">
        <v>17</v>
      </c>
      <c r="G30" s="5" t="s">
        <v>29</v>
      </c>
      <c r="H30" s="5">
        <v>4</v>
      </c>
      <c r="I30">
        <f t="shared" si="1"/>
        <v>11</v>
      </c>
      <c r="K30" t="str">
        <f t="array" ref="K30">IFERROR(INDEX(B$4:B$21,SMALL(IFERROR(MATCH(F$5:F$86,B$4:B$21,),9^9),ROW(K26))),INDEX(F:F,MOD(SMALL(COUNTIF(F$5:F$86,"&lt;="&amp;F$5:F$86)*ISNA(MATCH(F$5:F$86,B$4:B$21,))+ROW($5:$86)%%,ROW(O26)),1)/1%%+0.1))</f>
        <v>0005.0005.0056.1253</v>
      </c>
      <c r="L30" t="str">
        <f t="array" ref="L30">INDEX(G$1:G$86,SMALL(IF($F$5:$F$86=$K30,ROW(G$5:G$86)),COUNTIF($K$5:$K30,$K30)))</f>
        <v>МВД России</v>
      </c>
      <c r="M30">
        <f t="array" ref="M30">INDEX(H$1:H$86,SMALL(IF($F$5:$F$86=$K30,ROW(H$5:H$86)),COUNTIF($K$5:$K30,$K30)))</f>
        <v>8</v>
      </c>
    </row>
    <row r="31" spans="2:13" x14ac:dyDescent="0.25">
      <c r="B31" s="6"/>
      <c r="C31" s="6"/>
      <c r="D31" s="2"/>
      <c r="E31" s="4"/>
      <c r="F31" s="5" t="s">
        <v>8</v>
      </c>
      <c r="G31" s="5" t="s">
        <v>32</v>
      </c>
      <c r="H31" s="5">
        <v>3</v>
      </c>
      <c r="I31">
        <f t="shared" si="1"/>
        <v>5</v>
      </c>
      <c r="K31" t="str">
        <f t="array" ref="K31">IFERROR(INDEX(B$4:B$21,SMALL(IFERROR(MATCH(F$5:F$86,B$4:B$21,),9^9),ROW(K27))),INDEX(F:F,MOD(SMALL(COUNTIF(F$5:F$86,"&lt;="&amp;F$5:F$86)*ISNA(MATCH(F$5:F$86,B$4:B$21,))+ROW($5:$86)%%,ROW(O27)),1)/1%%+0.1))</f>
        <v>0005.0005.0056.1253</v>
      </c>
      <c r="L31" t="str">
        <f t="array" ref="L31">INDEX(G$1:G$86,SMALL(IF($F$5:$F$86=$K31,ROW(G$5:G$86)),COUNTIF($K$5:$K31,$K31)))</f>
        <v>МВД России</v>
      </c>
      <c r="M31">
        <f t="array" ref="M31">INDEX(H$1:H$86,SMALL(IF($F$5:$F$86=$K31,ROW(H$5:H$86)),COUNTIF($K$5:$K31,$K31)))</f>
        <v>3</v>
      </c>
    </row>
    <row r="32" spans="2:13" x14ac:dyDescent="0.25">
      <c r="B32" s="6"/>
      <c r="C32" s="6"/>
      <c r="D32" s="2"/>
      <c r="E32" s="4"/>
      <c r="F32" s="5" t="s">
        <v>21</v>
      </c>
      <c r="G32" s="5" t="s">
        <v>16</v>
      </c>
      <c r="H32" s="5">
        <v>1</v>
      </c>
      <c r="I32">
        <f t="shared" si="1"/>
        <v>14</v>
      </c>
      <c r="K32" t="str">
        <f t="array" ref="K32">IFERROR(INDEX(B$4:B$21,SMALL(IFERROR(MATCH(F$5:F$86,B$4:B$21,),9^9),ROW(K28))),INDEX(F:F,MOD(SMALL(COUNTIF(F$5:F$86,"&lt;="&amp;F$5:F$86)*ISNA(MATCH(F$5:F$86,B$4:B$21,))+ROW($5:$86)%%,ROW(O28)),1)/1%%+0.1))</f>
        <v>0005.0005.0056.1253</v>
      </c>
      <c r="L32" t="str">
        <f t="array" ref="L32">INDEX(G$1:G$86,SMALL(IF($F$5:$F$86=$K32,ROW(G$5:G$86)),COUNTIF($K$5:$K32,$K32)))</f>
        <v>Федеральная палата адвокатов</v>
      </c>
      <c r="M32">
        <f t="array" ref="M32">INDEX(H$1:H$86,SMALL(IF($F$5:$F$86=$K32,ROW(H$5:H$86)),COUNTIF($K$5:$K32,$K32)))</f>
        <v>2</v>
      </c>
    </row>
    <row r="33" spans="2:13" x14ac:dyDescent="0.25">
      <c r="B33" s="6"/>
      <c r="C33" s="6"/>
      <c r="D33" s="2"/>
      <c r="E33" s="4"/>
      <c r="F33" s="5" t="s">
        <v>8</v>
      </c>
      <c r="G33" s="5" t="s">
        <v>33</v>
      </c>
      <c r="H33" s="5">
        <v>3</v>
      </c>
      <c r="I33">
        <f t="shared" si="1"/>
        <v>5</v>
      </c>
      <c r="K33" t="str">
        <f t="array" ref="K33">IFERROR(INDEX(B$4:B$21,SMALL(IFERROR(MATCH(F$5:F$86,B$4:B$21,),9^9),ROW(K29))),INDEX(F:F,MOD(SMALL(COUNTIF(F$5:F$86,"&lt;="&amp;F$5:F$86)*ISNA(MATCH(F$5:F$86,B$4:B$21,))+ROW($5:$86)%%,ROW(O29)),1)/1%%+0.1))</f>
        <v>0005.0005.0056.1253</v>
      </c>
      <c r="L33" t="str">
        <f t="array" ref="L33">INDEX(G$1:G$86,SMALL(IF($F$5:$F$86=$K33,ROW(G$5:G$86)),COUNTIF($K$5:$K33,$K33)))</f>
        <v>Сбербанк России</v>
      </c>
      <c r="M33">
        <f t="array" ref="M33">INDEX(H$1:H$86,SMALL(IF($F$5:$F$86=$K33,ROW(H$5:H$86)),COUNTIF($K$5:$K33,$K33)))</f>
        <v>1</v>
      </c>
    </row>
    <row r="34" spans="2:13" x14ac:dyDescent="0.25">
      <c r="B34" s="6"/>
      <c r="C34" s="6"/>
      <c r="D34" s="2"/>
      <c r="E34" s="4"/>
      <c r="F34" s="5" t="s">
        <v>0</v>
      </c>
      <c r="G34" s="5" t="s">
        <v>34</v>
      </c>
      <c r="H34" s="5">
        <v>1</v>
      </c>
      <c r="I34">
        <f t="shared" si="1"/>
        <v>1</v>
      </c>
      <c r="K34" t="str">
        <f t="array" ref="K34">IFERROR(INDEX(B$4:B$21,SMALL(IFERROR(MATCH(F$5:F$86,B$4:B$21,),9^9),ROW(K30))),INDEX(F:F,MOD(SMALL(COUNTIF(F$5:F$86,"&lt;="&amp;F$5:F$86)*ISNA(MATCH(F$5:F$86,B$4:B$21,))+ROW($5:$86)%%,ROW(O30)),1)/1%%+0.1))</f>
        <v>0005.0005.0056.1253</v>
      </c>
      <c r="L34" t="str">
        <f t="array" ref="L34">INDEX(G$1:G$86,SMALL(IF($F$5:$F$86=$K34,ROW(G$5:G$86)),COUNTIF($K$5:$K34,$K34)))</f>
        <v>Минфин России</v>
      </c>
      <c r="M34">
        <f t="array" ref="M34">INDEX(H$1:H$86,SMALL(IF($F$5:$F$86=$K34,ROW(H$5:H$86)),COUNTIF($K$5:$K34,$K34)))</f>
        <v>1</v>
      </c>
    </row>
    <row r="35" spans="2:13" x14ac:dyDescent="0.25">
      <c r="B35" s="6"/>
      <c r="C35" s="6"/>
      <c r="D35" s="2"/>
      <c r="E35" s="4"/>
      <c r="F35" s="5" t="s">
        <v>9</v>
      </c>
      <c r="G35" s="5" t="s">
        <v>29</v>
      </c>
      <c r="H35" s="5">
        <v>1</v>
      </c>
      <c r="I35">
        <f t="shared" si="1"/>
        <v>6</v>
      </c>
      <c r="K35" t="str">
        <f t="array" ref="K35">IFERROR(INDEX(B$4:B$21,SMALL(IFERROR(MATCH(F$5:F$86,B$4:B$21,),9^9),ROW(K31))),INDEX(F:F,MOD(SMALL(COUNTIF(F$5:F$86,"&lt;="&amp;F$5:F$86)*ISNA(MATCH(F$5:F$86,B$4:B$21,))+ROW($5:$86)%%,ROW(O31)),1)/1%%+0.1))</f>
        <v>0005.0005.0056.1253</v>
      </c>
      <c r="L35" t="str">
        <f t="array" ref="L35">INDEX(G$1:G$86,SMALL(IF($F$5:$F$86=$K35,ROW(G$5:G$86)),COUNTIF($K$5:$K35,$K35)))</f>
        <v>Миннауки России</v>
      </c>
      <c r="M35">
        <f t="array" ref="M35">INDEX(H$1:H$86,SMALL(IF($F$5:$F$86=$K35,ROW(H$5:H$86)),COUNTIF($K$5:$K35,$K35)))</f>
        <v>1</v>
      </c>
    </row>
    <row r="36" spans="2:13" x14ac:dyDescent="0.25">
      <c r="B36" s="6"/>
      <c r="C36" s="6"/>
      <c r="D36" s="2"/>
      <c r="E36" s="4"/>
      <c r="F36" s="5" t="s">
        <v>1</v>
      </c>
      <c r="G36" s="5" t="s">
        <v>35</v>
      </c>
      <c r="H36" s="5">
        <v>1</v>
      </c>
      <c r="I36">
        <f t="shared" si="1"/>
        <v>2</v>
      </c>
      <c r="K36" t="str">
        <f t="array" ref="K36">IFERROR(INDEX(B$4:B$21,SMALL(IFERROR(MATCH(F$5:F$86,B$4:B$21,),9^9),ROW(K32))),INDEX(F:F,MOD(SMALL(COUNTIF(F$5:F$86,"&lt;="&amp;F$5:F$86)*ISNA(MATCH(F$5:F$86,B$4:B$21,))+ROW($5:$86)%%,ROW(O32)),1)/1%%+0.1))</f>
        <v>0005.0005.0056.1253</v>
      </c>
      <c r="L36" t="str">
        <f t="array" ref="L36">INDEX(G$1:G$86,SMALL(IF($F$5:$F$86=$K36,ROW(G$5:G$86)),COUNTIF($K$5:$K36,$K36)))</f>
        <v>Минпромторг России</v>
      </c>
      <c r="M36">
        <f t="array" ref="M36">INDEX(H$1:H$86,SMALL(IF($F$5:$F$86=$K36,ROW(H$5:H$86)),COUNTIF($K$5:$K36,$K36)))</f>
        <v>1</v>
      </c>
    </row>
    <row r="37" spans="2:13" x14ac:dyDescent="0.25">
      <c r="B37" s="6"/>
      <c r="C37" s="6"/>
      <c r="D37" s="2"/>
      <c r="E37" s="4"/>
      <c r="F37" s="8" t="s">
        <v>3</v>
      </c>
      <c r="G37" s="5" t="s">
        <v>36</v>
      </c>
      <c r="H37" s="5">
        <v>2</v>
      </c>
      <c r="I37" t="e">
        <f t="shared" si="1"/>
        <v>#N/A</v>
      </c>
      <c r="K37" t="str">
        <f t="array" ref="K37">IFERROR(INDEX(B$4:B$21,SMALL(IFERROR(MATCH(F$5:F$86,B$4:B$21,),9^9),ROW(K33))),INDEX(F:F,MOD(SMALL(COUNTIF(F$5:F$86,"&lt;="&amp;F$5:F$86)*ISNA(MATCH(F$5:F$86,B$4:B$21,))+ROW($5:$86)%%,ROW(O33)),1)/1%%+0.1))</f>
        <v>0004.0016.0163.0527</v>
      </c>
      <c r="L37" t="str">
        <f t="array" ref="L37">INDEX(G$1:G$86,SMALL(IF($F$5:$F$86=$K37,ROW(G$5:G$86)),COUNTIF($K$5:$K37,$K37)))</f>
        <v>Минздрав России</v>
      </c>
      <c r="M37">
        <f t="array" ref="M37">INDEX(H$1:H$86,SMALL(IF($F$5:$F$86=$K37,ROW(H$5:H$86)),COUNTIF($K$5:$K37,$K37)))</f>
        <v>2</v>
      </c>
    </row>
    <row r="38" spans="2:13" x14ac:dyDescent="0.25">
      <c r="B38" s="6"/>
      <c r="C38" s="6"/>
      <c r="D38" s="2"/>
      <c r="E38" s="4"/>
      <c r="F38" s="8" t="s">
        <v>3</v>
      </c>
      <c r="G38" s="5" t="s">
        <v>37</v>
      </c>
      <c r="H38" s="5">
        <v>1</v>
      </c>
      <c r="I38" t="e">
        <f t="shared" si="1"/>
        <v>#N/A</v>
      </c>
      <c r="K38" t="str">
        <f t="array" ref="K38">IFERROR(INDEX(B$4:B$21,SMALL(IFERROR(MATCH(F$5:F$86,B$4:B$21,),9^9),ROW(K34))),INDEX(F:F,MOD(SMALL(COUNTIF(F$5:F$86,"&lt;="&amp;F$5:F$86)*ISNA(MATCH(F$5:F$86,B$4:B$21,))+ROW($5:$86)%%,ROW(O34)),1)/1%%+0.1))</f>
        <v>0004.0016.0163.0527</v>
      </c>
      <c r="L38" t="str">
        <f t="array" ref="L38">INDEX(G$1:G$86,SMALL(IF($F$5:$F$86=$K38,ROW(G$5:G$86)),COUNTIF($K$5:$K38,$K38)))</f>
        <v>МИД России</v>
      </c>
      <c r="M38">
        <f t="array" ref="M38">INDEX(H$1:H$86,SMALL(IF($F$5:$F$86=$K38,ROW(H$5:H$86)),COUNTIF($K$5:$K38,$K38)))</f>
        <v>1</v>
      </c>
    </row>
    <row r="39" spans="2:13" x14ac:dyDescent="0.25">
      <c r="B39" s="6"/>
      <c r="C39" s="6"/>
      <c r="D39" s="2"/>
      <c r="E39" s="4"/>
      <c r="F39" s="5" t="s">
        <v>0</v>
      </c>
      <c r="G39" s="5" t="s">
        <v>18</v>
      </c>
      <c r="H39" s="5">
        <v>3</v>
      </c>
      <c r="I39">
        <f t="shared" si="1"/>
        <v>1</v>
      </c>
      <c r="K39" t="str">
        <f t="array" ref="K39">IFERROR(INDEX(B$4:B$21,SMALL(IFERROR(MATCH(F$5:F$86,B$4:B$21,),9^9),ROW(K35))),INDEX(F:F,MOD(SMALL(COUNTIF(F$5:F$86,"&lt;="&amp;F$5:F$86)*ISNA(MATCH(F$5:F$86,B$4:B$21,))+ROW($5:$86)%%,ROW(O35)),1)/1%%+0.1))</f>
        <v>0003.0009.0093.1133</v>
      </c>
      <c r="L39" t="str">
        <f t="array" ref="L39">INDEX(G$1:G$86,SMALL(IF($F$5:$F$86=$K39,ROW(G$5:G$86)),COUNTIF($K$5:$K39,$K39)))</f>
        <v>Генеральная прокуратура Российской Федерации</v>
      </c>
      <c r="M39">
        <f t="array" ref="M39">INDEX(H$1:H$86,SMALL(IF($F$5:$F$86=$K39,ROW(H$5:H$86)),COUNTIF($K$5:$K39,$K39)))</f>
        <v>28</v>
      </c>
    </row>
    <row r="40" spans="2:13" x14ac:dyDescent="0.25">
      <c r="B40" s="6"/>
      <c r="C40" s="6"/>
      <c r="D40" s="2"/>
      <c r="E40" s="4"/>
      <c r="F40" s="5" t="s">
        <v>8</v>
      </c>
      <c r="G40" s="5" t="s">
        <v>30</v>
      </c>
      <c r="H40" s="5">
        <v>3</v>
      </c>
      <c r="I40">
        <f t="shared" si="1"/>
        <v>5</v>
      </c>
      <c r="K40" t="str">
        <f t="array" ref="K40">IFERROR(INDEX(B$4:B$21,SMALL(IFERROR(MATCH(F$5:F$86,B$4:B$21,),9^9),ROW(K36))),INDEX(F:F,MOD(SMALL(COUNTIF(F$5:F$86,"&lt;="&amp;F$5:F$86)*ISNA(MATCH(F$5:F$86,B$4:B$21,))+ROW($5:$86)%%,ROW(O36)),1)/1%%+0.1))</f>
        <v>0003.0009.0093.1133</v>
      </c>
      <c r="L40" t="str">
        <f t="array" ref="L40">INDEX(G$1:G$86,SMALL(IF($F$5:$F$86=$K40,ROW(G$5:G$86)),COUNTIF($K$5:$K40,$K40)))</f>
        <v>МВД России</v>
      </c>
      <c r="M40">
        <f t="array" ref="M40">INDEX(H$1:H$86,SMALL(IF($F$5:$F$86=$K40,ROW(H$5:H$86)),COUNTIF($K$5:$K40,$K40)))</f>
        <v>17</v>
      </c>
    </row>
    <row r="41" spans="2:13" x14ac:dyDescent="0.25">
      <c r="B41" s="6"/>
      <c r="C41" s="6"/>
      <c r="D41" s="2"/>
      <c r="E41" s="4"/>
      <c r="F41" s="5" t="s">
        <v>9</v>
      </c>
      <c r="G41" s="5" t="s">
        <v>18</v>
      </c>
      <c r="H41" s="5">
        <v>2</v>
      </c>
      <c r="I41">
        <f t="shared" si="1"/>
        <v>6</v>
      </c>
      <c r="K41" t="str">
        <f t="array" ref="K41">IFERROR(INDEX(B$4:B$21,SMALL(IFERROR(MATCH(F$5:F$86,B$4:B$21,),9^9),ROW(K37))),INDEX(F:F,MOD(SMALL(COUNTIF(F$5:F$86,"&lt;="&amp;F$5:F$86)*ISNA(MATCH(F$5:F$86,B$4:B$21,))+ROW($5:$86)%%,ROW(O37)),1)/1%%+0.1))</f>
        <v>0003.0009.0093.1133</v>
      </c>
      <c r="L41" t="str">
        <f t="array" ref="L41">INDEX(G$1:G$86,SMALL(IF($F$5:$F$86=$K41,ROW(G$5:G$86)),COUNTIF($K$5:$K41,$K41)))</f>
        <v>Росреестр</v>
      </c>
      <c r="M41">
        <f t="array" ref="M41">INDEX(H$1:H$86,SMALL(IF($F$5:$F$86=$K41,ROW(H$5:H$86)),COUNTIF($K$5:$K41,$K41)))</f>
        <v>4</v>
      </c>
    </row>
    <row r="42" spans="2:13" x14ac:dyDescent="0.25">
      <c r="B42" s="6"/>
      <c r="C42" s="6"/>
      <c r="D42" s="2"/>
      <c r="E42" s="4"/>
      <c r="F42" s="5" t="s">
        <v>21</v>
      </c>
      <c r="G42" s="5" t="s">
        <v>16</v>
      </c>
      <c r="H42" s="5">
        <v>1</v>
      </c>
      <c r="I42">
        <f t="shared" si="1"/>
        <v>14</v>
      </c>
      <c r="K42" t="str">
        <f t="array" ref="K42">IFERROR(INDEX(B$4:B$21,SMALL(IFERROR(MATCH(F$5:F$86,B$4:B$21,),9^9),ROW(K38))),INDEX(F:F,MOD(SMALL(COUNTIF(F$5:F$86,"&lt;="&amp;F$5:F$86)*ISNA(MATCH(F$5:F$86,B$4:B$21,))+ROW($5:$86)%%,ROW(O38)),1)/1%%+0.1))</f>
        <v>0003.0009.0093.1133</v>
      </c>
      <c r="L42" t="str">
        <f t="array" ref="L42">INDEX(G$1:G$86,SMALL(IF($F$5:$F$86=$K42,ROW(G$5:G$86)),COUNTIF($K$5:$K42,$K42)))</f>
        <v>Минстрой России</v>
      </c>
      <c r="M42">
        <f t="array" ref="M42">INDEX(H$1:H$86,SMALL(IF($F$5:$F$86=$K42,ROW(H$5:H$86)),COUNTIF($K$5:$K42,$K42)))</f>
        <v>2</v>
      </c>
    </row>
    <row r="43" spans="2:13" x14ac:dyDescent="0.25">
      <c r="B43" s="6"/>
      <c r="C43" s="6"/>
      <c r="D43" s="2"/>
      <c r="E43" s="4"/>
      <c r="F43" s="5" t="s">
        <v>13</v>
      </c>
      <c r="G43" s="5" t="s">
        <v>7</v>
      </c>
      <c r="H43" s="5">
        <v>3</v>
      </c>
      <c r="I43">
        <f t="shared" si="1"/>
        <v>9</v>
      </c>
      <c r="K43" t="str">
        <f t="array" ref="K43">IFERROR(INDEX(B$4:B$21,SMALL(IFERROR(MATCH(F$5:F$86,B$4:B$21,),9^9),ROW(K39))),INDEX(F:F,MOD(SMALL(COUNTIF(F$5:F$86,"&lt;="&amp;F$5:F$86)*ISNA(MATCH(F$5:F$86,B$4:B$21,))+ROW($5:$86)%%,ROW(O39)),1)/1%%+0.1))</f>
        <v>0003.0009.0093.1133</v>
      </c>
      <c r="L43" t="str">
        <f t="array" ref="L43">INDEX(G$1:G$86,SMALL(IF($F$5:$F$86=$K43,ROW(G$5:G$86)),COUNTIF($K$5:$K43,$K43)))</f>
        <v>Росреестр</v>
      </c>
      <c r="M43">
        <f t="array" ref="M43">INDEX(H$1:H$86,SMALL(IF($F$5:$F$86=$K43,ROW(H$5:H$86)),COUNTIF($K$5:$K43,$K43)))</f>
        <v>2</v>
      </c>
    </row>
    <row r="44" spans="2:13" x14ac:dyDescent="0.25">
      <c r="B44" s="6"/>
      <c r="C44" s="6"/>
      <c r="D44" s="2"/>
      <c r="E44" s="4"/>
      <c r="F44" s="8" t="s">
        <v>3</v>
      </c>
      <c r="G44" s="5" t="s">
        <v>2</v>
      </c>
      <c r="H44" s="5">
        <v>3</v>
      </c>
      <c r="I44" t="e">
        <f t="shared" si="1"/>
        <v>#N/A</v>
      </c>
      <c r="K44" t="str">
        <f t="array" ref="K44">IFERROR(INDEX(B$4:B$21,SMALL(IFERROR(MATCH(F$5:F$86,B$4:B$21,),9^9),ROW(K40))),INDEX(F:F,MOD(SMALL(COUNTIF(F$5:F$86,"&lt;="&amp;F$5:F$86)*ISNA(MATCH(F$5:F$86,B$4:B$21,))+ROW($5:$86)%%,ROW(O40)),1)/1%%+0.1))</f>
        <v>0002.0014.0143.0710</v>
      </c>
      <c r="L44" t="str">
        <f t="array" ref="L44">INDEX(G$1:G$86,SMALL(IF($F$5:$F$86=$K44,ROW(G$5:G$86)),COUNTIF($K$5:$K44,$K44)))</f>
        <v>Администрация</v>
      </c>
      <c r="M44">
        <f t="array" ref="M44">INDEX(H$1:H$86,SMALL(IF($F$5:$F$86=$K44,ROW(H$5:H$86)),COUNTIF($K$5:$K44,$K44)))</f>
        <v>1</v>
      </c>
    </row>
    <row r="45" spans="2:13" x14ac:dyDescent="0.25">
      <c r="B45" s="6"/>
      <c r="C45" s="6"/>
      <c r="D45" s="2"/>
      <c r="E45" s="4"/>
      <c r="F45" s="5" t="s">
        <v>21</v>
      </c>
      <c r="G45" s="5" t="s">
        <v>10</v>
      </c>
      <c r="H45" s="5">
        <v>2</v>
      </c>
      <c r="I45">
        <f t="shared" si="1"/>
        <v>14</v>
      </c>
      <c r="K45" t="str">
        <f t="array" ref="K45">IFERROR(INDEX(B$4:B$21,SMALL(IFERROR(MATCH(F$5:F$86,B$4:B$21,),9^9),ROW(K41))),INDEX(F:F,MOD(SMALL(COUNTIF(F$5:F$86,"&lt;="&amp;F$5:F$86)*ISNA(MATCH(F$5:F$86,B$4:B$21,))+ROW($5:$86)%%,ROW(O41)),1)/1%%+0.1))</f>
        <v>0002.0014.0143.0710</v>
      </c>
      <c r="L45" t="str">
        <f t="array" ref="L45">INDEX(G$1:G$86,SMALL(IF($F$5:$F$86=$K45,ROW(G$5:G$86)),COUNTIF($K$5:$K45,$K45)))</f>
        <v>АО «ДОМ.РФ»</v>
      </c>
      <c r="M45">
        <f t="array" ref="M45">INDEX(H$1:H$86,SMALL(IF($F$5:$F$86=$K45,ROW(H$5:H$86)),COUNTIF($K$5:$K45,$K45)))</f>
        <v>8</v>
      </c>
    </row>
    <row r="46" spans="2:13" x14ac:dyDescent="0.25">
      <c r="B46" s="6"/>
      <c r="C46" s="6"/>
      <c r="D46" s="2"/>
      <c r="E46" s="4"/>
      <c r="F46" s="5" t="s">
        <v>21</v>
      </c>
      <c r="G46" s="5" t="s">
        <v>38</v>
      </c>
      <c r="H46" s="5">
        <v>1</v>
      </c>
      <c r="I46">
        <f t="shared" si="1"/>
        <v>14</v>
      </c>
      <c r="K46" t="str">
        <f t="array" ref="K46">IFERROR(INDEX(B$4:B$21,SMALL(IFERROR(MATCH(F$5:F$86,B$4:B$21,),9^9),ROW(K42))),INDEX(F:F,MOD(SMALL(COUNTIF(F$5:F$86,"&lt;="&amp;F$5:F$86)*ISNA(MATCH(F$5:F$86,B$4:B$21,))+ROW($5:$86)%%,ROW(O42)),1)/1%%+0.1))</f>
        <v>0002.0014.0143.0710</v>
      </c>
      <c r="L46" t="str">
        <f t="array" ref="L46">INDEX(G$1:G$86,SMALL(IF($F$5:$F$86=$K46,ROW(G$5:G$86)),COUNTIF($K$5:$K46,$K46)))</f>
        <v>СК России</v>
      </c>
      <c r="M46">
        <f t="array" ref="M46">INDEX(H$1:H$86,SMALL(IF($F$5:$F$86=$K46,ROW(H$5:H$86)),COUNTIF($K$5:$K46,$K46)))</f>
        <v>5</v>
      </c>
    </row>
    <row r="47" spans="2:13" x14ac:dyDescent="0.25">
      <c r="B47" s="6"/>
      <c r="C47" s="6"/>
      <c r="D47" s="2"/>
      <c r="E47" s="4"/>
      <c r="F47" s="8" t="s">
        <v>3</v>
      </c>
      <c r="G47" s="5" t="s">
        <v>39</v>
      </c>
      <c r="H47" s="5">
        <v>2</v>
      </c>
      <c r="I47" t="e">
        <f t="shared" si="1"/>
        <v>#N/A</v>
      </c>
      <c r="K47" t="str">
        <f t="array" ref="K47">IFERROR(INDEX(B$4:B$21,SMALL(IFERROR(MATCH(F$5:F$86,B$4:B$21,),9^9),ROW(K43))),INDEX(F:F,MOD(SMALL(COUNTIF(F$5:F$86,"&lt;="&amp;F$5:F$86)*ISNA(MATCH(F$5:F$86,B$4:B$21,))+ROW($5:$86)%%,ROW(O43)),1)/1%%+0.1))</f>
        <v>0002.0014.0143.0710</v>
      </c>
      <c r="L47" t="str">
        <f t="array" ref="L47">INDEX(G$1:G$86,SMALL(IF($F$5:$F$86=$K47,ROW(G$5:G$86)),COUNTIF($K$5:$K47,$K47)))</f>
        <v>Пенсионный фонд Российской Федерации</v>
      </c>
      <c r="M47">
        <f t="array" ref="M47">INDEX(H$1:H$86,SMALL(IF($F$5:$F$86=$K47,ROW(H$5:H$86)),COUNTIF($K$5:$K47,$K47)))</f>
        <v>1</v>
      </c>
    </row>
    <row r="48" spans="2:13" x14ac:dyDescent="0.25">
      <c r="B48" s="6"/>
      <c r="C48" s="6"/>
      <c r="D48" s="2"/>
      <c r="E48" s="4"/>
      <c r="F48" s="5" t="s">
        <v>21</v>
      </c>
      <c r="G48" s="5" t="s">
        <v>40</v>
      </c>
      <c r="H48" s="5">
        <v>1</v>
      </c>
      <c r="I48">
        <f t="shared" si="1"/>
        <v>14</v>
      </c>
      <c r="K48" t="str">
        <f t="array" ref="K48">IFERROR(INDEX(B$4:B$21,SMALL(IFERROR(MATCH(F$5:F$86,B$4:B$21,),9^9),ROW(K44))),INDEX(F:F,MOD(SMALL(COUNTIF(F$5:F$86,"&lt;="&amp;F$5:F$86)*ISNA(MATCH(F$5:F$86,B$4:B$21,))+ROW($5:$86)%%,ROW(O44)),1)/1%%+0.1))</f>
        <v>0004.0016.0162.0513</v>
      </c>
      <c r="L48" t="str">
        <f t="array" ref="L48">INDEX(G$1:G$86,SMALL(IF($F$5:$F$86=$K48,ROW(G$5:G$86)),COUNTIF($K$5:$K48,$K48)))</f>
        <v>Минфин России</v>
      </c>
      <c r="M48">
        <f t="array" ref="M48">INDEX(H$1:H$86,SMALL(IF($F$5:$F$86=$K48,ROW(H$5:H$86)),COUNTIF($K$5:$K48,$K48)))</f>
        <v>1</v>
      </c>
    </row>
    <row r="49" spans="2:13" x14ac:dyDescent="0.25">
      <c r="B49" s="6"/>
      <c r="C49" s="6"/>
      <c r="D49" s="2"/>
      <c r="E49" s="4"/>
      <c r="F49" s="5" t="s">
        <v>24</v>
      </c>
      <c r="G49" s="5" t="s">
        <v>41</v>
      </c>
      <c r="H49" s="5">
        <v>2</v>
      </c>
      <c r="I49">
        <f t="shared" si="1"/>
        <v>17</v>
      </c>
      <c r="K49" t="str">
        <f t="array" ref="K49">IFERROR(INDEX(B$4:B$21,SMALL(IFERROR(MATCH(F$5:F$86,B$4:B$21,),9^9),ROW(K45))),INDEX(F:F,MOD(SMALL(COUNTIF(F$5:F$86,"&lt;="&amp;F$5:F$86)*ISNA(MATCH(F$5:F$86,B$4:B$21,))+ROW($5:$86)%%,ROW(O45)),1)/1%%+0.1))</f>
        <v>0002.0013.0141.0290</v>
      </c>
      <c r="L49" t="str">
        <f t="array" ref="L49">INDEX(G$1:G$86,SMALL(IF($F$5:$F$86=$K49,ROW(G$5:G$86)),COUNTIF($K$5:$K49,$K49)))</f>
        <v>Минприроды России</v>
      </c>
      <c r="M49">
        <f t="array" ref="M49">INDEX(H$1:H$86,SMALL(IF($F$5:$F$86=$K49,ROW(H$5:H$86)),COUNTIF($K$5:$K49,$K49)))</f>
        <v>14</v>
      </c>
    </row>
    <row r="50" spans="2:13" x14ac:dyDescent="0.25">
      <c r="B50" s="6"/>
      <c r="C50" s="6"/>
      <c r="D50" s="2"/>
      <c r="E50" s="4"/>
      <c r="F50" s="5" t="s">
        <v>11</v>
      </c>
      <c r="G50" s="5" t="s">
        <v>30</v>
      </c>
      <c r="H50" s="5">
        <v>2</v>
      </c>
      <c r="I50">
        <f t="shared" si="1"/>
        <v>8</v>
      </c>
      <c r="K50" t="str">
        <f t="array" ref="K50">IFERROR(INDEX(B$4:B$21,SMALL(IFERROR(MATCH(F$5:F$86,B$4:B$21,),9^9),ROW(K46))),INDEX(F:F,MOD(SMALL(COUNTIF(F$5:F$86,"&lt;="&amp;F$5:F$86)*ISNA(MATCH(F$5:F$86,B$4:B$21,))+ROW($5:$86)%%,ROW(O46)),1)/1%%+0.1))</f>
        <v>0002.0013.0141.0290</v>
      </c>
      <c r="L50" t="str">
        <f t="array" ref="L50">INDEX(G$1:G$86,SMALL(IF($F$5:$F$86=$K50,ROW(G$5:G$86)),COUNTIF($K$5:$K50,$K50)))</f>
        <v>АО «ДОМ.РФ»</v>
      </c>
      <c r="M50">
        <f t="array" ref="M50">INDEX(H$1:H$86,SMALL(IF($F$5:$F$86=$K50,ROW(H$5:H$86)),COUNTIF($K$5:$K50,$K50)))</f>
        <v>1</v>
      </c>
    </row>
    <row r="51" spans="2:13" x14ac:dyDescent="0.25">
      <c r="B51" s="6"/>
      <c r="C51" s="6"/>
      <c r="D51" s="2"/>
      <c r="E51" s="4"/>
      <c r="F51" s="5" t="s">
        <v>0</v>
      </c>
      <c r="G51" s="5" t="s">
        <v>28</v>
      </c>
      <c r="H51" s="5">
        <v>1</v>
      </c>
      <c r="I51">
        <f t="shared" si="1"/>
        <v>1</v>
      </c>
      <c r="K51" t="str">
        <f t="array" ref="K51">IFERROR(INDEX(B$4:B$21,SMALL(IFERROR(MATCH(F$5:F$86,B$4:B$21,),9^9),ROW(K47))),INDEX(F:F,MOD(SMALL(COUNTIF(F$5:F$86,"&lt;="&amp;F$5:F$86)*ISNA(MATCH(F$5:F$86,B$4:B$21,))+ROW($5:$86)%%,ROW(O47)),1)/1%%+0.1))</f>
        <v>0002.0013.0141.0290</v>
      </c>
      <c r="L51" t="str">
        <f t="array" ref="L51">INDEX(G$1:G$86,SMALL(IF($F$5:$F$86=$K51,ROW(G$5:G$86)),COUNTIF($K$5:$K51,$K51)))</f>
        <v>АО «ДОМ.РФ»</v>
      </c>
      <c r="M51">
        <f t="array" ref="M51">INDEX(H$1:H$86,SMALL(IF($F$5:$F$86=$K51,ROW(H$5:H$86)),COUNTIF($K$5:$K51,$K51)))</f>
        <v>1</v>
      </c>
    </row>
    <row r="52" spans="2:13" x14ac:dyDescent="0.25">
      <c r="B52" s="6"/>
      <c r="C52" s="6"/>
      <c r="D52" s="2"/>
      <c r="E52" s="4"/>
      <c r="F52" s="5" t="s">
        <v>1</v>
      </c>
      <c r="G52" s="5" t="s">
        <v>29</v>
      </c>
      <c r="H52" s="5">
        <v>1</v>
      </c>
      <c r="I52">
        <f t="shared" si="1"/>
        <v>2</v>
      </c>
      <c r="K52" t="str">
        <f t="array" ref="K52">IFERROR(INDEX(B$4:B$21,SMALL(IFERROR(MATCH(F$5:F$86,B$4:B$21,),9^9),ROW(K48))),INDEX(F:F,MOD(SMALL(COUNTIF(F$5:F$86,"&lt;="&amp;F$5:F$86)*ISNA(MATCH(F$5:F$86,B$4:B$21,))+ROW($5:$86)%%,ROW(O48)),1)/1%%+0.1))</f>
        <v>0002.0013.0141.0290</v>
      </c>
      <c r="L52" t="str">
        <f t="array" ref="L52">INDEX(G$1:G$86,SMALL(IF($F$5:$F$86=$K52,ROW(G$5:G$86)),COUNTIF($K$5:$K52,$K52)))</f>
        <v>Минприроды России</v>
      </c>
      <c r="M52">
        <f t="array" ref="M52">INDEX(H$1:H$86,SMALL(IF($F$5:$F$86=$K52,ROW(H$5:H$86)),COUNTIF($K$5:$K52,$K52)))</f>
        <v>2</v>
      </c>
    </row>
    <row r="53" spans="2:13" x14ac:dyDescent="0.25">
      <c r="B53" s="6"/>
      <c r="C53" s="6"/>
      <c r="D53" s="2"/>
      <c r="E53" s="4"/>
      <c r="F53" s="9" t="s">
        <v>5</v>
      </c>
      <c r="G53" s="5" t="s">
        <v>7</v>
      </c>
      <c r="H53" s="5">
        <v>2</v>
      </c>
      <c r="I53" t="e">
        <f t="shared" si="1"/>
        <v>#N/A</v>
      </c>
      <c r="K53" t="str">
        <f t="array" ref="K53">IFERROR(INDEX(B$4:B$21,SMALL(IFERROR(MATCH(F$5:F$86,B$4:B$21,),9^9),ROW(K49))),INDEX(F:F,MOD(SMALL(COUNTIF(F$5:F$86,"&lt;="&amp;F$5:F$86)*ISNA(MATCH(F$5:F$86,B$4:B$21,))+ROW($5:$86)%%,ROW(O49)),1)/1%%+0.1))</f>
        <v>0002.0013.0141.0290</v>
      </c>
      <c r="L53" t="str">
        <f t="array" ref="L53">INDEX(G$1:G$86,SMALL(IF($F$5:$F$86=$K53,ROW(G$5:G$86)),COUNTIF($K$5:$K53,$K53)))</f>
        <v>Минсельхоз России</v>
      </c>
      <c r="M53">
        <f t="array" ref="M53">INDEX(H$1:H$86,SMALL(IF($F$5:$F$86=$K53,ROW(H$5:H$86)),COUNTIF($K$5:$K53,$K53)))</f>
        <v>1</v>
      </c>
    </row>
    <row r="54" spans="2:13" x14ac:dyDescent="0.25">
      <c r="B54" s="6"/>
      <c r="C54" s="6"/>
      <c r="D54" s="2"/>
      <c r="E54" s="4"/>
      <c r="F54" s="5" t="s">
        <v>24</v>
      </c>
      <c r="G54" s="5" t="s">
        <v>7</v>
      </c>
      <c r="H54" s="5">
        <v>2</v>
      </c>
      <c r="I54">
        <f t="shared" si="1"/>
        <v>17</v>
      </c>
      <c r="K54" t="str">
        <f t="array" ref="K54">IFERROR(INDEX(B$4:B$21,SMALL(IFERROR(MATCH(F$5:F$86,B$4:B$21,),9^9),ROW(K50))),INDEX(F:F,MOD(SMALL(COUNTIF(F$5:F$86,"&lt;="&amp;F$5:F$86)*ISNA(MATCH(F$5:F$86,B$4:B$21,))+ROW($5:$86)%%,ROW(O50)),1)/1%%+0.1))</f>
        <v>0002.0013.0141.0290</v>
      </c>
      <c r="L54" t="str">
        <f t="array" ref="L54">INDEX(G$1:G$86,SMALL(IF($F$5:$F$86=$K54,ROW(G$5:G$86)),COUNTIF($K$5:$K54,$K54)))</f>
        <v>Минкомсвязь России</v>
      </c>
      <c r="M54">
        <f t="array" ref="M54">INDEX(H$1:H$86,SMALL(IF($F$5:$F$86=$K54,ROW(H$5:H$86)),COUNTIF($K$5:$K54,$K54)))</f>
        <v>1</v>
      </c>
    </row>
    <row r="55" spans="2:13" x14ac:dyDescent="0.25">
      <c r="B55" s="6"/>
      <c r="C55" s="6"/>
      <c r="D55" s="2"/>
      <c r="E55" s="4"/>
      <c r="F55" s="5" t="s">
        <v>24</v>
      </c>
      <c r="G55" s="5" t="s">
        <v>32</v>
      </c>
      <c r="H55" s="5">
        <v>1</v>
      </c>
      <c r="I55">
        <f t="shared" si="1"/>
        <v>17</v>
      </c>
      <c r="K55" t="str">
        <f t="array" ref="K55">IFERROR(INDEX(B$4:B$21,SMALL(IFERROR(MATCH(F$5:F$86,B$4:B$21,),9^9),ROW(K51))),INDEX(F:F,MOD(SMALL(COUNTIF(F$5:F$86,"&lt;="&amp;F$5:F$86)*ISNA(MATCH(F$5:F$86,B$4:B$21,))+ROW($5:$86)%%,ROW(O51)),1)/1%%+0.1))</f>
        <v>0002.0013.0141.0290</v>
      </c>
      <c r="L55" t="str">
        <f t="array" ref="L55">INDEX(G$1:G$86,SMALL(IF($F$5:$F$86=$K55,ROW(G$5:G$86)),COUNTIF($K$5:$K55,$K55)))</f>
        <v>Минздрав России</v>
      </c>
      <c r="M55">
        <f t="array" ref="M55">INDEX(H$1:H$86,SMALL(IF($F$5:$F$86=$K55,ROW(H$5:H$86)),COUNTIF($K$5:$K55,$K55)))</f>
        <v>2</v>
      </c>
    </row>
    <row r="56" spans="2:13" x14ac:dyDescent="0.25">
      <c r="B56" s="6"/>
      <c r="C56" s="6"/>
      <c r="D56" s="2"/>
      <c r="E56" s="4"/>
      <c r="F56" s="5" t="s">
        <v>8</v>
      </c>
      <c r="G56" s="5" t="s">
        <v>10</v>
      </c>
      <c r="H56" s="5">
        <v>1</v>
      </c>
      <c r="I56">
        <f t="shared" si="1"/>
        <v>5</v>
      </c>
      <c r="K56" t="str">
        <f t="array" ref="K56">IFERROR(INDEX(B$4:B$21,SMALL(IFERROR(MATCH(F$5:F$86,B$4:B$21,),9^9),ROW(K52))),INDEX(F:F,MOD(SMALL(COUNTIF(F$5:F$86,"&lt;="&amp;F$5:F$86)*ISNA(MATCH(F$5:F$86,B$4:B$21,))+ROW($5:$86)%%,ROW(O52)),1)/1%%+0.1))</f>
        <v>0002.0013.0141.0290</v>
      </c>
      <c r="L56" t="str">
        <f t="array" ref="L56">INDEX(G$1:G$86,SMALL(IF($F$5:$F$86=$K56,ROW(G$5:G$86)),COUNTIF($K$5:$K56,$K56)))</f>
        <v>Минобороны России</v>
      </c>
      <c r="M56">
        <f t="array" ref="M56">INDEX(H$1:H$86,SMALL(IF($F$5:$F$86=$K56,ROW(H$5:H$86)),COUNTIF($K$5:$K56,$K56)))</f>
        <v>2</v>
      </c>
    </row>
    <row r="57" spans="2:13" x14ac:dyDescent="0.25">
      <c r="B57" s="6"/>
      <c r="C57" s="6"/>
      <c r="D57" s="2"/>
      <c r="E57" s="4"/>
      <c r="F57" s="5" t="s">
        <v>21</v>
      </c>
      <c r="G57" s="5" t="s">
        <v>36</v>
      </c>
      <c r="H57" s="5">
        <v>2</v>
      </c>
      <c r="I57">
        <f t="shared" si="1"/>
        <v>14</v>
      </c>
      <c r="K57" t="str">
        <f t="array" ref="K57">IFERROR(INDEX(B$4:B$21,SMALL(IFERROR(MATCH(F$5:F$86,B$4:B$21,),9^9),ROW(K53))),INDEX(F:F,MOD(SMALL(COUNTIF(F$5:F$86,"&lt;="&amp;F$5:F$86)*ISNA(MATCH(F$5:F$86,B$4:B$21,))+ROW($5:$86)%%,ROW(O53)),1)/1%%+0.1))</f>
        <v>0002.0013.0141.0290</v>
      </c>
      <c r="L57" t="str">
        <f t="array" ref="L57">INDEX(G$1:G$86,SMALL(IF($F$5:$F$86=$K57,ROW(G$5:G$86)),COUNTIF($K$5:$K57,$K57)))</f>
        <v>Минэнерго России</v>
      </c>
      <c r="M57">
        <f t="array" ref="M57">INDEX(H$1:H$86,SMALL(IF($F$5:$F$86=$K57,ROW(H$5:H$86)),COUNTIF($K$5:$K57,$K57)))</f>
        <v>2</v>
      </c>
    </row>
    <row r="58" spans="2:13" x14ac:dyDescent="0.25">
      <c r="B58" s="6"/>
      <c r="C58" s="6"/>
      <c r="D58" s="2"/>
      <c r="E58" s="4"/>
      <c r="F58" s="5" t="s">
        <v>15</v>
      </c>
      <c r="G58" s="5" t="s">
        <v>36</v>
      </c>
      <c r="H58" s="5">
        <v>2</v>
      </c>
      <c r="I58">
        <f t="shared" si="1"/>
        <v>10</v>
      </c>
      <c r="K58" t="str">
        <f t="array" ref="K58">IFERROR(INDEX(B$4:B$21,SMALL(IFERROR(MATCH(F$5:F$86,B$4:B$21,),9^9),ROW(K54))),INDEX(F:F,MOD(SMALL(COUNTIF(F$5:F$86,"&lt;="&amp;F$5:F$86)*ISNA(MATCH(F$5:F$86,B$4:B$21,))+ROW($5:$86)%%,ROW(O54)),1)/1%%+0.1))</f>
        <v>0002.0013.0141.0290</v>
      </c>
      <c r="L58" t="str">
        <f t="array" ref="L58">INDEX(G$1:G$86,SMALL(IF($F$5:$F$86=$K58,ROW(G$5:G$86)),COUNTIF($K$5:$K58,$K58)))</f>
        <v>Минстрой России</v>
      </c>
      <c r="M58">
        <f t="array" ref="M58">INDEX(H$1:H$86,SMALL(IF($F$5:$F$86=$K58,ROW(H$5:H$86)),COUNTIF($K$5:$K58,$K58)))</f>
        <v>2</v>
      </c>
    </row>
    <row r="59" spans="2:13" x14ac:dyDescent="0.25">
      <c r="B59" s="6"/>
      <c r="C59" s="6"/>
      <c r="D59" s="2"/>
      <c r="E59" s="4"/>
      <c r="F59" s="5" t="s">
        <v>13</v>
      </c>
      <c r="G59" s="5" t="s">
        <v>42</v>
      </c>
      <c r="H59" s="5">
        <v>2</v>
      </c>
      <c r="I59">
        <f t="shared" si="1"/>
        <v>9</v>
      </c>
      <c r="K59" t="str">
        <f t="array" ref="K59">IFERROR(INDEX(B$4:B$21,SMALL(IFERROR(MATCH(F$5:F$86,B$4:B$21,),9^9),ROW(K55))),INDEX(F:F,MOD(SMALL(COUNTIF(F$5:F$86,"&lt;="&amp;F$5:F$86)*ISNA(MATCH(F$5:F$86,B$4:B$21,))+ROW($5:$86)%%,ROW(O55)),1)/1%%+0.1))</f>
        <v>0002.0013.0141.0290</v>
      </c>
      <c r="L59" t="str">
        <f t="array" ref="L59">INDEX(G$1:G$86,SMALL(IF($F$5:$F$86=$K59,ROW(G$5:G$86)),COUNTIF($K$5:$K59,$K59)))</f>
        <v>Сколково фонд</v>
      </c>
      <c r="M59">
        <f t="array" ref="M59">INDEX(H$1:H$86,SMALL(IF($F$5:$F$86=$K59,ROW(H$5:H$86)),COUNTIF($K$5:$K59,$K59)))</f>
        <v>1</v>
      </c>
    </row>
    <row r="60" spans="2:13" x14ac:dyDescent="0.25">
      <c r="B60" s="6"/>
      <c r="C60" s="6"/>
      <c r="D60" s="2"/>
      <c r="E60" s="4"/>
      <c r="F60" s="5" t="s">
        <v>17</v>
      </c>
      <c r="G60" s="5" t="s">
        <v>32</v>
      </c>
      <c r="H60" s="5">
        <v>2</v>
      </c>
      <c r="I60">
        <f t="shared" si="1"/>
        <v>11</v>
      </c>
      <c r="K60" t="str">
        <f t="array" ref="K60">IFERROR(INDEX(B$4:B$21,SMALL(IFERROR(MATCH(F$5:F$86,B$4:B$21,),9^9),ROW(K56))),INDEX(F:F,MOD(SMALL(COUNTIF(F$5:F$86,"&lt;="&amp;F$5:F$86)*ISNA(MATCH(F$5:F$86,B$4:B$21,))+ROW($5:$86)%%,ROW(O56)),1)/1%%+0.1))</f>
        <v>0002.0007.0074.0253</v>
      </c>
      <c r="L60" t="str">
        <f t="array" ref="L60">INDEX(G$1:G$86,SMALL(IF($F$5:$F$86=$K60,ROW(G$5:G$86)),COUNTIF($K$5:$K60,$K60)))</f>
        <v>Минфин России</v>
      </c>
      <c r="M60">
        <f t="array" ref="M60">INDEX(H$1:H$86,SMALL(IF($F$5:$F$86=$K60,ROW(H$5:H$86)),COUNTIF($K$5:$K60,$K60)))</f>
        <v>1</v>
      </c>
    </row>
    <row r="61" spans="2:13" x14ac:dyDescent="0.25">
      <c r="B61" s="6"/>
      <c r="C61" s="6"/>
      <c r="D61" s="2"/>
      <c r="E61" s="4"/>
      <c r="F61" s="5" t="s">
        <v>24</v>
      </c>
      <c r="G61" s="5" t="s">
        <v>31</v>
      </c>
      <c r="H61" s="5">
        <v>2</v>
      </c>
      <c r="I61">
        <f t="shared" si="1"/>
        <v>17</v>
      </c>
      <c r="K61" t="str">
        <f t="array" ref="K61">IFERROR(INDEX(B$4:B$21,SMALL(IFERROR(MATCH(F$5:F$86,B$4:B$21,),9^9),ROW(K57))),INDEX(F:F,MOD(SMALL(COUNTIF(F$5:F$86,"&lt;="&amp;F$5:F$86)*ISNA(MATCH(F$5:F$86,B$4:B$21,))+ROW($5:$86)%%,ROW(O57)),1)/1%%+0.1))</f>
        <v>0002.0007.0074.0253</v>
      </c>
      <c r="L61" t="str">
        <f t="array" ref="L61">INDEX(G$1:G$86,SMALL(IF($F$5:$F$86=$K61,ROW(G$5:G$86)),COUNTIF($K$5:$K61,$K61)))</f>
        <v>Пенсионный фонд Российской Федерации</v>
      </c>
      <c r="M61">
        <f t="array" ref="M61">INDEX(H$1:H$86,SMALL(IF($F$5:$F$86=$K61,ROW(H$5:H$86)),COUNTIF($K$5:$K61,$K61)))</f>
        <v>3</v>
      </c>
    </row>
    <row r="62" spans="2:13" x14ac:dyDescent="0.25">
      <c r="B62" s="6"/>
      <c r="C62" s="6"/>
      <c r="D62" s="2"/>
      <c r="E62" s="4"/>
      <c r="F62" s="9" t="s">
        <v>5</v>
      </c>
      <c r="G62" s="5" t="s">
        <v>36</v>
      </c>
      <c r="H62" s="5">
        <v>2</v>
      </c>
      <c r="I62" t="e">
        <f t="shared" si="1"/>
        <v>#N/A</v>
      </c>
      <c r="K62" t="str">
        <f t="array" ref="K62">IFERROR(INDEX(B$4:B$21,SMALL(IFERROR(MATCH(F$5:F$86,B$4:B$21,),9^9),ROW(K58))),INDEX(F:F,MOD(SMALL(COUNTIF(F$5:F$86,"&lt;="&amp;F$5:F$86)*ISNA(MATCH(F$5:F$86,B$4:B$21,))+ROW($5:$86)%%,ROW(O58)),1)/1%%+0.1))</f>
        <v>0002.0007.0074.0253</v>
      </c>
      <c r="L62" t="str">
        <f t="array" ref="L62">INDEX(G$1:G$86,SMALL(IF($F$5:$F$86=$K62,ROW(G$5:G$86)),COUNTIF($K$5:$K62,$K62)))</f>
        <v>Судебные органы государственной власти Российской Федерации</v>
      </c>
      <c r="M62">
        <f t="array" ref="M62">INDEX(H$1:H$86,SMALL(IF($F$5:$F$86=$K62,ROW(H$5:H$86)),COUNTIF($K$5:$K62,$K62)))</f>
        <v>1</v>
      </c>
    </row>
    <row r="63" spans="2:13" x14ac:dyDescent="0.25">
      <c r="B63" s="6"/>
      <c r="C63" s="6"/>
      <c r="D63" s="2"/>
      <c r="E63" s="4"/>
      <c r="F63" s="5" t="s">
        <v>21</v>
      </c>
      <c r="G63" s="5" t="s">
        <v>34</v>
      </c>
      <c r="H63" s="5">
        <v>2</v>
      </c>
      <c r="I63">
        <f t="shared" si="1"/>
        <v>14</v>
      </c>
      <c r="K63" t="str">
        <f t="array" ref="K63">IFERROR(INDEX(B$4:B$21,SMALL(IFERROR(MATCH(F$5:F$86,B$4:B$21,),9^9),ROW(K59))),INDEX(F:F,MOD(SMALL(COUNTIF(F$5:F$86,"&lt;="&amp;F$5:F$86)*ISNA(MATCH(F$5:F$86,B$4:B$21,))+ROW($5:$86)%%,ROW(O59)),1)/1%%+0.1))</f>
        <v>0002.0007.0074.0253</v>
      </c>
      <c r="L63" t="str">
        <f t="array" ref="L63">INDEX(G$1:G$86,SMALL(IF($F$5:$F$86=$K63,ROW(G$5:G$86)),COUNTIF($K$5:$K63,$K63)))</f>
        <v>МВД России</v>
      </c>
      <c r="M63">
        <f t="array" ref="M63">INDEX(H$1:H$86,SMALL(IF($F$5:$F$86=$K63,ROW(H$5:H$86)),COUNTIF($K$5:$K63,$K63)))</f>
        <v>2</v>
      </c>
    </row>
    <row r="64" spans="2:13" x14ac:dyDescent="0.25">
      <c r="B64" s="6"/>
      <c r="C64" s="6"/>
      <c r="D64" s="2"/>
      <c r="E64" s="4"/>
      <c r="F64" s="5" t="s">
        <v>1</v>
      </c>
      <c r="G64" s="5" t="s">
        <v>34</v>
      </c>
      <c r="H64" s="5">
        <v>2</v>
      </c>
      <c r="I64">
        <f t="shared" si="1"/>
        <v>2</v>
      </c>
      <c r="K64" t="str">
        <f t="array" ref="K64">IFERROR(INDEX(B$4:B$21,SMALL(IFERROR(MATCH(F$5:F$86,B$4:B$21,),9^9),ROW(K60))),INDEX(F:F,MOD(SMALL(COUNTIF(F$5:F$86,"&lt;="&amp;F$5:F$86)*ISNA(MATCH(F$5:F$86,B$4:B$21,))+ROW($5:$86)%%,ROW(O60)),1)/1%%+0.1))</f>
        <v>0002.0007.0074.0253</v>
      </c>
      <c r="L64" t="str">
        <f t="array" ref="L64">INDEX(G$1:G$86,SMALL(IF($F$5:$F$86=$K64,ROW(G$5:G$86)),COUNTIF($K$5:$K64,$K64)))</f>
        <v>Генеральная прокуратура Российской Федерации</v>
      </c>
      <c r="M64">
        <f t="array" ref="M64">INDEX(H$1:H$86,SMALL(IF($F$5:$F$86=$K64,ROW(H$5:H$86)),COUNTIF($K$5:$K64,$K64)))</f>
        <v>1</v>
      </c>
    </row>
    <row r="65" spans="2:13" x14ac:dyDescent="0.25">
      <c r="B65" s="6"/>
      <c r="C65" s="6"/>
      <c r="D65" s="2"/>
      <c r="E65" s="4"/>
      <c r="F65" s="5" t="s">
        <v>9</v>
      </c>
      <c r="G65" s="5" t="s">
        <v>43</v>
      </c>
      <c r="H65" s="5">
        <v>2</v>
      </c>
      <c r="I65">
        <f t="shared" si="1"/>
        <v>6</v>
      </c>
      <c r="K65" t="str">
        <f t="array" ref="K65">IFERROR(INDEX(B$4:B$21,SMALL(IFERROR(MATCH(F$5:F$86,B$4:B$21,),9^9),ROW(K61))),INDEX(F:F,MOD(SMALL(COUNTIF(F$5:F$86,"&lt;="&amp;F$5:F$86)*ISNA(MATCH(F$5:F$86,B$4:B$21,))+ROW($5:$86)%%,ROW(O61)),1)/1%%+0.1))</f>
        <v>0002.0007.0074.0253</v>
      </c>
      <c r="L65" t="str">
        <f t="array" ref="L65">INDEX(G$1:G$86,SMALL(IF($F$5:$F$86=$K65,ROW(G$5:G$86)),COUNTIF($K$5:$K65,$K65)))</f>
        <v>Минтруд России</v>
      </c>
      <c r="M65">
        <f t="array" ref="M65">INDEX(H$1:H$86,SMALL(IF($F$5:$F$86=$K65,ROW(H$5:H$86)),COUNTIF($K$5:$K65,$K65)))</f>
        <v>1</v>
      </c>
    </row>
    <row r="66" spans="2:13" x14ac:dyDescent="0.25">
      <c r="B66" s="6"/>
      <c r="C66" s="6"/>
      <c r="D66" s="2"/>
      <c r="E66" s="4"/>
      <c r="F66" s="5" t="s">
        <v>17</v>
      </c>
      <c r="G66" s="5" t="s">
        <v>29</v>
      </c>
      <c r="H66" s="5">
        <v>2</v>
      </c>
      <c r="I66">
        <f t="shared" si="1"/>
        <v>11</v>
      </c>
      <c r="K66" t="str">
        <f t="array" ref="K66">IFERROR(INDEX(B$4:B$21,SMALL(IFERROR(MATCH(F$5:F$86,B$4:B$21,),9^9),ROW(K62))),INDEX(F:F,MOD(SMALL(COUNTIF(F$5:F$86,"&lt;="&amp;F$5:F$86)*ISNA(MATCH(F$5:F$86,B$4:B$21,))+ROW($5:$86)%%,ROW(O62)),1)/1%%+0.1))</f>
        <v>0003.0009.0096.0893</v>
      </c>
      <c r="L66" t="str">
        <f t="array" ref="L66">INDEX(G$1:G$86,SMALL(IF($F$5:$F$86=$K66,ROW(G$5:G$86)),COUNTIF($K$5:$K66,$K66)))</f>
        <v>МВД России</v>
      </c>
      <c r="M66">
        <f t="array" ref="M66">INDEX(H$1:H$86,SMALL(IF($F$5:$F$86=$K66,ROW(H$5:H$86)),COUNTIF($K$5:$K66,$K66)))</f>
        <v>14</v>
      </c>
    </row>
    <row r="67" spans="2:13" x14ac:dyDescent="0.25">
      <c r="B67" s="6"/>
      <c r="C67" s="6"/>
      <c r="D67" s="2"/>
      <c r="E67" s="4"/>
      <c r="F67" s="5" t="s">
        <v>22</v>
      </c>
      <c r="G67" s="5" t="s">
        <v>28</v>
      </c>
      <c r="H67" s="5">
        <v>1</v>
      </c>
      <c r="I67">
        <f t="shared" si="1"/>
        <v>15</v>
      </c>
      <c r="K67" t="str">
        <f t="array" ref="K67">IFERROR(INDEX(B$4:B$21,SMALL(IFERROR(MATCH(F$5:F$86,B$4:B$21,),9^9),ROW(K63))),INDEX(F:F,MOD(SMALL(COUNTIF(F$5:F$86,"&lt;="&amp;F$5:F$86)*ISNA(MATCH(F$5:F$86,B$4:B$21,))+ROW($5:$86)%%,ROW(O63)),1)/1%%+0.1))</f>
        <v>0003.0009.0096.0893</v>
      </c>
      <c r="L67" t="str">
        <f t="array" ref="L67">INDEX(G$1:G$86,SMALL(IF($F$5:$F$86=$K67,ROW(G$5:G$86)),COUNTIF($K$5:$K67,$K67)))</f>
        <v>Генеральная прокуратура Российской Федерации</v>
      </c>
      <c r="M67">
        <f t="array" ref="M67">INDEX(H$1:H$86,SMALL(IF($F$5:$F$86=$K67,ROW(H$5:H$86)),COUNTIF($K$5:$K67,$K67)))</f>
        <v>1</v>
      </c>
    </row>
    <row r="68" spans="2:13" x14ac:dyDescent="0.25">
      <c r="B68" s="6"/>
      <c r="C68" s="6"/>
      <c r="D68" s="2"/>
      <c r="E68" s="4"/>
      <c r="F68" s="5" t="s">
        <v>6</v>
      </c>
      <c r="G68" s="5" t="s">
        <v>44</v>
      </c>
      <c r="H68" s="5">
        <v>1</v>
      </c>
      <c r="I68">
        <f t="shared" si="1"/>
        <v>7</v>
      </c>
      <c r="K68" t="str">
        <f t="array" ref="K68">IFERROR(INDEX(B$4:B$21,SMALL(IFERROR(MATCH(F$5:F$86,B$4:B$21,),9^9),ROW(K64))),INDEX(F:F,MOD(SMALL(COUNTIF(F$5:F$86,"&lt;="&amp;F$5:F$86)*ISNA(MATCH(F$5:F$86,B$4:B$21,))+ROW($5:$86)%%,ROW(O64)),1)/1%%+0.1))</f>
        <v>0003.0011.0122.0925</v>
      </c>
      <c r="L68" t="str">
        <f t="array" ref="L68">INDEX(G$1:G$86,SMALL(IF($F$5:$F$86=$K68,ROW(G$5:G$86)),COUNTIF($K$5:$K68,$K68)))</f>
        <v>Росреестр</v>
      </c>
      <c r="M68">
        <f t="array" ref="M68">INDEX(H$1:H$86,SMALL(IF($F$5:$F$86=$K68,ROW(H$5:H$86)),COUNTIF($K$5:$K68,$K68)))</f>
        <v>5</v>
      </c>
    </row>
    <row r="69" spans="2:13" x14ac:dyDescent="0.25">
      <c r="B69" s="6"/>
      <c r="C69" s="6"/>
      <c r="D69" s="2"/>
      <c r="E69" s="4"/>
      <c r="F69" s="5" t="s">
        <v>21</v>
      </c>
      <c r="G69" s="5" t="s">
        <v>45</v>
      </c>
      <c r="H69" s="5">
        <v>2</v>
      </c>
      <c r="I69">
        <f t="shared" si="1"/>
        <v>14</v>
      </c>
      <c r="K69" t="str">
        <f t="array" ref="K69">IFERROR(INDEX(B$4:B$21,SMALL(IFERROR(MATCH(F$5:F$86,B$4:B$21,),9^9),ROW(K65))),INDEX(F:F,MOD(SMALL(COUNTIF(F$5:F$86,"&lt;="&amp;F$5:F$86)*ISNA(MATCH(F$5:F$86,B$4:B$21,))+ROW($5:$86)%%,ROW(O65)),1)/1%%+0.1))</f>
        <v>0003.0011.0122.0925</v>
      </c>
      <c r="L69" t="str">
        <f t="array" ref="L69">INDEX(G$1:G$86,SMALL(IF($F$5:$F$86=$K69,ROW(G$5:G$86)),COUNTIF($K$5:$K69,$K69)))</f>
        <v>МВД России</v>
      </c>
      <c r="M69">
        <f t="array" ref="M69">INDEX(H$1:H$86,SMALL(IF($F$5:$F$86=$K69,ROW(H$5:H$86)),COUNTIF($K$5:$K69,$K69)))</f>
        <v>4</v>
      </c>
    </row>
    <row r="70" spans="2:13" x14ac:dyDescent="0.25">
      <c r="B70" s="6"/>
      <c r="C70" s="6"/>
      <c r="D70" s="2"/>
      <c r="E70" s="4"/>
      <c r="F70" s="5" t="s">
        <v>21</v>
      </c>
      <c r="G70" s="5" t="s">
        <v>32</v>
      </c>
      <c r="H70" s="5">
        <v>2</v>
      </c>
      <c r="I70">
        <f t="shared" ref="I70:I86" si="2">MATCH(F70,B$4:B$21,)</f>
        <v>14</v>
      </c>
      <c r="K70" t="str">
        <f t="array" ref="K70">IFERROR(INDEX(B$4:B$21,SMALL(IFERROR(MATCH(F$5:F$86,B$4:B$21,),9^9),ROW(K66))),INDEX(F:F,MOD(SMALL(COUNTIF(F$5:F$86,"&lt;="&amp;F$5:F$86)*ISNA(MATCH(F$5:F$86,B$4:B$21,))+ROW($5:$86)%%,ROW(O66)),1)/1%%+0.1))</f>
        <v>0003.0011.0122.0925</v>
      </c>
      <c r="L70" t="str">
        <f t="array" ref="L70">INDEX(G$1:G$86,SMALL(IF($F$5:$F$86=$K70,ROW(G$5:G$86)),COUNTIF($K$5:$K70,$K70)))</f>
        <v>ФСИН России</v>
      </c>
      <c r="M70">
        <f t="array" ref="M70">INDEX(H$1:H$86,SMALL(IF($F$5:$F$86=$K70,ROW(H$5:H$86)),COUNTIF($K$5:$K70,$K70)))</f>
        <v>2</v>
      </c>
    </row>
    <row r="71" spans="2:13" x14ac:dyDescent="0.25">
      <c r="B71" s="6"/>
      <c r="C71" s="6"/>
      <c r="D71" s="2"/>
      <c r="E71" s="4"/>
      <c r="F71" s="5" t="s">
        <v>22</v>
      </c>
      <c r="G71" s="5" t="s">
        <v>7</v>
      </c>
      <c r="H71" s="5">
        <v>2</v>
      </c>
      <c r="I71">
        <f t="shared" si="2"/>
        <v>15</v>
      </c>
      <c r="K71" t="str">
        <f t="array" ref="K71">IFERROR(INDEX(B$4:B$21,SMALL(IFERROR(MATCH(F$5:F$86,B$4:B$21,),9^9),ROW(K67))),INDEX(F:F,MOD(SMALL(COUNTIF(F$5:F$86,"&lt;="&amp;F$5:F$86)*ISNA(MATCH(F$5:F$86,B$4:B$21,))+ROW($5:$86)%%,ROW(O67)),1)/1%%+0.1))</f>
        <v>0003.0011.0122.0925</v>
      </c>
      <c r="L71" t="str">
        <f t="array" ref="L71">INDEX(G$1:G$86,SMALL(IF($F$5:$F$86=$K71,ROW(G$5:G$86)),COUNTIF($K$5:$K71,$K71)))</f>
        <v>МВД России</v>
      </c>
      <c r="M71">
        <f t="array" ref="M71">INDEX(H$1:H$86,SMALL(IF($F$5:$F$86=$K71,ROW(H$5:H$86)),COUNTIF($K$5:$K71,$K71)))</f>
        <v>2</v>
      </c>
    </row>
    <row r="72" spans="2:13" x14ac:dyDescent="0.25">
      <c r="B72" s="6"/>
      <c r="C72" s="6"/>
      <c r="D72" s="2"/>
      <c r="E72" s="4"/>
      <c r="F72" s="5" t="s">
        <v>13</v>
      </c>
      <c r="G72" s="5" t="s">
        <v>46</v>
      </c>
      <c r="H72" s="5">
        <v>1</v>
      </c>
      <c r="I72">
        <f t="shared" si="2"/>
        <v>9</v>
      </c>
      <c r="K72" t="str">
        <f t="array" ref="K72">IFERROR(INDEX(B$4:B$21,SMALL(IFERROR(MATCH(F$5:F$86,B$4:B$21,),9^9),ROW(K68))),INDEX(F:F,MOD(SMALL(COUNTIF(F$5:F$86,"&lt;="&amp;F$5:F$86)*ISNA(MATCH(F$5:F$86,B$4:B$21,))+ROW($5:$86)%%,ROW(O68)),1)/1%%+0.1))</f>
        <v>0003.0011.0122.0925</v>
      </c>
      <c r="L72" t="str">
        <f t="array" ref="L72">INDEX(G$1:G$86,SMALL(IF($F$5:$F$86=$K72,ROW(G$5:G$86)),COUNTIF($K$5:$K72,$K72)))</f>
        <v>Минстрой России</v>
      </c>
      <c r="M72">
        <f t="array" ref="M72">INDEX(H$1:H$86,SMALL(IF($F$5:$F$86=$K72,ROW(H$5:H$86)),COUNTIF($K$5:$K72,$K72)))</f>
        <v>1</v>
      </c>
    </row>
    <row r="73" spans="2:13" x14ac:dyDescent="0.25">
      <c r="B73" s="6"/>
      <c r="C73" s="6"/>
      <c r="D73" s="2"/>
      <c r="E73" s="4"/>
      <c r="F73" s="5" t="s">
        <v>13</v>
      </c>
      <c r="G73" s="5" t="s">
        <v>20</v>
      </c>
      <c r="H73" s="5">
        <v>1</v>
      </c>
      <c r="I73">
        <f t="shared" si="2"/>
        <v>9</v>
      </c>
      <c r="K73" t="str">
        <f t="array" ref="K73">IFERROR(INDEX(B$4:B$21,SMALL(IFERROR(MATCH(F$5:F$86,B$4:B$21,),9^9),ROW(K69))),INDEX(F:F,MOD(SMALL(COUNTIF(F$5:F$86,"&lt;="&amp;F$5:F$86)*ISNA(MATCH(F$5:F$86,B$4:B$21,))+ROW($5:$86)%%,ROW(O69)),1)/1%%+0.1))</f>
        <v>0003.0011.0122.0925</v>
      </c>
      <c r="L73" t="str">
        <f t="array" ref="L73">INDEX(G$1:G$86,SMALL(IF($F$5:$F$86=$K73,ROW(G$5:G$86)),COUNTIF($K$5:$K73,$K73)))</f>
        <v>Минтруд России</v>
      </c>
      <c r="M73">
        <f t="array" ref="M73">INDEX(H$1:H$86,SMALL(IF($F$5:$F$86=$K73,ROW(H$5:H$86)),COUNTIF($K$5:$K73,$K73)))</f>
        <v>2</v>
      </c>
    </row>
    <row r="74" spans="2:13" x14ac:dyDescent="0.25">
      <c r="B74" s="6"/>
      <c r="C74" s="6"/>
      <c r="D74" s="2"/>
      <c r="E74" s="4"/>
      <c r="F74" s="5" t="s">
        <v>26</v>
      </c>
      <c r="G74" s="5" t="s">
        <v>2</v>
      </c>
      <c r="H74" s="5">
        <v>2</v>
      </c>
      <c r="I74">
        <f t="shared" si="2"/>
        <v>18</v>
      </c>
      <c r="K74" t="str">
        <f t="array" ref="K74">IFERROR(INDEX(B$4:B$21,SMALL(IFERROR(MATCH(F$5:F$86,B$4:B$21,),9^9),ROW(K70))),INDEX(F:F,MOD(SMALL(COUNTIF(F$5:F$86,"&lt;="&amp;F$5:F$86)*ISNA(MATCH(F$5:F$86,B$4:B$21,))+ROW($5:$86)%%,ROW(O70)),1)/1%%+0.1))</f>
        <v>0003.0011.0122.0925</v>
      </c>
      <c r="L74" t="str">
        <f t="array" ref="L74">INDEX(G$1:G$86,SMALL(IF($F$5:$F$86=$K74,ROW(G$5:G$86)),COUNTIF($K$5:$K74,$K74)))</f>
        <v>ОАО РЖД</v>
      </c>
      <c r="M74">
        <f t="array" ref="M74">INDEX(H$1:H$86,SMALL(IF($F$5:$F$86=$K74,ROW(H$5:H$86)),COUNTIF($K$5:$K74,$K74)))</f>
        <v>1</v>
      </c>
    </row>
    <row r="75" spans="2:13" x14ac:dyDescent="0.25">
      <c r="B75" s="6"/>
      <c r="C75" s="6"/>
      <c r="D75" s="2"/>
      <c r="E75" s="4"/>
      <c r="F75" s="5" t="s">
        <v>21</v>
      </c>
      <c r="G75" s="5" t="s">
        <v>47</v>
      </c>
      <c r="H75" s="5">
        <v>1</v>
      </c>
      <c r="I75">
        <f t="shared" si="2"/>
        <v>14</v>
      </c>
      <c r="K75" t="str">
        <f t="array" ref="K75">IFERROR(INDEX(B$4:B$21,SMALL(IFERROR(MATCH(F$5:F$86,B$4:B$21,),9^9),ROW(K71))),INDEX(F:F,MOD(SMALL(COUNTIF(F$5:F$86,"&lt;="&amp;F$5:F$86)*ISNA(MATCH(F$5:F$86,B$4:B$21,))+ROW($5:$86)%%,ROW(O71)),1)/1%%+0.1))</f>
        <v>0002.0007.0074.0490</v>
      </c>
      <c r="L75" t="str">
        <f t="array" ref="L75">INDEX(G$1:G$86,SMALL(IF($F$5:$F$86=$K75,ROW(G$5:G$86)),COUNTIF($K$5:$K75,$K75)))</f>
        <v>Центральный банк Российской Федерации</v>
      </c>
      <c r="M75">
        <f t="array" ref="M75">INDEX(H$1:H$86,SMALL(IF($F$5:$F$86=$K75,ROW(H$5:H$86)),COUNTIF($K$5:$K75,$K75)))</f>
        <v>2</v>
      </c>
    </row>
    <row r="76" spans="2:13" x14ac:dyDescent="0.25">
      <c r="B76" s="6"/>
      <c r="C76" s="6"/>
      <c r="D76" s="2"/>
      <c r="E76" s="4"/>
      <c r="F76" s="5" t="s">
        <v>13</v>
      </c>
      <c r="G76" s="5" t="s">
        <v>48</v>
      </c>
      <c r="H76" s="5">
        <v>1</v>
      </c>
      <c r="I76">
        <f t="shared" si="2"/>
        <v>9</v>
      </c>
      <c r="K76" t="str">
        <f t="array" ref="K76">IFERROR(INDEX(B$4:B$21,SMALL(IFERROR(MATCH(F$5:F$86,B$4:B$21,),9^9),ROW(K72))),INDEX(F:F,MOD(SMALL(COUNTIF(F$5:F$86,"&lt;="&amp;F$5:F$86)*ISNA(MATCH(F$5:F$86,B$4:B$21,))+ROW($5:$86)%%,ROW(O72)),1)/1%%+0.1))</f>
        <v>0002.0007.0074.0490</v>
      </c>
      <c r="L76" t="str">
        <f t="array" ref="L76">INDEX(G$1:G$86,SMALL(IF($F$5:$F$86=$K76,ROW(G$5:G$86)),COUNTIF($K$5:$K76,$K76)))</f>
        <v>ФССП России</v>
      </c>
      <c r="M76">
        <f t="array" ref="M76">INDEX(H$1:H$86,SMALL(IF($F$5:$F$86=$K76,ROW(H$5:H$86)),COUNTIF($K$5:$K76,$K76)))</f>
        <v>6</v>
      </c>
    </row>
    <row r="77" spans="2:13" x14ac:dyDescent="0.25">
      <c r="B77" s="6"/>
      <c r="C77" s="6"/>
      <c r="D77" s="2"/>
      <c r="E77" s="4"/>
      <c r="F77" s="5" t="s">
        <v>15</v>
      </c>
      <c r="G77" s="5" t="s">
        <v>49</v>
      </c>
      <c r="H77" s="5">
        <v>1</v>
      </c>
      <c r="I77">
        <f t="shared" si="2"/>
        <v>10</v>
      </c>
      <c r="K77" t="str">
        <f t="array" ref="K77">IFERROR(INDEX(B$4:B$21,SMALL(IFERROR(MATCH(F$5:F$86,B$4:B$21,),9^9),ROW(K73))),INDEX(F:F,MOD(SMALL(COUNTIF(F$5:F$86,"&lt;="&amp;F$5:F$86)*ISNA(MATCH(F$5:F$86,B$4:B$21,))+ROW($5:$86)%%,ROW(O73)),1)/1%%+0.1))</f>
        <v>0002.0007.0074.0490</v>
      </c>
      <c r="L77" t="str">
        <f t="array" ref="L77">INDEX(G$1:G$86,SMALL(IF($F$5:$F$86=$K77,ROW(G$5:G$86)),COUNTIF($K$5:$K77,$K77)))</f>
        <v>ФССП России</v>
      </c>
      <c r="M77">
        <f t="array" ref="M77">INDEX(H$1:H$86,SMALL(IF($F$5:$F$86=$K77,ROW(H$5:H$86)),COUNTIF($K$5:$K77,$K77)))</f>
        <v>4</v>
      </c>
    </row>
    <row r="78" spans="2:13" x14ac:dyDescent="0.25">
      <c r="B78" s="6"/>
      <c r="C78" s="6"/>
      <c r="D78" s="2"/>
      <c r="E78" s="4"/>
      <c r="F78" s="5" t="s">
        <v>0</v>
      </c>
      <c r="G78" s="5" t="s">
        <v>27</v>
      </c>
      <c r="H78" s="5">
        <v>1</v>
      </c>
      <c r="I78">
        <f t="shared" si="2"/>
        <v>1</v>
      </c>
      <c r="K78" t="str">
        <f t="array" ref="K78">IFERROR(INDEX(B$4:B$21,SMALL(IFERROR(MATCH(F$5:F$86,B$4:B$21,),9^9),ROW(K74))),INDEX(F:F,MOD(SMALL(COUNTIF(F$5:F$86,"&lt;="&amp;F$5:F$86)*ISNA(MATCH(F$5:F$86,B$4:B$21,))+ROW($5:$86)%%,ROW(O74)),1)/1%%+0.1))</f>
        <v>0002.0007.0074.0490</v>
      </c>
      <c r="L78" t="str">
        <f t="array" ref="L78">INDEX(G$1:G$86,SMALL(IF($F$5:$F$86=$K78,ROW(G$5:G$86)),COUNTIF($K$5:$K78,$K78)))</f>
        <v>Минтруд России</v>
      </c>
      <c r="M78">
        <f t="array" ref="M78">INDEX(H$1:H$86,SMALL(IF($F$5:$F$86=$K78,ROW(H$5:H$86)),COUNTIF($K$5:$K78,$K78)))</f>
        <v>1</v>
      </c>
    </row>
    <row r="79" spans="2:13" x14ac:dyDescent="0.25">
      <c r="B79" s="6"/>
      <c r="C79" s="6"/>
      <c r="D79" s="2"/>
      <c r="E79" s="4"/>
      <c r="F79" s="5" t="s">
        <v>26</v>
      </c>
      <c r="G79" s="5" t="s">
        <v>18</v>
      </c>
      <c r="H79" s="5">
        <v>1</v>
      </c>
      <c r="I79">
        <f t="shared" si="2"/>
        <v>18</v>
      </c>
      <c r="K79" t="str">
        <f t="array" ref="K79">IFERROR(INDEX(B$4:B$21,SMALL(IFERROR(MATCH(F$5:F$86,B$4:B$21,),9^9),ROW(K75))),INDEX(F:F,MOD(SMALL(COUNTIF(F$5:F$86,"&lt;="&amp;F$5:F$86)*ISNA(MATCH(F$5:F$86,B$4:B$21,))+ROW($5:$86)%%,ROW(O75)),1)/1%%+0.1))</f>
        <v>0002.0007.0074.0490</v>
      </c>
      <c r="L79" t="str">
        <f t="array" ref="L79">INDEX(G$1:G$86,SMALL(IF($F$5:$F$86=$K79,ROW(G$5:G$86)),COUNTIF($K$5:$K79,$K79)))</f>
        <v>Администрация</v>
      </c>
      <c r="M79">
        <f t="array" ref="M79">INDEX(H$1:H$86,SMALL(IF($F$5:$F$86=$K79,ROW(H$5:H$86)),COUNTIF($K$5:$K79,$K79)))</f>
        <v>2</v>
      </c>
    </row>
    <row r="80" spans="2:13" x14ac:dyDescent="0.25">
      <c r="B80" s="6"/>
      <c r="C80" s="6"/>
      <c r="D80" s="2"/>
      <c r="E80" s="4"/>
      <c r="F80" s="5" t="s">
        <v>22</v>
      </c>
      <c r="G80" s="5" t="s">
        <v>4</v>
      </c>
      <c r="H80" s="5">
        <v>1</v>
      </c>
      <c r="I80">
        <f t="shared" si="2"/>
        <v>15</v>
      </c>
      <c r="K80" t="str">
        <f t="array" ref="K80">IFERROR(INDEX(B$4:B$21,SMALL(IFERROR(MATCH(F$5:F$86,B$4:B$21,),9^9),ROW(K76))),INDEX(F:F,MOD(SMALL(COUNTIF(F$5:F$86,"&lt;="&amp;F$5:F$86)*ISNA(MATCH(F$5:F$86,B$4:B$21,))+ROW($5:$86)%%,ROW(O76)),1)/1%%+0.1))</f>
        <v>0002.0007.0074.0490</v>
      </c>
      <c r="L80" t="str">
        <f t="array" ref="L80">INDEX(G$1:G$86,SMALL(IF($F$5:$F$86=$K80,ROW(G$5:G$86)),COUNTIF($K$5:$K80,$K80)))</f>
        <v>Центральный банк Российской Федерации</v>
      </c>
      <c r="M80">
        <f t="array" ref="M80">INDEX(H$1:H$86,SMALL(IF($F$5:$F$86=$K80,ROW(H$5:H$86)),COUNTIF($K$5:$K80,$K80)))</f>
        <v>1</v>
      </c>
    </row>
    <row r="81" spans="2:13" x14ac:dyDescent="0.25">
      <c r="B81" s="6"/>
      <c r="C81" s="6"/>
      <c r="D81" s="2"/>
      <c r="E81" s="4"/>
      <c r="F81" s="5" t="s">
        <v>19</v>
      </c>
      <c r="G81" s="5" t="s">
        <v>30</v>
      </c>
      <c r="H81" s="5">
        <v>1</v>
      </c>
      <c r="I81">
        <f t="shared" si="2"/>
        <v>12</v>
      </c>
      <c r="K81" t="str">
        <f t="array" ref="K81">IFERROR(INDEX(B$4:B$21,SMALL(IFERROR(MATCH(F$5:F$86,B$4:B$21,),9^9),ROW(K77))),INDEX(F:F,MOD(SMALL(COUNTIF(F$5:F$86,"&lt;="&amp;F$5:F$86)*ISNA(MATCH(F$5:F$86,B$4:B$21,))+ROW($5:$86)%%,ROW(O77)),1)/1%%+0.1))</f>
        <v>0003.0009.0094.0833</v>
      </c>
      <c r="L81" t="str">
        <f t="array" ref="L81">INDEX(G$1:G$86,SMALL(IF($F$5:$F$86=$K81,ROW(G$5:G$86)),COUNTIF($K$5:$K81,$K81)))</f>
        <v>МВД России</v>
      </c>
      <c r="M81">
        <f t="array" ref="M81">INDEX(H$1:H$86,SMALL(IF($F$5:$F$86=$K81,ROW(H$5:H$86)),COUNTIF($K$5:$K81,$K81)))</f>
        <v>2</v>
      </c>
    </row>
    <row r="82" spans="2:13" x14ac:dyDescent="0.25">
      <c r="B82" s="6"/>
      <c r="C82" s="6"/>
      <c r="D82" s="2"/>
      <c r="E82" s="4"/>
      <c r="F82" s="5" t="s">
        <v>13</v>
      </c>
      <c r="G82" s="5" t="s">
        <v>50</v>
      </c>
      <c r="H82" s="5">
        <v>1</v>
      </c>
      <c r="I82">
        <f t="shared" si="2"/>
        <v>9</v>
      </c>
      <c r="K82" t="str">
        <f t="array" ref="K82">IFERROR(INDEX(B$4:B$21,SMALL(IFERROR(MATCH(F$5:F$86,B$4:B$21,),9^9),ROW(K78))),INDEX(F:F,MOD(SMALL(COUNTIF(F$5:F$86,"&lt;="&amp;F$5:F$86)*ISNA(MATCH(F$5:F$86,B$4:B$21,))+ROW($5:$86)%%,ROW(O78)),1)/1%%+0.1))</f>
        <v>0003.0009.0094.0833</v>
      </c>
      <c r="L82" t="str">
        <f t="array" ref="L82">INDEX(G$1:G$86,SMALL(IF($F$5:$F$86=$K82,ROW(G$5:G$86)),COUNTIF($K$5:$K82,$K82)))</f>
        <v>Минздрав России</v>
      </c>
      <c r="M82">
        <f t="array" ref="M82">INDEX(H$1:H$86,SMALL(IF($F$5:$F$86=$K82,ROW(H$5:H$86)),COUNTIF($K$5:$K82,$K82)))</f>
        <v>2</v>
      </c>
    </row>
    <row r="83" spans="2:13" x14ac:dyDescent="0.25">
      <c r="B83" s="6"/>
      <c r="C83" s="6"/>
      <c r="D83" s="2"/>
      <c r="E83" s="4"/>
      <c r="F83" s="5" t="s">
        <v>9</v>
      </c>
      <c r="G83" s="5" t="s">
        <v>51</v>
      </c>
      <c r="H83" s="5">
        <v>1</v>
      </c>
      <c r="I83">
        <f t="shared" si="2"/>
        <v>6</v>
      </c>
      <c r="K83" t="str">
        <f t="array" ref="K83">IFERROR(INDEX(B$4:B$21,SMALL(IFERROR(MATCH(F$5:F$86,B$4:B$21,),9^9),ROW(K79))),INDEX(F:F,MOD(SMALL(COUNTIF(F$5:F$86,"&lt;="&amp;F$5:F$86)*ISNA(MATCH(F$5:F$86,B$4:B$21,))+ROW($5:$86)%%,ROW(O79)),1)/1%%+0.1))</f>
        <v>0004.0019.0178.0555</v>
      </c>
      <c r="L83" t="str">
        <f t="array" ref="L83">INDEX(G$1:G$86,SMALL(IF($F$5:$F$86=$K83,ROW(G$5:G$86)),COUNTIF($K$5:$K83,$K83)))</f>
        <v>Минздрав России</v>
      </c>
      <c r="M83">
        <f t="array" ref="M83">INDEX(H$1:H$86,SMALL(IF($F$5:$F$86=$K83,ROW(H$5:H$86)),COUNTIF($K$5:$K83,$K83)))</f>
        <v>2</v>
      </c>
    </row>
    <row r="84" spans="2:13" x14ac:dyDescent="0.25">
      <c r="B84" s="6"/>
      <c r="C84" s="6"/>
      <c r="D84" s="2"/>
      <c r="E84" s="4"/>
      <c r="F84" s="5" t="s">
        <v>24</v>
      </c>
      <c r="G84" s="5" t="s">
        <v>52</v>
      </c>
      <c r="H84" s="5">
        <v>1</v>
      </c>
      <c r="I84">
        <f t="shared" si="2"/>
        <v>17</v>
      </c>
      <c r="K84" t="str">
        <f t="array" ref="K84">IFERROR(INDEX(B$4:B$21,SMALL(IFERROR(MATCH(F$5:F$86,B$4:B$21,),9^9),ROW(K80))),INDEX(F:F,MOD(SMALL(COUNTIF(F$5:F$86,"&lt;="&amp;F$5:F$86)*ISNA(MATCH(F$5:F$86,B$4:B$21,))+ROW($5:$86)%%,ROW(O80)),1)/1%%+0.1))</f>
        <v>0004.0019.0178.0555</v>
      </c>
      <c r="L84" t="str">
        <f t="array" ref="L84">INDEX(G$1:G$86,SMALL(IF($F$5:$F$86=$K84,ROW(G$5:G$86)),COUNTIF($K$5:$K84,$K84)))</f>
        <v>РАН</v>
      </c>
      <c r="M84">
        <f t="array" ref="M84">INDEX(H$1:H$86,SMALL(IF($F$5:$F$86=$K84,ROW(H$5:H$86)),COUNTIF($K$5:$K84,$K84)))</f>
        <v>1</v>
      </c>
    </row>
    <row r="85" spans="2:13" x14ac:dyDescent="0.25">
      <c r="B85" s="6"/>
      <c r="C85" s="6"/>
      <c r="D85" s="2"/>
      <c r="E85" s="4"/>
      <c r="F85" s="5" t="s">
        <v>12</v>
      </c>
      <c r="G85" s="5" t="s">
        <v>20</v>
      </c>
      <c r="H85" s="5">
        <v>1</v>
      </c>
      <c r="I85">
        <f t="shared" si="2"/>
        <v>13</v>
      </c>
      <c r="K85" t="str">
        <f t="array" ref="K85">IFERROR(INDEX(B$4:B$21,SMALL(IFERROR(MATCH(F$5:F$86,B$4:B$21,),9^9),ROW(K81))),INDEX(F:F,MOD(SMALL(COUNTIF(F$5:F$86,"&lt;="&amp;F$5:F$86)*ISNA(MATCH(F$5:F$86,B$4:B$21,))+ROW($5:$86)%%,ROW(O81)),1)/1%%+0.1))</f>
        <v>0004.0019.0178.0555</v>
      </c>
      <c r="L85" t="str">
        <f t="array" ref="L85">INDEX(G$1:G$86,SMALL(IF($F$5:$F$86=$K85,ROW(G$5:G$86)),COUNTIF($K$5:$K85,$K85)))</f>
        <v>Администрация</v>
      </c>
      <c r="M85">
        <f t="array" ref="M85">INDEX(H$1:H$86,SMALL(IF($F$5:$F$86=$K85,ROW(H$5:H$86)),COUNTIF($K$5:$K85,$K85)))</f>
        <v>3</v>
      </c>
    </row>
    <row r="86" spans="2:13" x14ac:dyDescent="0.25">
      <c r="B86" s="6"/>
      <c r="C86" s="6"/>
      <c r="D86" s="2"/>
      <c r="E86" s="4"/>
      <c r="F86" s="5" t="s">
        <v>22</v>
      </c>
      <c r="G86" s="5" t="s">
        <v>31</v>
      </c>
      <c r="H86" s="5">
        <v>1</v>
      </c>
      <c r="I86">
        <f t="shared" si="2"/>
        <v>15</v>
      </c>
      <c r="K86" t="str">
        <f t="array" ref="K86">IFERROR(INDEX(B$4:B$21,SMALL(IFERROR(MATCH(F$5:F$86,B$4:B$21,),9^9),ROW(K82))),INDEX(F:F,MOD(SMALL(COUNTIF(F$5:F$86,"&lt;="&amp;F$5:F$86)*ISNA(MATCH(F$5:F$86,B$4:B$21,))+ROW($5:$86)%%,ROW(O82)),1)/1%%+0.1))</f>
        <v>0004.0019.0178.0555</v>
      </c>
      <c r="L86" t="str">
        <f t="array" ref="L86">INDEX(G$1:G$86,SMALL(IF($F$5:$F$86=$K86,ROW(G$5:G$86)),COUNTIF($K$5:$K86,$K86)))</f>
        <v>Роскомнадзор</v>
      </c>
      <c r="M86">
        <f t="array" ref="M86">INDEX(H$1:H$86,SMALL(IF($F$5:$F$86=$K86,ROW(H$5:H$86)),COUNTIF($K$5:$K86,$K86)))</f>
        <v>2</v>
      </c>
    </row>
  </sheetData>
  <autoFilter ref="F4:I86"/>
  <sortState ref="L5:N86">
    <sortCondition ref="L5:L86"/>
    <sortCondition ref="M5:M86"/>
  </sortState>
  <conditionalFormatting sqref="F5:F86">
    <cfRule type="expression" dxfId="3" priority="2">
      <formula>B$4=F5</formula>
    </cfRule>
    <cfRule type="expression" dxfId="2" priority="1">
      <formula>B$5=F5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2019-05-29T08:09:21Z</dcterms:modified>
</cp:coreProperties>
</file>