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yo\Desktop\"/>
    </mc:Choice>
  </mc:AlternateContent>
  <bookViews>
    <workbookView xWindow="0" yWindow="0" windowWidth="19200" windowHeight="10860" activeTab="4"/>
  </bookViews>
  <sheets>
    <sheet name="1" sheetId="9" r:id="rId1"/>
    <sheet name="2" sheetId="8" r:id="rId2"/>
    <sheet name="3" sheetId="7" r:id="rId3"/>
    <sheet name="Состав" sheetId="2" r:id="rId4"/>
    <sheet name="Сезон 19-20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AI2" i="7"/>
  <c r="AG2" i="7"/>
  <c r="X2" i="7"/>
  <c r="V2" i="7"/>
  <c r="M2" i="7"/>
  <c r="K2" i="7"/>
  <c r="AI2" i="9"/>
  <c r="AG2" i="9"/>
  <c r="X2" i="9"/>
  <c r="V2" i="9"/>
  <c r="M2" i="9"/>
  <c r="K2" i="9"/>
  <c r="X2" i="8"/>
  <c r="AI2" i="8"/>
  <c r="M2" i="8"/>
  <c r="AG2" i="8"/>
  <c r="V2" i="8"/>
  <c r="K2" i="8"/>
  <c r="AM29" i="9"/>
  <c r="AL29" i="9"/>
  <c r="AJ29" i="9"/>
  <c r="AM28" i="9"/>
  <c r="AL28" i="9"/>
  <c r="AJ28" i="9"/>
  <c r="AM27" i="9"/>
  <c r="AL27" i="9"/>
  <c r="AJ27" i="9"/>
  <c r="AM26" i="9"/>
  <c r="AL26" i="9"/>
  <c r="AJ26" i="9"/>
  <c r="AM25" i="9"/>
  <c r="AL25" i="9"/>
  <c r="AJ25" i="9"/>
  <c r="AM23" i="9"/>
  <c r="AL23" i="9"/>
  <c r="AJ23" i="9"/>
  <c r="AM22" i="9"/>
  <c r="AL22" i="9"/>
  <c r="AJ22" i="9"/>
  <c r="AM21" i="9"/>
  <c r="AL21" i="9"/>
  <c r="AJ21" i="9"/>
  <c r="AM20" i="9"/>
  <c r="AL20" i="9"/>
  <c r="AJ20" i="9"/>
  <c r="AM19" i="9"/>
  <c r="AL19" i="9"/>
  <c r="AJ19" i="9"/>
  <c r="AM17" i="9"/>
  <c r="AL17" i="9"/>
  <c r="AJ17" i="9"/>
  <c r="AM16" i="9"/>
  <c r="AL16" i="9"/>
  <c r="AJ16" i="9"/>
  <c r="AM15" i="9"/>
  <c r="AL15" i="9"/>
  <c r="AJ15" i="9"/>
  <c r="AM14" i="9"/>
  <c r="AL14" i="9"/>
  <c r="AJ14" i="9"/>
  <c r="AM13" i="9"/>
  <c r="AL13" i="9"/>
  <c r="AJ13" i="9"/>
  <c r="AM11" i="9"/>
  <c r="AL11" i="9"/>
  <c r="AJ11" i="9"/>
  <c r="AM10" i="9"/>
  <c r="AL10" i="9"/>
  <c r="AJ10" i="9"/>
  <c r="AM9" i="9"/>
  <c r="AL9" i="9"/>
  <c r="AJ9" i="9"/>
  <c r="AM8" i="9"/>
  <c r="AL8" i="9"/>
  <c r="AJ8" i="9"/>
  <c r="AM7" i="9"/>
  <c r="AL7" i="9"/>
  <c r="AJ7" i="9"/>
  <c r="AL5" i="9"/>
  <c r="AM5" i="9" s="1"/>
  <c r="AJ5" i="9"/>
  <c r="AL4" i="9"/>
  <c r="AM4" i="9" s="1"/>
  <c r="AJ4" i="9"/>
  <c r="AL3" i="9"/>
  <c r="AM3" i="9" s="1"/>
  <c r="AJ3" i="9"/>
  <c r="AM29" i="8"/>
  <c r="AL29" i="8"/>
  <c r="AJ29" i="8"/>
  <c r="AM28" i="8"/>
  <c r="AL28" i="8"/>
  <c r="AJ28" i="8"/>
  <c r="AM27" i="8"/>
  <c r="AL27" i="8"/>
  <c r="AJ27" i="8"/>
  <c r="AM26" i="8"/>
  <c r="AL26" i="8"/>
  <c r="AJ26" i="8"/>
  <c r="AM25" i="8"/>
  <c r="AL25" i="8"/>
  <c r="AJ25" i="8"/>
  <c r="AM23" i="8"/>
  <c r="AL23" i="8"/>
  <c r="AJ23" i="8"/>
  <c r="AM22" i="8"/>
  <c r="AL22" i="8"/>
  <c r="AJ22" i="8"/>
  <c r="AM21" i="8"/>
  <c r="AL21" i="8"/>
  <c r="AJ21" i="8"/>
  <c r="AM20" i="8"/>
  <c r="AL20" i="8"/>
  <c r="AJ20" i="8"/>
  <c r="AM19" i="8"/>
  <c r="AL19" i="8"/>
  <c r="AJ19" i="8"/>
  <c r="AM17" i="8"/>
  <c r="AL17" i="8"/>
  <c r="AJ17" i="8"/>
  <c r="AM16" i="8"/>
  <c r="AL16" i="8"/>
  <c r="AJ16" i="8"/>
  <c r="AM15" i="8"/>
  <c r="AL15" i="8"/>
  <c r="AJ15" i="8"/>
  <c r="AM14" i="8"/>
  <c r="AL14" i="8"/>
  <c r="AJ14" i="8"/>
  <c r="AM13" i="8"/>
  <c r="AL13" i="8"/>
  <c r="AJ13" i="8"/>
  <c r="AM11" i="8"/>
  <c r="AL11" i="8"/>
  <c r="AJ11" i="8"/>
  <c r="AM10" i="8"/>
  <c r="AL10" i="8"/>
  <c r="AJ10" i="8"/>
  <c r="AM9" i="8"/>
  <c r="AL9" i="8"/>
  <c r="AJ9" i="8"/>
  <c r="AM8" i="8"/>
  <c r="AL8" i="8"/>
  <c r="AJ8" i="8"/>
  <c r="AM7" i="8"/>
  <c r="AL7" i="8"/>
  <c r="AJ7" i="8"/>
  <c r="AL5" i="8"/>
  <c r="AM5" i="8" s="1"/>
  <c r="AJ5" i="8"/>
  <c r="AM4" i="8"/>
  <c r="AL4" i="8"/>
  <c r="AJ4" i="8"/>
  <c r="AL3" i="8"/>
  <c r="AM3" i="8" s="1"/>
  <c r="AJ3" i="8"/>
  <c r="AM29" i="7"/>
  <c r="AM28" i="7"/>
  <c r="AM27" i="7"/>
  <c r="AM26" i="7"/>
  <c r="AM25" i="7"/>
  <c r="AM23" i="7"/>
  <c r="AM22" i="7"/>
  <c r="AM21" i="7"/>
  <c r="AM20" i="7"/>
  <c r="AM19" i="7"/>
  <c r="AM17" i="7"/>
  <c r="AM16" i="7"/>
  <c r="AM15" i="7"/>
  <c r="AM14" i="7"/>
  <c r="AM13" i="7"/>
  <c r="AM11" i="7"/>
  <c r="AM10" i="7"/>
  <c r="AM9" i="7"/>
  <c r="AM8" i="7"/>
  <c r="AM7" i="7"/>
  <c r="AM4" i="7"/>
  <c r="AM5" i="7"/>
  <c r="AM3" i="7"/>
  <c r="AL29" i="7"/>
  <c r="AL28" i="7"/>
  <c r="AL27" i="7"/>
  <c r="AL26" i="7"/>
  <c r="AL25" i="7"/>
  <c r="AL23" i="7"/>
  <c r="AL22" i="7"/>
  <c r="AL21" i="7"/>
  <c r="AL20" i="7"/>
  <c r="AL19" i="7"/>
  <c r="AL17" i="7"/>
  <c r="AL16" i="7"/>
  <c r="AL15" i="7"/>
  <c r="AL14" i="7"/>
  <c r="AL13" i="7"/>
  <c r="AL11" i="7"/>
  <c r="AL10" i="7"/>
  <c r="AL9" i="7"/>
  <c r="AL8" i="7"/>
  <c r="AL7" i="7"/>
  <c r="AJ29" i="7"/>
  <c r="AJ28" i="7"/>
  <c r="AJ27" i="7"/>
  <c r="AJ26" i="7"/>
  <c r="AJ25" i="7"/>
  <c r="AJ23" i="7"/>
  <c r="AJ22" i="7"/>
  <c r="AJ21" i="7"/>
  <c r="AJ20" i="7"/>
  <c r="AJ19" i="7"/>
  <c r="AJ17" i="7"/>
  <c r="AJ16" i="7"/>
  <c r="AJ15" i="7"/>
  <c r="AJ14" i="7"/>
  <c r="AJ13" i="7"/>
  <c r="AJ8" i="7"/>
  <c r="AJ9" i="7"/>
  <c r="AJ10" i="7"/>
  <c r="AJ11" i="7"/>
  <c r="AJ7" i="7"/>
  <c r="AL4" i="7"/>
  <c r="AL5" i="7"/>
  <c r="AL3" i="7"/>
  <c r="AJ4" i="7"/>
  <c r="AJ5" i="7"/>
  <c r="AJ3" i="7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31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10" i="1"/>
  <c r="C4" i="1"/>
  <c r="C5" i="1"/>
  <c r="C6" i="1"/>
  <c r="C7" i="1"/>
  <c r="C3" i="1"/>
</calcChain>
</file>

<file path=xl/sharedStrings.xml><?xml version="1.0" encoding="utf-8"?>
<sst xmlns="http://schemas.openxmlformats.org/spreadsheetml/2006/main" count="426" uniqueCount="93">
  <si>
    <t>Фамилия, Имя</t>
  </si>
  <si>
    <t>№</t>
  </si>
  <si>
    <t>Апмлуа</t>
  </si>
  <si>
    <t>Отр</t>
  </si>
  <si>
    <t>Пр</t>
  </si>
  <si>
    <t>%</t>
  </si>
  <si>
    <t>Зуев Борис</t>
  </si>
  <si>
    <t>Зуев Борис #</t>
  </si>
  <si>
    <t>Вр</t>
  </si>
  <si>
    <t>Савлов Максим</t>
  </si>
  <si>
    <t>Савлов Максим # 1</t>
  </si>
  <si>
    <t>Смирнов Владимир</t>
  </si>
  <si>
    <t>Смирнов Владимир # 59</t>
  </si>
  <si>
    <t>Г</t>
  </si>
  <si>
    <t>П</t>
  </si>
  <si>
    <t>+/-</t>
  </si>
  <si>
    <t>Бережок Олег</t>
  </si>
  <si>
    <t>Бережок Олег # 15</t>
  </si>
  <si>
    <t>Защ</t>
  </si>
  <si>
    <t>Габбасов Динар</t>
  </si>
  <si>
    <t>Габбасов Динар # 71</t>
  </si>
  <si>
    <t>Газизов Артем</t>
  </si>
  <si>
    <t>Газизов Артем # 32</t>
  </si>
  <si>
    <t>Гильманов Дамир</t>
  </si>
  <si>
    <t>Гильманов Дамир # 44</t>
  </si>
  <si>
    <t>Головков Денис</t>
  </si>
  <si>
    <t>Головков Денис # 17</t>
  </si>
  <si>
    <t>Колодин Егор</t>
  </si>
  <si>
    <t>Колодин Егор # 79</t>
  </si>
  <si>
    <t>Колыванов Кирилл</t>
  </si>
  <si>
    <t>Колыванов Кирилл # 19</t>
  </si>
  <si>
    <t>Пастухов Тимофей</t>
  </si>
  <si>
    <t>Пастухов Тимофей # 99</t>
  </si>
  <si>
    <t>Прокопенко Александр</t>
  </si>
  <si>
    <t>Прокопенко Александр # 25</t>
  </si>
  <si>
    <t>Юнусов Тимур</t>
  </si>
  <si>
    <t>Юнусов Тимур #</t>
  </si>
  <si>
    <t>Щинова Олеся</t>
  </si>
  <si>
    <t>Щинова Олеся #</t>
  </si>
  <si>
    <t>Артемьев Даниил</t>
  </si>
  <si>
    <t>Артемьев Даниил # 13</t>
  </si>
  <si>
    <t>Нап</t>
  </si>
  <si>
    <t>Богомягков Константин</t>
  </si>
  <si>
    <t>Богомягков Константин # 24</t>
  </si>
  <si>
    <t>Вишневский Александр</t>
  </si>
  <si>
    <t>Вишневский Александр # 89</t>
  </si>
  <si>
    <t>Гуленов Сергей</t>
  </si>
  <si>
    <t>Гуленов Сергей # 11</t>
  </si>
  <si>
    <t>Капустин Марк</t>
  </si>
  <si>
    <t>Капустин Марк #</t>
  </si>
  <si>
    <t>Кобелев Владислав</t>
  </si>
  <si>
    <t>Кобелев Владислав # 9</t>
  </si>
  <si>
    <t>Костерин Матвей</t>
  </si>
  <si>
    <t>Костерин Матвей # 14</t>
  </si>
  <si>
    <t>Кудряшов</t>
  </si>
  <si>
    <t>Кудряшов # 97</t>
  </si>
  <si>
    <t>Митякин Никита</t>
  </si>
  <si>
    <t>Митякин Никита # 87</t>
  </si>
  <si>
    <t>Мельников Глеб</t>
  </si>
  <si>
    <t>Мельников Глеб # 29</t>
  </si>
  <si>
    <t>Никулин Иван</t>
  </si>
  <si>
    <t>Никулин Иван # 7</t>
  </si>
  <si>
    <t>Окороков Семён</t>
  </si>
  <si>
    <t>Окороков Семён # 16</t>
  </si>
  <si>
    <t>Русинов Даниил</t>
  </si>
  <si>
    <t>Русинов Даниил # 12</t>
  </si>
  <si>
    <t>Сапогов Максим</t>
  </si>
  <si>
    <t>Сапогов Максим # 8</t>
  </si>
  <si>
    <t>Селищев</t>
  </si>
  <si>
    <t>Селищев # 66</t>
  </si>
  <si>
    <t>Сурнин Тимофей</t>
  </si>
  <si>
    <t>Сурнин Тимофей # 31</t>
  </si>
  <si>
    <t>Тёмкин Ярослав</t>
  </si>
  <si>
    <t>Тёмкин Ярослав # 30</t>
  </si>
  <si>
    <t>Тиунов Ярослав</t>
  </si>
  <si>
    <t>Тиунов Ярослав # 55</t>
  </si>
  <si>
    <t>Тютин Артур</t>
  </si>
  <si>
    <t>Тютин Артур # 43</t>
  </si>
  <si>
    <t>Шимф Иван</t>
  </si>
  <si>
    <t>Шимф Иван #</t>
  </si>
  <si>
    <t>Бардаков Тимофей</t>
  </si>
  <si>
    <t>Бардаков Тимофей # 90</t>
  </si>
  <si>
    <t>Амплуа</t>
  </si>
  <si>
    <t>Период 1</t>
  </si>
  <si>
    <t>-</t>
  </si>
  <si>
    <t>Период 2</t>
  </si>
  <si>
    <t>Период 3</t>
  </si>
  <si>
    <t>Время</t>
  </si>
  <si>
    <t>Гол</t>
  </si>
  <si>
    <t>Пас</t>
  </si>
  <si>
    <t>З</t>
  </si>
  <si>
    <t>Н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</si>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</sst>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sz val="10"/>
      <color theme="1"/>
      <name val="Oswald"/>
    </font>
    <font>
      <sz val="10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Oswald"/>
    </font>
    <font>
      <b/>
      <sz val="11"/>
      <color rgb="FF000000"/>
      <name val="Oswald"/>
    </font>
    <font>
      <sz val="8"/>
      <color rgb="FF000000"/>
      <name val="Oswald"/>
    </font>
  </fonts>
  <fills count="3">
    <fill>
      <patternFill patternType="none"/>
    </fill>
    <fill>
      <patternFill patternType="gray125"/>
    </fill>
    <fill>
      <patternFill patternType="solid">
        <fgColor rgb="FFFF963C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2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showGridLines="0" workbookViewId="0">
      <selection activeCell="A2" sqref="A2:XFD2"/>
    </sheetView>
  </sheetViews>
  <sheetFormatPr defaultColWidth="0" defaultRowHeight="15" customHeight="1" zeroHeight="1"/>
  <cols>
    <col min="1" max="1" width="1.7109375" customWidth="1"/>
    <col min="2" max="2" width="27.7109375" customWidth="1"/>
    <col min="3" max="3" width="9.140625" customWidth="1"/>
    <col min="4" max="13" width="3.7109375" customWidth="1"/>
    <col min="14" max="14" width="1.7109375" customWidth="1"/>
    <col min="15" max="24" width="3.7109375" customWidth="1"/>
    <col min="25" max="25" width="1.7109375" customWidth="1"/>
    <col min="26" max="35" width="3.7109375" customWidth="1"/>
    <col min="36" max="36" width="4.7109375" customWidth="1"/>
    <col min="37" max="37" width="2.28515625" customWidth="1"/>
    <col min="38" max="39" width="4.7109375" customWidth="1"/>
    <col min="40" max="40" width="1.7109375" customWidth="1"/>
    <col min="41" max="16384" width="9.140625" hidden="1"/>
  </cols>
  <sheetData>
    <row r="1" spans="1:39" ht="6.95" customHeight="1" thickBot="1"/>
    <row r="2" spans="1:39" s="12" customFormat="1" ht="19.5" customHeight="1" thickBot="1">
      <c r="B2" s="43" t="s">
        <v>0</v>
      </c>
      <c r="C2" s="44" t="s">
        <v>82</v>
      </c>
      <c r="D2" s="45" t="s">
        <v>83</v>
      </c>
      <c r="E2" s="46"/>
      <c r="F2" s="46"/>
      <c r="G2" s="46"/>
      <c r="H2" s="46"/>
      <c r="I2" s="46"/>
      <c r="J2" s="47"/>
      <c r="K2" s="32">
        <f>COUNTIF(D7:M29,"Г")</f>
        <v>1</v>
      </c>
      <c r="L2" s="33" t="s">
        <v>84</v>
      </c>
      <c r="M2" s="42">
        <f>COUNTIF(D3:M5,"-")</f>
        <v>0</v>
      </c>
      <c r="N2" s="48"/>
      <c r="O2" s="45" t="s">
        <v>85</v>
      </c>
      <c r="P2" s="46"/>
      <c r="Q2" s="46"/>
      <c r="R2" s="46"/>
      <c r="S2" s="46"/>
      <c r="T2" s="46"/>
      <c r="U2" s="47"/>
      <c r="V2" s="32">
        <f>COUNTIF(O7:X29,"Г")</f>
        <v>0</v>
      </c>
      <c r="W2" s="33" t="s">
        <v>84</v>
      </c>
      <c r="X2" s="42">
        <f>COUNTIF(O3:X5,"-")</f>
        <v>0</v>
      </c>
      <c r="Y2" s="48"/>
      <c r="Z2" s="45" t="s">
        <v>86</v>
      </c>
      <c r="AA2" s="46"/>
      <c r="AB2" s="46"/>
      <c r="AC2" s="46"/>
      <c r="AD2" s="46"/>
      <c r="AE2" s="46"/>
      <c r="AF2" s="47"/>
      <c r="AG2" s="32">
        <f>COUNTIF(Z7:AI29,"Г")</f>
        <v>0</v>
      </c>
      <c r="AH2" s="33" t="s">
        <v>84</v>
      </c>
      <c r="AI2" s="42">
        <f>COUNTIF(Z3:AI5,"-")</f>
        <v>0</v>
      </c>
      <c r="AJ2" s="34" t="s">
        <v>3</v>
      </c>
      <c r="AK2" s="37" t="s">
        <v>84</v>
      </c>
      <c r="AL2" s="34" t="s">
        <v>4</v>
      </c>
      <c r="AM2" s="34" t="s">
        <v>5</v>
      </c>
    </row>
    <row r="3" spans="1:39" ht="15.75" thickBot="1">
      <c r="B3" s="7"/>
      <c r="C3" s="35" t="s">
        <v>8</v>
      </c>
      <c r="D3" s="6"/>
      <c r="E3" s="6"/>
      <c r="F3" s="6"/>
      <c r="G3" s="6"/>
      <c r="H3" s="6"/>
      <c r="I3" s="6"/>
      <c r="J3" s="6"/>
      <c r="K3" s="6"/>
      <c r="L3" s="6"/>
      <c r="M3" s="6"/>
      <c r="N3" s="36"/>
      <c r="O3" s="6"/>
      <c r="P3" s="6"/>
      <c r="Q3" s="6"/>
      <c r="R3" s="6"/>
      <c r="S3" s="6"/>
      <c r="T3" s="6"/>
      <c r="U3" s="6"/>
      <c r="V3" s="6"/>
      <c r="W3" s="6"/>
      <c r="X3" s="6"/>
      <c r="Y3" s="36"/>
      <c r="Z3" s="6"/>
      <c r="AA3" s="6"/>
      <c r="AB3" s="6"/>
      <c r="AC3" s="6"/>
      <c r="AD3" s="6"/>
      <c r="AE3" s="6"/>
      <c r="AF3" s="6"/>
      <c r="AG3" s="6"/>
      <c r="AH3" s="6"/>
      <c r="AI3" s="6"/>
      <c r="AJ3" s="34">
        <f>SUM(D3:M3,O3:X3,Z3:AI3)</f>
        <v>0</v>
      </c>
      <c r="AK3" s="37" t="s">
        <v>84</v>
      </c>
      <c r="AL3" s="38">
        <f>COUNTIF(D3:AI3,"-")</f>
        <v>0</v>
      </c>
      <c r="AM3" s="6" t="str">
        <f>IFERROR(100-AL3*100/(AJ3+AL3),"")</f>
        <v/>
      </c>
    </row>
    <row r="4" spans="1:39" ht="15.75" thickBot="1">
      <c r="B4" s="7"/>
      <c r="C4" s="35" t="s">
        <v>8</v>
      </c>
      <c r="D4" s="6"/>
      <c r="E4" s="6"/>
      <c r="F4" s="6"/>
      <c r="G4" s="6"/>
      <c r="H4" s="6"/>
      <c r="I4" s="6"/>
      <c r="J4" s="6"/>
      <c r="K4" s="6"/>
      <c r="L4" s="6"/>
      <c r="M4" s="6"/>
      <c r="N4" s="36"/>
      <c r="O4" s="6"/>
      <c r="P4" s="6"/>
      <c r="Q4" s="6"/>
      <c r="R4" s="6"/>
      <c r="S4" s="6"/>
      <c r="T4" s="6"/>
      <c r="U4" s="6"/>
      <c r="V4" s="6"/>
      <c r="W4" s="6"/>
      <c r="X4" s="6"/>
      <c r="Y4" s="36"/>
      <c r="Z4" s="6"/>
      <c r="AA4" s="6"/>
      <c r="AB4" s="6"/>
      <c r="AC4" s="6"/>
      <c r="AD4" s="6"/>
      <c r="AE4" s="6"/>
      <c r="AF4" s="6"/>
      <c r="AG4" s="6"/>
      <c r="AH4" s="6"/>
      <c r="AI4" s="6"/>
      <c r="AJ4" s="34">
        <f t="shared" ref="AJ4:AJ5" si="0">SUM(D4:M4,O4:X4,Z4:AI4)</f>
        <v>0</v>
      </c>
      <c r="AK4" s="37" t="s">
        <v>84</v>
      </c>
      <c r="AL4" s="38">
        <f t="shared" ref="AL4:AL5" si="1">COUNTIF(D4:AI4,"-")</f>
        <v>0</v>
      </c>
      <c r="AM4" s="6" t="str">
        <f t="shared" ref="AM4:AM5" si="2">IFERROR(100-AL4*100/(AJ4+AL4),"")</f>
        <v/>
      </c>
    </row>
    <row r="5" spans="1:39" ht="15.75" thickBot="1">
      <c r="B5" s="7"/>
      <c r="C5" s="35" t="s">
        <v>8</v>
      </c>
      <c r="D5" s="6"/>
      <c r="E5" s="6"/>
      <c r="F5" s="6"/>
      <c r="G5" s="6"/>
      <c r="H5" s="6"/>
      <c r="I5" s="6"/>
      <c r="J5" s="6"/>
      <c r="K5" s="6"/>
      <c r="L5" s="6"/>
      <c r="M5" s="6"/>
      <c r="N5" s="36"/>
      <c r="O5" s="6"/>
      <c r="P5" s="6"/>
      <c r="Q5" s="6"/>
      <c r="R5" s="6"/>
      <c r="S5" s="6"/>
      <c r="T5" s="6"/>
      <c r="U5" s="6"/>
      <c r="V5" s="6"/>
      <c r="W5" s="6"/>
      <c r="X5" s="6"/>
      <c r="Y5" s="36"/>
      <c r="Z5" s="6"/>
      <c r="AA5" s="6"/>
      <c r="AB5" s="6"/>
      <c r="AC5" s="6"/>
      <c r="AD5" s="6"/>
      <c r="AE5" s="6"/>
      <c r="AF5" s="6"/>
      <c r="AG5" s="6"/>
      <c r="AH5" s="6"/>
      <c r="AI5" s="6"/>
      <c r="AJ5" s="34">
        <f t="shared" si="0"/>
        <v>0</v>
      </c>
      <c r="AK5" s="37" t="s">
        <v>84</v>
      </c>
      <c r="AL5" s="38">
        <f t="shared" si="1"/>
        <v>0</v>
      </c>
      <c r="AM5" s="6" t="str">
        <f t="shared" si="2"/>
        <v/>
      </c>
    </row>
    <row r="6" spans="1:39" ht="15.75" thickBot="1">
      <c r="B6" s="11"/>
      <c r="C6" s="39" t="s">
        <v>87</v>
      </c>
      <c r="D6" s="40"/>
      <c r="E6" s="40"/>
      <c r="F6" s="40"/>
      <c r="G6" s="40"/>
      <c r="H6" s="40"/>
      <c r="I6" s="40"/>
      <c r="J6" s="40"/>
      <c r="K6" s="40"/>
      <c r="L6" s="40"/>
      <c r="M6" s="41"/>
      <c r="N6" s="36"/>
      <c r="O6" s="40"/>
      <c r="P6" s="40"/>
      <c r="Q6" s="40"/>
      <c r="R6" s="40"/>
      <c r="S6" s="40"/>
      <c r="T6" s="40"/>
      <c r="U6" s="40"/>
      <c r="V6" s="40"/>
      <c r="W6" s="40"/>
      <c r="X6" s="41"/>
      <c r="Y6" s="36"/>
      <c r="Z6" s="40"/>
      <c r="AA6" s="40"/>
      <c r="AB6" s="40"/>
      <c r="AC6" s="40"/>
      <c r="AD6" s="40"/>
      <c r="AE6" s="40"/>
      <c r="AF6" s="40"/>
      <c r="AG6" s="40"/>
      <c r="AH6" s="40"/>
      <c r="AI6" s="41"/>
      <c r="AJ6" s="34" t="s">
        <v>88</v>
      </c>
      <c r="AK6" s="37" t="s">
        <v>84</v>
      </c>
      <c r="AL6" s="38" t="s">
        <v>89</v>
      </c>
      <c r="AM6" s="38" t="s">
        <v>15</v>
      </c>
    </row>
    <row r="7" spans="1:39" ht="15.75" thickBot="1">
      <c r="B7" s="7"/>
      <c r="C7" s="35" t="s">
        <v>90</v>
      </c>
      <c r="D7" s="6"/>
      <c r="E7" s="6"/>
      <c r="F7" s="6"/>
      <c r="G7" s="6"/>
      <c r="H7" s="6"/>
      <c r="I7" s="6"/>
      <c r="J7" s="6"/>
      <c r="K7" s="6"/>
      <c r="L7" s="6"/>
      <c r="M7" s="6"/>
      <c r="N7" s="36"/>
      <c r="O7" s="6"/>
      <c r="P7" s="6"/>
      <c r="Q7" s="6"/>
      <c r="R7" s="6"/>
      <c r="S7" s="6"/>
      <c r="T7" s="6"/>
      <c r="U7" s="6"/>
      <c r="V7" s="6"/>
      <c r="W7" s="6"/>
      <c r="X7" s="6"/>
      <c r="Y7" s="36"/>
      <c r="Z7" s="6"/>
      <c r="AA7" s="6"/>
      <c r="AB7" s="6"/>
      <c r="AC7" s="6"/>
      <c r="AD7" s="6"/>
      <c r="AE7" s="6"/>
      <c r="AF7" s="6"/>
      <c r="AG7" s="6"/>
      <c r="AH7" s="6"/>
      <c r="AI7" s="6"/>
      <c r="AJ7" s="34">
        <f>COUNTIF(D7:AI7,"Г")</f>
        <v>0</v>
      </c>
      <c r="AK7" s="37" t="s">
        <v>84</v>
      </c>
      <c r="AL7" s="38">
        <f>COUNTIF(D7:AI7,"П")</f>
        <v>0</v>
      </c>
      <c r="AM7" s="38">
        <f>SUM(COUNTIF(D7:AI7,"Г"),COUNTIF(D7:AI7,"П"),COUNTIF(D7:AI7,"+"))-COUNTIF(D7:AI7,"-")</f>
        <v>0</v>
      </c>
    </row>
    <row r="8" spans="1:39" ht="15.75" thickBot="1">
      <c r="B8" s="7"/>
      <c r="C8" s="35" t="s">
        <v>90</v>
      </c>
      <c r="D8" s="6"/>
      <c r="E8" s="6"/>
      <c r="F8" s="6"/>
      <c r="G8" s="6"/>
      <c r="H8" s="6"/>
      <c r="I8" s="6"/>
      <c r="J8" s="6"/>
      <c r="K8" s="6"/>
      <c r="L8" s="6"/>
      <c r="M8" s="6"/>
      <c r="N8" s="36"/>
      <c r="O8" s="6"/>
      <c r="P8" s="6"/>
      <c r="Q8" s="6"/>
      <c r="R8" s="6"/>
      <c r="S8" s="6"/>
      <c r="T8" s="6"/>
      <c r="U8" s="6"/>
      <c r="V8" s="6"/>
      <c r="W8" s="6"/>
      <c r="X8" s="6"/>
      <c r="Y8" s="36"/>
      <c r="Z8" s="6"/>
      <c r="AA8" s="6"/>
      <c r="AB8" s="6"/>
      <c r="AC8" s="6"/>
      <c r="AD8" s="6"/>
      <c r="AE8" s="6"/>
      <c r="AF8" s="6"/>
      <c r="AG8" s="6"/>
      <c r="AH8" s="6"/>
      <c r="AI8" s="6"/>
      <c r="AJ8" s="34">
        <f t="shared" ref="AJ8:AJ29" si="3">COUNTIF(D8:AI8,"Г")</f>
        <v>0</v>
      </c>
      <c r="AK8" s="37" t="s">
        <v>84</v>
      </c>
      <c r="AL8" s="38">
        <f t="shared" ref="AL8:AL11" si="4">COUNTIF(D8:AI8,"П")</f>
        <v>0</v>
      </c>
      <c r="AM8" s="38">
        <f t="shared" ref="AM8:AM11" si="5">SUM(COUNTIF(D8:AI8,"Г"),COUNTIF(D8:AI8,"П"),COUNTIF(D8:AI8,"+"))-COUNTIF(D8:AI8,"-")</f>
        <v>0</v>
      </c>
    </row>
    <row r="9" spans="1:39" ht="15.75" thickBot="1">
      <c r="B9" s="7"/>
      <c r="C9" s="35" t="s">
        <v>91</v>
      </c>
      <c r="D9" s="6"/>
      <c r="E9" s="6"/>
      <c r="F9" s="6"/>
      <c r="G9" s="6"/>
      <c r="H9" s="6"/>
      <c r="I9" s="6"/>
      <c r="J9" s="6"/>
      <c r="K9" s="6"/>
      <c r="L9" s="6"/>
      <c r="M9" s="6"/>
      <c r="N9" s="36"/>
      <c r="O9" s="6"/>
      <c r="P9" s="6"/>
      <c r="Q9" s="6"/>
      <c r="R9" s="6"/>
      <c r="S9" s="6"/>
      <c r="T9" s="6"/>
      <c r="U9" s="6"/>
      <c r="V9" s="6"/>
      <c r="W9" s="6"/>
      <c r="X9" s="6"/>
      <c r="Y9" s="36"/>
      <c r="Z9" s="6"/>
      <c r="AA9" s="6"/>
      <c r="AB9" s="6"/>
      <c r="AC9" s="6"/>
      <c r="AD9" s="6"/>
      <c r="AE9" s="6"/>
      <c r="AF9" s="6"/>
      <c r="AG9" s="6"/>
      <c r="AH9" s="6"/>
      <c r="AI9" s="6"/>
      <c r="AJ9" s="34">
        <f t="shared" si="3"/>
        <v>0</v>
      </c>
      <c r="AK9" s="37" t="s">
        <v>84</v>
      </c>
      <c r="AL9" s="38">
        <f t="shared" si="4"/>
        <v>0</v>
      </c>
      <c r="AM9" s="38">
        <f t="shared" si="5"/>
        <v>0</v>
      </c>
    </row>
    <row r="10" spans="1:39" ht="15.75" thickBot="1">
      <c r="B10" s="7"/>
      <c r="C10" s="35" t="s">
        <v>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36"/>
      <c r="O10" s="6"/>
      <c r="P10" s="6"/>
      <c r="Q10" s="6"/>
      <c r="R10" s="6"/>
      <c r="S10" s="6"/>
      <c r="T10" s="6"/>
      <c r="U10" s="6"/>
      <c r="V10" s="6"/>
      <c r="W10" s="6"/>
      <c r="X10" s="6"/>
      <c r="Y10" s="3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34">
        <f t="shared" si="3"/>
        <v>0</v>
      </c>
      <c r="AK10" s="37" t="s">
        <v>84</v>
      </c>
      <c r="AL10" s="38">
        <f t="shared" si="4"/>
        <v>0</v>
      </c>
      <c r="AM10" s="38">
        <f t="shared" si="5"/>
        <v>0</v>
      </c>
    </row>
    <row r="11" spans="1:39" ht="15.75" thickBot="1">
      <c r="B11" s="7"/>
      <c r="C11" s="35" t="s">
        <v>91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36"/>
      <c r="O11" s="6"/>
      <c r="P11" s="6"/>
      <c r="Q11" s="6"/>
      <c r="R11" s="6"/>
      <c r="S11" s="6"/>
      <c r="T11" s="6"/>
      <c r="U11" s="6"/>
      <c r="V11" s="6"/>
      <c r="W11" s="6"/>
      <c r="X11" s="6"/>
      <c r="Y11" s="3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34">
        <f t="shared" si="3"/>
        <v>0</v>
      </c>
      <c r="AK11" s="37" t="s">
        <v>84</v>
      </c>
      <c r="AL11" s="38">
        <f t="shared" si="4"/>
        <v>0</v>
      </c>
      <c r="AM11" s="38">
        <f t="shared" si="5"/>
        <v>0</v>
      </c>
    </row>
    <row r="12" spans="1:39" ht="6.95" customHeight="1" thickBot="1">
      <c r="A12" s="49"/>
      <c r="B12" s="10"/>
      <c r="C12" s="10"/>
      <c r="D12" s="9"/>
      <c r="E12" s="9"/>
      <c r="F12" s="9"/>
      <c r="G12" s="9"/>
      <c r="H12" s="9"/>
      <c r="I12" s="9"/>
      <c r="J12" s="9"/>
      <c r="K12" s="9"/>
      <c r="L12" s="9"/>
      <c r="M12" s="6"/>
      <c r="N12" s="36"/>
      <c r="O12" s="9"/>
      <c r="P12" s="9"/>
      <c r="Q12" s="9"/>
      <c r="R12" s="9"/>
      <c r="S12" s="9"/>
      <c r="T12" s="9"/>
      <c r="U12" s="9"/>
      <c r="V12" s="9"/>
      <c r="W12" s="9"/>
      <c r="X12" s="6"/>
      <c r="Y12" s="36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5.75" thickBot="1">
      <c r="B13" s="7"/>
      <c r="C13" s="35" t="s">
        <v>90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36"/>
      <c r="O13" s="6"/>
      <c r="P13" s="6"/>
      <c r="Q13" s="6"/>
      <c r="R13" s="6"/>
      <c r="S13" s="6"/>
      <c r="T13" s="6"/>
      <c r="U13" s="6"/>
      <c r="V13" s="6"/>
      <c r="W13" s="6"/>
      <c r="X13" s="6"/>
      <c r="Y13" s="3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34">
        <f t="shared" si="3"/>
        <v>0</v>
      </c>
      <c r="AK13" s="37" t="s">
        <v>84</v>
      </c>
      <c r="AL13" s="38">
        <f t="shared" ref="AL13:AL17" si="6">COUNTIF(D13:AI13,"П")</f>
        <v>0</v>
      </c>
      <c r="AM13" s="38">
        <f t="shared" ref="AM13:AM17" si="7">SUM(COUNTIF(D13:AI13,"Г"),COUNTIF(D13:AI13,"П"),COUNTIF(D13:AI13,"+"))-COUNTIF(D13:AI13,"-")</f>
        <v>0</v>
      </c>
    </row>
    <row r="14" spans="1:39" ht="15.75" thickBot="1">
      <c r="B14" s="7"/>
      <c r="C14" s="35" t="s">
        <v>90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36"/>
      <c r="O14" s="6"/>
      <c r="P14" s="6"/>
      <c r="Q14" s="6"/>
      <c r="R14" s="6"/>
      <c r="S14" s="6"/>
      <c r="T14" s="6"/>
      <c r="U14" s="6"/>
      <c r="V14" s="6"/>
      <c r="W14" s="6"/>
      <c r="X14" s="6"/>
      <c r="Y14" s="3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34">
        <f t="shared" si="3"/>
        <v>0</v>
      </c>
      <c r="AK14" s="37" t="s">
        <v>84</v>
      </c>
      <c r="AL14" s="38">
        <f t="shared" si="6"/>
        <v>0</v>
      </c>
      <c r="AM14" s="38">
        <f t="shared" si="7"/>
        <v>0</v>
      </c>
    </row>
    <row r="15" spans="1:39" ht="15.75" thickBot="1">
      <c r="B15" s="7" t="s">
        <v>59</v>
      </c>
      <c r="C15" s="35" t="s">
        <v>91</v>
      </c>
      <c r="D15" s="6" t="s">
        <v>92</v>
      </c>
      <c r="E15" s="6"/>
      <c r="F15" s="6"/>
      <c r="G15" s="6"/>
      <c r="H15" s="6"/>
      <c r="I15" s="6"/>
      <c r="J15" s="6"/>
      <c r="K15" s="6"/>
      <c r="L15" s="6"/>
      <c r="M15" s="6"/>
      <c r="N15" s="36"/>
      <c r="O15" s="6"/>
      <c r="P15" s="6"/>
      <c r="Q15" s="6"/>
      <c r="R15" s="6"/>
      <c r="S15" s="6"/>
      <c r="T15" s="6"/>
      <c r="U15" s="6"/>
      <c r="V15" s="6"/>
      <c r="W15" s="6"/>
      <c r="X15" s="6"/>
      <c r="Y15" s="3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34">
        <f t="shared" si="3"/>
        <v>1</v>
      </c>
      <c r="AK15" s="37" t="s">
        <v>84</v>
      </c>
      <c r="AL15" s="38">
        <f t="shared" si="6"/>
        <v>0</v>
      </c>
      <c r="AM15" s="38">
        <f t="shared" si="7"/>
        <v>1</v>
      </c>
    </row>
    <row r="16" spans="1:39" ht="15.75" thickBot="1">
      <c r="B16" s="7"/>
      <c r="C16" s="35" t="s">
        <v>91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36"/>
      <c r="O16" s="6"/>
      <c r="P16" s="6"/>
      <c r="Q16" s="6"/>
      <c r="R16" s="6"/>
      <c r="S16" s="6"/>
      <c r="T16" s="6"/>
      <c r="U16" s="6"/>
      <c r="V16" s="6"/>
      <c r="W16" s="6"/>
      <c r="X16" s="6"/>
      <c r="Y16" s="3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34">
        <f t="shared" si="3"/>
        <v>0</v>
      </c>
      <c r="AK16" s="37" t="s">
        <v>84</v>
      </c>
      <c r="AL16" s="38">
        <f t="shared" si="6"/>
        <v>0</v>
      </c>
      <c r="AM16" s="38">
        <f t="shared" si="7"/>
        <v>0</v>
      </c>
    </row>
    <row r="17" spans="2:39" ht="15.75" thickBot="1">
      <c r="B17" s="7"/>
      <c r="C17" s="35" t="s">
        <v>91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36"/>
      <c r="O17" s="6"/>
      <c r="P17" s="6"/>
      <c r="Q17" s="6"/>
      <c r="R17" s="6"/>
      <c r="S17" s="6"/>
      <c r="T17" s="6"/>
      <c r="U17" s="6"/>
      <c r="V17" s="6"/>
      <c r="W17" s="6"/>
      <c r="X17" s="6"/>
      <c r="Y17" s="3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34">
        <f t="shared" si="3"/>
        <v>0</v>
      </c>
      <c r="AK17" s="37" t="s">
        <v>84</v>
      </c>
      <c r="AL17" s="38">
        <f t="shared" si="6"/>
        <v>0</v>
      </c>
      <c r="AM17" s="38">
        <f t="shared" si="7"/>
        <v>0</v>
      </c>
    </row>
    <row r="18" spans="2:39" ht="6.95" customHeight="1" thickBot="1">
      <c r="B18" s="10"/>
      <c r="C18" s="10"/>
      <c r="D18" s="9"/>
      <c r="E18" s="9"/>
      <c r="F18" s="9"/>
      <c r="G18" s="9"/>
      <c r="H18" s="9"/>
      <c r="I18" s="9"/>
      <c r="J18" s="9"/>
      <c r="K18" s="9"/>
      <c r="L18" s="9"/>
      <c r="M18" s="6"/>
      <c r="N18" s="36"/>
      <c r="O18" s="9"/>
      <c r="P18" s="9"/>
      <c r="Q18" s="9"/>
      <c r="R18" s="9"/>
      <c r="S18" s="9"/>
      <c r="T18" s="9"/>
      <c r="U18" s="9"/>
      <c r="V18" s="9"/>
      <c r="W18" s="9"/>
      <c r="X18" s="6"/>
      <c r="Y18" s="36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2:39" ht="15.75" thickBot="1">
      <c r="B19" s="7"/>
      <c r="C19" s="35" t="s">
        <v>90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36"/>
      <c r="O19" s="6"/>
      <c r="P19" s="6"/>
      <c r="Q19" s="6"/>
      <c r="R19" s="6"/>
      <c r="S19" s="6"/>
      <c r="T19" s="6"/>
      <c r="U19" s="6"/>
      <c r="V19" s="6"/>
      <c r="W19" s="6"/>
      <c r="X19" s="6"/>
      <c r="Y19" s="3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34">
        <f t="shared" si="3"/>
        <v>0</v>
      </c>
      <c r="AK19" s="37" t="s">
        <v>84</v>
      </c>
      <c r="AL19" s="38">
        <f t="shared" ref="AL19:AL23" si="8">COUNTIF(D19:AI19,"П")</f>
        <v>0</v>
      </c>
      <c r="AM19" s="38">
        <f t="shared" ref="AM19:AM23" si="9">SUM(COUNTIF(D19:AI19,"Г"),COUNTIF(D19:AI19,"П"),COUNTIF(D19:AI19,"+"))-COUNTIF(D19:AI19,"-")</f>
        <v>0</v>
      </c>
    </row>
    <row r="20" spans="2:39" ht="15.75" thickBot="1">
      <c r="B20" s="7"/>
      <c r="C20" s="35" t="s">
        <v>90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36"/>
      <c r="O20" s="6"/>
      <c r="P20" s="6"/>
      <c r="Q20" s="6"/>
      <c r="R20" s="6"/>
      <c r="S20" s="6"/>
      <c r="T20" s="6"/>
      <c r="U20" s="6"/>
      <c r="V20" s="6"/>
      <c r="W20" s="6"/>
      <c r="X20" s="6"/>
      <c r="Y20" s="3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34">
        <f t="shared" si="3"/>
        <v>0</v>
      </c>
      <c r="AK20" s="37" t="s">
        <v>84</v>
      </c>
      <c r="AL20" s="38">
        <f t="shared" si="8"/>
        <v>0</v>
      </c>
      <c r="AM20" s="38">
        <f t="shared" si="9"/>
        <v>0</v>
      </c>
    </row>
    <row r="21" spans="2:39" ht="15.75" thickBot="1">
      <c r="B21" s="7"/>
      <c r="C21" s="35" t="s">
        <v>91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36"/>
      <c r="O21" s="6"/>
      <c r="P21" s="6"/>
      <c r="Q21" s="6"/>
      <c r="R21" s="6"/>
      <c r="S21" s="6"/>
      <c r="T21" s="6"/>
      <c r="U21" s="6"/>
      <c r="V21" s="6"/>
      <c r="W21" s="6"/>
      <c r="X21" s="6"/>
      <c r="Y21" s="3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34">
        <f t="shared" si="3"/>
        <v>0</v>
      </c>
      <c r="AK21" s="37" t="s">
        <v>84</v>
      </c>
      <c r="AL21" s="38">
        <f t="shared" si="8"/>
        <v>0</v>
      </c>
      <c r="AM21" s="38">
        <f t="shared" si="9"/>
        <v>0</v>
      </c>
    </row>
    <row r="22" spans="2:39" ht="15.75" thickBot="1">
      <c r="B22" s="7"/>
      <c r="C22" s="35" t="s">
        <v>91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36"/>
      <c r="O22" s="6"/>
      <c r="P22" s="6"/>
      <c r="Q22" s="6"/>
      <c r="R22" s="6"/>
      <c r="S22" s="6"/>
      <c r="T22" s="6"/>
      <c r="U22" s="6"/>
      <c r="V22" s="6"/>
      <c r="W22" s="6"/>
      <c r="X22" s="6"/>
      <c r="Y22" s="3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34">
        <f t="shared" si="3"/>
        <v>0</v>
      </c>
      <c r="AK22" s="37" t="s">
        <v>84</v>
      </c>
      <c r="AL22" s="38">
        <f t="shared" si="8"/>
        <v>0</v>
      </c>
      <c r="AM22" s="38">
        <f t="shared" si="9"/>
        <v>0</v>
      </c>
    </row>
    <row r="23" spans="2:39" ht="15.75" thickBot="1">
      <c r="B23" s="7"/>
      <c r="C23" s="35" t="s">
        <v>91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36"/>
      <c r="O23" s="6"/>
      <c r="P23" s="6"/>
      <c r="Q23" s="6"/>
      <c r="R23" s="6"/>
      <c r="S23" s="6"/>
      <c r="T23" s="6"/>
      <c r="U23" s="6"/>
      <c r="V23" s="6"/>
      <c r="W23" s="6"/>
      <c r="X23" s="6"/>
      <c r="Y23" s="3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34">
        <f t="shared" si="3"/>
        <v>0</v>
      </c>
      <c r="AK23" s="37" t="s">
        <v>84</v>
      </c>
      <c r="AL23" s="38">
        <f t="shared" si="8"/>
        <v>0</v>
      </c>
      <c r="AM23" s="38">
        <f t="shared" si="9"/>
        <v>0</v>
      </c>
    </row>
    <row r="24" spans="2:39" ht="6.95" customHeight="1" thickBot="1">
      <c r="B24" s="10"/>
      <c r="C24" s="10"/>
      <c r="D24" s="9"/>
      <c r="E24" s="9"/>
      <c r="F24" s="9"/>
      <c r="G24" s="9"/>
      <c r="H24" s="9"/>
      <c r="I24" s="9"/>
      <c r="J24" s="9"/>
      <c r="K24" s="9"/>
      <c r="L24" s="9"/>
      <c r="M24" s="6"/>
      <c r="N24" s="36"/>
      <c r="O24" s="9"/>
      <c r="P24" s="9"/>
      <c r="Q24" s="9"/>
      <c r="R24" s="9"/>
      <c r="S24" s="9"/>
      <c r="T24" s="9"/>
      <c r="U24" s="9"/>
      <c r="V24" s="9"/>
      <c r="W24" s="9"/>
      <c r="X24" s="6"/>
      <c r="Y24" s="36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2:39" ht="15.75" thickBot="1">
      <c r="B25" s="7"/>
      <c r="C25" s="35" t="s">
        <v>90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36"/>
      <c r="O25" s="6"/>
      <c r="P25" s="6"/>
      <c r="Q25" s="6"/>
      <c r="R25" s="6"/>
      <c r="S25" s="6"/>
      <c r="T25" s="6"/>
      <c r="U25" s="6"/>
      <c r="V25" s="6"/>
      <c r="W25" s="6"/>
      <c r="X25" s="6"/>
      <c r="Y25" s="3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34">
        <f t="shared" si="3"/>
        <v>0</v>
      </c>
      <c r="AK25" s="37" t="s">
        <v>84</v>
      </c>
      <c r="AL25" s="38">
        <f t="shared" ref="AL25:AL29" si="10">COUNTIF(D25:AI25,"П")</f>
        <v>0</v>
      </c>
      <c r="AM25" s="38">
        <f t="shared" ref="AM25:AM29" si="11">SUM(COUNTIF(D25:AI25,"Г"),COUNTIF(D25:AI25,"П"),COUNTIF(D25:AI25,"+"))-COUNTIF(D25:AI25,"-")</f>
        <v>0</v>
      </c>
    </row>
    <row r="26" spans="2:39" ht="15.75" thickBot="1">
      <c r="B26" s="7"/>
      <c r="C26" s="35" t="s">
        <v>90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36"/>
      <c r="O26" s="6"/>
      <c r="P26" s="6"/>
      <c r="Q26" s="6"/>
      <c r="R26" s="6"/>
      <c r="S26" s="6"/>
      <c r="T26" s="6"/>
      <c r="U26" s="6"/>
      <c r="V26" s="6"/>
      <c r="W26" s="6"/>
      <c r="X26" s="6"/>
      <c r="Y26" s="3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34">
        <f t="shared" si="3"/>
        <v>0</v>
      </c>
      <c r="AK26" s="37" t="s">
        <v>84</v>
      </c>
      <c r="AL26" s="38">
        <f t="shared" si="10"/>
        <v>0</v>
      </c>
      <c r="AM26" s="38">
        <f t="shared" si="11"/>
        <v>0</v>
      </c>
    </row>
    <row r="27" spans="2:39" ht="15.75" thickBot="1">
      <c r="B27" s="7"/>
      <c r="C27" s="35" t="s">
        <v>91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34">
        <f t="shared" si="3"/>
        <v>0</v>
      </c>
      <c r="AK27" s="37" t="s">
        <v>84</v>
      </c>
      <c r="AL27" s="38">
        <f t="shared" si="10"/>
        <v>0</v>
      </c>
      <c r="AM27" s="38">
        <f t="shared" si="11"/>
        <v>0</v>
      </c>
    </row>
    <row r="28" spans="2:39" ht="15.75" thickBot="1">
      <c r="B28" s="7"/>
      <c r="C28" s="35" t="s">
        <v>91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34">
        <f t="shared" si="3"/>
        <v>0</v>
      </c>
      <c r="AK28" s="37" t="s">
        <v>84</v>
      </c>
      <c r="AL28" s="38">
        <f t="shared" si="10"/>
        <v>0</v>
      </c>
      <c r="AM28" s="38">
        <f t="shared" si="11"/>
        <v>0</v>
      </c>
    </row>
    <row r="29" spans="2:39" ht="15.75" thickBot="1">
      <c r="B29" s="7"/>
      <c r="C29" s="35" t="s">
        <v>91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34">
        <f t="shared" si="3"/>
        <v>0</v>
      </c>
      <c r="AK29" s="37" t="s">
        <v>84</v>
      </c>
      <c r="AL29" s="38">
        <f t="shared" si="10"/>
        <v>0</v>
      </c>
      <c r="AM29" s="38">
        <f t="shared" si="11"/>
        <v>0</v>
      </c>
    </row>
    <row r="30" spans="2:39" ht="6.95" customHeight="1"/>
  </sheetData>
  <mergeCells count="3">
    <mergeCell ref="D2:J2"/>
    <mergeCell ref="O2:U2"/>
    <mergeCell ref="Z2:A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showGridLines="0" workbookViewId="0">
      <selection activeCell="A2" sqref="A2:XFD2"/>
    </sheetView>
  </sheetViews>
  <sheetFormatPr defaultColWidth="0" defaultRowHeight="15" customHeight="1" zeroHeight="1"/>
  <cols>
    <col min="1" max="1" width="1.7109375" customWidth="1"/>
    <col min="2" max="2" width="27.7109375" customWidth="1"/>
    <col min="3" max="3" width="9.140625" customWidth="1"/>
    <col min="4" max="13" width="3.7109375" customWidth="1"/>
    <col min="14" max="14" width="1.7109375" customWidth="1"/>
    <col min="15" max="24" width="3.7109375" customWidth="1"/>
    <col min="25" max="25" width="1.7109375" customWidth="1"/>
    <col min="26" max="35" width="3.7109375" customWidth="1"/>
    <col min="36" max="36" width="4.7109375" customWidth="1"/>
    <col min="37" max="37" width="2.28515625" customWidth="1"/>
    <col min="38" max="39" width="4.7109375" customWidth="1"/>
    <col min="40" max="40" width="1.7109375" customWidth="1"/>
    <col min="41" max="16384" width="9.140625" hidden="1"/>
  </cols>
  <sheetData>
    <row r="1" spans="1:39" ht="6.95" customHeight="1" thickBot="1"/>
    <row r="2" spans="1:39" s="12" customFormat="1" ht="19.5" customHeight="1" thickBot="1">
      <c r="B2" s="43" t="s">
        <v>0</v>
      </c>
      <c r="C2" s="44" t="s">
        <v>82</v>
      </c>
      <c r="D2" s="45" t="s">
        <v>83</v>
      </c>
      <c r="E2" s="46"/>
      <c r="F2" s="46"/>
      <c r="G2" s="46"/>
      <c r="H2" s="46"/>
      <c r="I2" s="46"/>
      <c r="J2" s="47"/>
      <c r="K2" s="32">
        <f>COUNTIF(D7:M29,"Г")</f>
        <v>1</v>
      </c>
      <c r="L2" s="33" t="s">
        <v>84</v>
      </c>
      <c r="M2" s="42">
        <f>COUNTIF(D3:M5,"-")</f>
        <v>0</v>
      </c>
      <c r="N2" s="48"/>
      <c r="O2" s="45" t="s">
        <v>85</v>
      </c>
      <c r="P2" s="46"/>
      <c r="Q2" s="46"/>
      <c r="R2" s="46"/>
      <c r="S2" s="46"/>
      <c r="T2" s="46"/>
      <c r="U2" s="47"/>
      <c r="V2" s="32">
        <f>COUNTIF(O7:X29,"Г")</f>
        <v>0</v>
      </c>
      <c r="W2" s="33" t="s">
        <v>84</v>
      </c>
      <c r="X2" s="42">
        <f>COUNTIF(O3:X5,"-")</f>
        <v>0</v>
      </c>
      <c r="Y2" s="48"/>
      <c r="Z2" s="45" t="s">
        <v>86</v>
      </c>
      <c r="AA2" s="46"/>
      <c r="AB2" s="46"/>
      <c r="AC2" s="46"/>
      <c r="AD2" s="46"/>
      <c r="AE2" s="46"/>
      <c r="AF2" s="47"/>
      <c r="AG2" s="32">
        <f>COUNTIF(Z7:AI29,"Г")</f>
        <v>0</v>
      </c>
      <c r="AH2" s="33" t="s">
        <v>84</v>
      </c>
      <c r="AI2" s="42">
        <f>COUNTIF(Z3:AI5,"-")</f>
        <v>0</v>
      </c>
      <c r="AJ2" s="34" t="s">
        <v>3</v>
      </c>
      <c r="AK2" s="37" t="s">
        <v>84</v>
      </c>
      <c r="AL2" s="34" t="s">
        <v>4</v>
      </c>
      <c r="AM2" s="34" t="s">
        <v>5</v>
      </c>
    </row>
    <row r="3" spans="1:39" ht="15.75" thickBot="1">
      <c r="B3" s="7"/>
      <c r="C3" s="35" t="s">
        <v>8</v>
      </c>
      <c r="D3" s="6"/>
      <c r="E3" s="6"/>
      <c r="F3" s="6"/>
      <c r="G3" s="6"/>
      <c r="H3" s="6"/>
      <c r="I3" s="6"/>
      <c r="J3" s="6"/>
      <c r="K3" s="6"/>
      <c r="L3" s="6"/>
      <c r="M3" s="6"/>
      <c r="N3" s="36"/>
      <c r="O3" s="6"/>
      <c r="P3" s="6"/>
      <c r="Q3" s="6"/>
      <c r="R3" s="6"/>
      <c r="S3" s="6"/>
      <c r="T3" s="6"/>
      <c r="U3" s="6"/>
      <c r="V3" s="6"/>
      <c r="W3" s="6"/>
      <c r="X3" s="6"/>
      <c r="Y3" s="36"/>
      <c r="Z3" s="6"/>
      <c r="AA3" s="6"/>
      <c r="AB3" s="6"/>
      <c r="AC3" s="6"/>
      <c r="AD3" s="6"/>
      <c r="AE3" s="6"/>
      <c r="AF3" s="6"/>
      <c r="AG3" s="6"/>
      <c r="AH3" s="6"/>
      <c r="AI3" s="6"/>
      <c r="AJ3" s="34">
        <f>SUM(D3:M3,O3:X3,Z3:AI3)</f>
        <v>0</v>
      </c>
      <c r="AK3" s="37" t="s">
        <v>84</v>
      </c>
      <c r="AL3" s="38">
        <f>COUNTIF(D3:AI3,"-")</f>
        <v>0</v>
      </c>
      <c r="AM3" s="6" t="str">
        <f>IFERROR(100-AL3*100/(AJ3+AL3),"")</f>
        <v/>
      </c>
    </row>
    <row r="4" spans="1:39" ht="15.75" thickBot="1">
      <c r="B4" s="7"/>
      <c r="C4" s="35" t="s">
        <v>8</v>
      </c>
      <c r="D4" s="6"/>
      <c r="E4" s="6"/>
      <c r="F4" s="6"/>
      <c r="G4" s="6"/>
      <c r="H4" s="6"/>
      <c r="I4" s="6"/>
      <c r="J4" s="6"/>
      <c r="K4" s="6"/>
      <c r="L4" s="6"/>
      <c r="M4" s="6"/>
      <c r="N4" s="36"/>
      <c r="O4" s="6"/>
      <c r="P4" s="6"/>
      <c r="Q4" s="6"/>
      <c r="R4" s="6"/>
      <c r="S4" s="6"/>
      <c r="T4" s="6"/>
      <c r="U4" s="6"/>
      <c r="V4" s="6"/>
      <c r="W4" s="6"/>
      <c r="X4" s="6"/>
      <c r="Y4" s="36"/>
      <c r="Z4" s="6"/>
      <c r="AA4" s="6"/>
      <c r="AB4" s="6"/>
      <c r="AC4" s="6"/>
      <c r="AD4" s="6"/>
      <c r="AE4" s="6"/>
      <c r="AF4" s="6"/>
      <c r="AG4" s="6"/>
      <c r="AH4" s="6"/>
      <c r="AI4" s="6"/>
      <c r="AJ4" s="34">
        <f t="shared" ref="AJ4:AJ5" si="0">SUM(D4:M4,O4:X4,Z4:AI4)</f>
        <v>0</v>
      </c>
      <c r="AK4" s="37" t="s">
        <v>84</v>
      </c>
      <c r="AL4" s="38">
        <f t="shared" ref="AL4:AL5" si="1">COUNTIF(D4:AI4,"-")</f>
        <v>0</v>
      </c>
      <c r="AM4" s="6" t="str">
        <f t="shared" ref="AM4:AM5" si="2">IFERROR(100-AL4*100/(AJ4+AL4),"")</f>
        <v/>
      </c>
    </row>
    <row r="5" spans="1:39" ht="15.75" thickBot="1">
      <c r="B5" s="7"/>
      <c r="C5" s="35" t="s">
        <v>8</v>
      </c>
      <c r="D5" s="6"/>
      <c r="E5" s="6"/>
      <c r="F5" s="6"/>
      <c r="G5" s="6"/>
      <c r="H5" s="6"/>
      <c r="I5" s="6"/>
      <c r="J5" s="6"/>
      <c r="K5" s="6"/>
      <c r="L5" s="6"/>
      <c r="M5" s="6"/>
      <c r="N5" s="36"/>
      <c r="O5" s="6"/>
      <c r="P5" s="6"/>
      <c r="Q5" s="6"/>
      <c r="R5" s="6"/>
      <c r="S5" s="6"/>
      <c r="T5" s="6"/>
      <c r="U5" s="6"/>
      <c r="V5" s="6"/>
      <c r="W5" s="6"/>
      <c r="X5" s="6"/>
      <c r="Y5" s="36"/>
      <c r="Z5" s="6"/>
      <c r="AA5" s="6"/>
      <c r="AB5" s="6"/>
      <c r="AC5" s="6"/>
      <c r="AD5" s="6"/>
      <c r="AE5" s="6"/>
      <c r="AF5" s="6"/>
      <c r="AG5" s="6"/>
      <c r="AH5" s="6"/>
      <c r="AI5" s="6"/>
      <c r="AJ5" s="34">
        <f t="shared" si="0"/>
        <v>0</v>
      </c>
      <c r="AK5" s="37" t="s">
        <v>84</v>
      </c>
      <c r="AL5" s="38">
        <f t="shared" si="1"/>
        <v>0</v>
      </c>
      <c r="AM5" s="6" t="str">
        <f t="shared" si="2"/>
        <v/>
      </c>
    </row>
    <row r="6" spans="1:39" ht="15.75" thickBot="1">
      <c r="B6" s="11"/>
      <c r="C6" s="39" t="s">
        <v>87</v>
      </c>
      <c r="D6" s="40"/>
      <c r="E6" s="40"/>
      <c r="F6" s="40"/>
      <c r="G6" s="40"/>
      <c r="H6" s="40"/>
      <c r="I6" s="40"/>
      <c r="J6" s="40"/>
      <c r="K6" s="40"/>
      <c r="L6" s="40"/>
      <c r="M6" s="41"/>
      <c r="N6" s="36"/>
      <c r="O6" s="40"/>
      <c r="P6" s="40"/>
      <c r="Q6" s="40"/>
      <c r="R6" s="40"/>
      <c r="S6" s="40"/>
      <c r="T6" s="40"/>
      <c r="U6" s="40"/>
      <c r="V6" s="40"/>
      <c r="W6" s="40"/>
      <c r="X6" s="41"/>
      <c r="Y6" s="36"/>
      <c r="Z6" s="40"/>
      <c r="AA6" s="40"/>
      <c r="AB6" s="40"/>
      <c r="AC6" s="40"/>
      <c r="AD6" s="40"/>
      <c r="AE6" s="40"/>
      <c r="AF6" s="40"/>
      <c r="AG6" s="40"/>
      <c r="AH6" s="40"/>
      <c r="AI6" s="41"/>
      <c r="AJ6" s="34" t="s">
        <v>88</v>
      </c>
      <c r="AK6" s="37" t="s">
        <v>84</v>
      </c>
      <c r="AL6" s="38" t="s">
        <v>89</v>
      </c>
      <c r="AM6" s="38" t="s">
        <v>15</v>
      </c>
    </row>
    <row r="7" spans="1:39" ht="15.75" thickBot="1">
      <c r="B7" s="7"/>
      <c r="C7" s="35" t="s">
        <v>90</v>
      </c>
      <c r="D7" s="6"/>
      <c r="E7" s="6"/>
      <c r="F7" s="6"/>
      <c r="G7" s="6"/>
      <c r="H7" s="6"/>
      <c r="I7" s="6"/>
      <c r="J7" s="6"/>
      <c r="K7" s="6"/>
      <c r="L7" s="6"/>
      <c r="M7" s="6"/>
      <c r="N7" s="36"/>
      <c r="O7" s="6"/>
      <c r="P7" s="6"/>
      <c r="Q7" s="6"/>
      <c r="R7" s="6"/>
      <c r="S7" s="6"/>
      <c r="T7" s="6"/>
      <c r="U7" s="6"/>
      <c r="V7" s="6"/>
      <c r="W7" s="6"/>
      <c r="X7" s="6"/>
      <c r="Y7" s="36"/>
      <c r="Z7" s="6"/>
      <c r="AA7" s="6"/>
      <c r="AB7" s="6"/>
      <c r="AC7" s="6"/>
      <c r="AD7" s="6"/>
      <c r="AE7" s="6"/>
      <c r="AF7" s="6"/>
      <c r="AG7" s="6"/>
      <c r="AH7" s="6"/>
      <c r="AI7" s="6"/>
      <c r="AJ7" s="34">
        <f>COUNTIF(D7:AI7,"Г")</f>
        <v>0</v>
      </c>
      <c r="AK7" s="37" t="s">
        <v>84</v>
      </c>
      <c r="AL7" s="38">
        <f>COUNTIF(D7:AI7,"П")</f>
        <v>0</v>
      </c>
      <c r="AM7" s="38">
        <f>SUM(COUNTIF(D7:AI7,"Г"),COUNTIF(D7:AI7,"П"),COUNTIF(D7:AI7,"+"))-COUNTIF(D7:AI7,"-")</f>
        <v>0</v>
      </c>
    </row>
    <row r="8" spans="1:39" ht="15.75" thickBot="1">
      <c r="B8" s="7"/>
      <c r="C8" s="35" t="s">
        <v>90</v>
      </c>
      <c r="D8" s="6"/>
      <c r="E8" s="6"/>
      <c r="F8" s="6"/>
      <c r="G8" s="6"/>
      <c r="H8" s="6"/>
      <c r="I8" s="6"/>
      <c r="J8" s="6"/>
      <c r="K8" s="6"/>
      <c r="L8" s="6"/>
      <c r="M8" s="6"/>
      <c r="N8" s="36"/>
      <c r="O8" s="6"/>
      <c r="P8" s="6"/>
      <c r="Q8" s="6"/>
      <c r="R8" s="6"/>
      <c r="S8" s="6"/>
      <c r="T8" s="6"/>
      <c r="U8" s="6"/>
      <c r="V8" s="6"/>
      <c r="W8" s="6"/>
      <c r="X8" s="6"/>
      <c r="Y8" s="36"/>
      <c r="Z8" s="6"/>
      <c r="AA8" s="6"/>
      <c r="AB8" s="6"/>
      <c r="AC8" s="6"/>
      <c r="AD8" s="6"/>
      <c r="AE8" s="6"/>
      <c r="AF8" s="6"/>
      <c r="AG8" s="6"/>
      <c r="AH8" s="6"/>
      <c r="AI8" s="6"/>
      <c r="AJ8" s="34">
        <f t="shared" ref="AJ8:AJ29" si="3">COUNTIF(D8:AI8,"Г")</f>
        <v>0</v>
      </c>
      <c r="AK8" s="37" t="s">
        <v>84</v>
      </c>
      <c r="AL8" s="38">
        <f t="shared" ref="AL8:AL11" si="4">COUNTIF(D8:AI8,"П")</f>
        <v>0</v>
      </c>
      <c r="AM8" s="38">
        <f t="shared" ref="AM8:AM11" si="5">SUM(COUNTIF(D8:AI8,"Г"),COUNTIF(D8:AI8,"П"),COUNTIF(D8:AI8,"+"))-COUNTIF(D8:AI8,"-")</f>
        <v>0</v>
      </c>
    </row>
    <row r="9" spans="1:39" ht="15.75" thickBot="1">
      <c r="B9" s="7"/>
      <c r="C9" s="35" t="s">
        <v>91</v>
      </c>
      <c r="D9" s="6"/>
      <c r="E9" s="6"/>
      <c r="F9" s="6"/>
      <c r="G9" s="6"/>
      <c r="H9" s="6"/>
      <c r="I9" s="6"/>
      <c r="J9" s="6"/>
      <c r="K9" s="6"/>
      <c r="L9" s="6"/>
      <c r="M9" s="6"/>
      <c r="N9" s="36"/>
      <c r="O9" s="6"/>
      <c r="P9" s="6"/>
      <c r="Q9" s="6"/>
      <c r="R9" s="6"/>
      <c r="S9" s="6"/>
      <c r="T9" s="6"/>
      <c r="U9" s="6"/>
      <c r="V9" s="6"/>
      <c r="W9" s="6"/>
      <c r="X9" s="6"/>
      <c r="Y9" s="36"/>
      <c r="Z9" s="6"/>
      <c r="AA9" s="6"/>
      <c r="AB9" s="6"/>
      <c r="AC9" s="6"/>
      <c r="AD9" s="6"/>
      <c r="AE9" s="6"/>
      <c r="AF9" s="6"/>
      <c r="AG9" s="6"/>
      <c r="AH9" s="6"/>
      <c r="AI9" s="6"/>
      <c r="AJ9" s="34">
        <f t="shared" si="3"/>
        <v>0</v>
      </c>
      <c r="AK9" s="37" t="s">
        <v>84</v>
      </c>
      <c r="AL9" s="38">
        <f t="shared" si="4"/>
        <v>0</v>
      </c>
      <c r="AM9" s="38">
        <f t="shared" si="5"/>
        <v>0</v>
      </c>
    </row>
    <row r="10" spans="1:39" ht="15.75" thickBot="1">
      <c r="B10" s="7"/>
      <c r="C10" s="35" t="s">
        <v>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36"/>
      <c r="O10" s="6"/>
      <c r="P10" s="6"/>
      <c r="Q10" s="6"/>
      <c r="R10" s="6"/>
      <c r="S10" s="6"/>
      <c r="T10" s="6"/>
      <c r="U10" s="6"/>
      <c r="V10" s="6"/>
      <c r="W10" s="6"/>
      <c r="X10" s="6"/>
      <c r="Y10" s="3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34">
        <f t="shared" si="3"/>
        <v>0</v>
      </c>
      <c r="AK10" s="37" t="s">
        <v>84</v>
      </c>
      <c r="AL10" s="38">
        <f t="shared" si="4"/>
        <v>0</v>
      </c>
      <c r="AM10" s="38">
        <f t="shared" si="5"/>
        <v>0</v>
      </c>
    </row>
    <row r="11" spans="1:39" ht="15.75" thickBot="1">
      <c r="B11" s="7"/>
      <c r="C11" s="35" t="s">
        <v>91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36"/>
      <c r="O11" s="6"/>
      <c r="P11" s="6"/>
      <c r="Q11" s="6"/>
      <c r="R11" s="6"/>
      <c r="S11" s="6"/>
      <c r="T11" s="6"/>
      <c r="U11" s="6"/>
      <c r="V11" s="6"/>
      <c r="W11" s="6"/>
      <c r="X11" s="6"/>
      <c r="Y11" s="3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34">
        <f t="shared" si="3"/>
        <v>0</v>
      </c>
      <c r="AK11" s="37" t="s">
        <v>84</v>
      </c>
      <c r="AL11" s="38">
        <f t="shared" si="4"/>
        <v>0</v>
      </c>
      <c r="AM11" s="38">
        <f t="shared" si="5"/>
        <v>0</v>
      </c>
    </row>
    <row r="12" spans="1:39" ht="6.95" customHeight="1" thickBot="1">
      <c r="A12" s="49"/>
      <c r="B12" s="10"/>
      <c r="C12" s="10"/>
      <c r="D12" s="9"/>
      <c r="E12" s="9"/>
      <c r="F12" s="9"/>
      <c r="G12" s="9"/>
      <c r="H12" s="9"/>
      <c r="I12" s="9"/>
      <c r="J12" s="9"/>
      <c r="K12" s="9"/>
      <c r="L12" s="9"/>
      <c r="M12" s="6"/>
      <c r="N12" s="36"/>
      <c r="O12" s="9"/>
      <c r="P12" s="9"/>
      <c r="Q12" s="9"/>
      <c r="R12" s="9"/>
      <c r="S12" s="9"/>
      <c r="T12" s="9"/>
      <c r="U12" s="9"/>
      <c r="V12" s="9"/>
      <c r="W12" s="9"/>
      <c r="X12" s="6"/>
      <c r="Y12" s="36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5.75" thickBot="1">
      <c r="B13" s="7"/>
      <c r="C13" s="35" t="s">
        <v>90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36"/>
      <c r="O13" s="6"/>
      <c r="P13" s="6"/>
      <c r="Q13" s="6"/>
      <c r="R13" s="6"/>
      <c r="S13" s="6"/>
      <c r="T13" s="6"/>
      <c r="U13" s="6"/>
      <c r="V13" s="6"/>
      <c r="W13" s="6"/>
      <c r="X13" s="6"/>
      <c r="Y13" s="3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34">
        <f t="shared" si="3"/>
        <v>0</v>
      </c>
      <c r="AK13" s="37" t="s">
        <v>84</v>
      </c>
      <c r="AL13" s="38">
        <f t="shared" ref="AL13:AL17" si="6">COUNTIF(D13:AI13,"П")</f>
        <v>0</v>
      </c>
      <c r="AM13" s="38">
        <f t="shared" ref="AM13:AM17" si="7">SUM(COUNTIF(D13:AI13,"Г"),COUNTIF(D13:AI13,"П"),COUNTIF(D13:AI13,"+"))-COUNTIF(D13:AI13,"-")</f>
        <v>0</v>
      </c>
    </row>
    <row r="14" spans="1:39" ht="15.75" thickBot="1">
      <c r="B14" s="7"/>
      <c r="C14" s="35" t="s">
        <v>90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36"/>
      <c r="O14" s="6"/>
      <c r="P14" s="6"/>
      <c r="Q14" s="6"/>
      <c r="R14" s="6"/>
      <c r="S14" s="6"/>
      <c r="T14" s="6"/>
      <c r="U14" s="6"/>
      <c r="V14" s="6"/>
      <c r="W14" s="6"/>
      <c r="X14" s="6"/>
      <c r="Y14" s="3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34">
        <f t="shared" si="3"/>
        <v>0</v>
      </c>
      <c r="AK14" s="37" t="s">
        <v>84</v>
      </c>
      <c r="AL14" s="38">
        <f t="shared" si="6"/>
        <v>0</v>
      </c>
      <c r="AM14" s="38">
        <f t="shared" si="7"/>
        <v>0</v>
      </c>
    </row>
    <row r="15" spans="1:39" ht="15.75" thickBot="1">
      <c r="B15" s="7" t="s">
        <v>59</v>
      </c>
      <c r="C15" s="35" t="s">
        <v>91</v>
      </c>
      <c r="D15" s="6" t="s">
        <v>92</v>
      </c>
      <c r="E15" s="6"/>
      <c r="F15" s="6"/>
      <c r="G15" s="6"/>
      <c r="H15" s="6"/>
      <c r="I15" s="6"/>
      <c r="J15" s="6"/>
      <c r="K15" s="6"/>
      <c r="L15" s="6"/>
      <c r="M15" s="6"/>
      <c r="N15" s="36"/>
      <c r="O15" s="6"/>
      <c r="P15" s="6"/>
      <c r="Q15" s="6"/>
      <c r="R15" s="6"/>
      <c r="S15" s="6"/>
      <c r="T15" s="6"/>
      <c r="U15" s="6"/>
      <c r="V15" s="6"/>
      <c r="W15" s="6"/>
      <c r="X15" s="6"/>
      <c r="Y15" s="3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34">
        <f t="shared" si="3"/>
        <v>1</v>
      </c>
      <c r="AK15" s="37" t="s">
        <v>84</v>
      </c>
      <c r="AL15" s="38">
        <f t="shared" si="6"/>
        <v>0</v>
      </c>
      <c r="AM15" s="38">
        <f t="shared" si="7"/>
        <v>1</v>
      </c>
    </row>
    <row r="16" spans="1:39" ht="15.75" thickBot="1">
      <c r="B16" s="7"/>
      <c r="C16" s="35" t="s">
        <v>91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36"/>
      <c r="O16" s="6"/>
      <c r="P16" s="6"/>
      <c r="Q16" s="6"/>
      <c r="R16" s="6"/>
      <c r="S16" s="6"/>
      <c r="T16" s="6"/>
      <c r="U16" s="6"/>
      <c r="V16" s="6"/>
      <c r="W16" s="6"/>
      <c r="X16" s="6"/>
      <c r="Y16" s="3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34">
        <f t="shared" si="3"/>
        <v>0</v>
      </c>
      <c r="AK16" s="37" t="s">
        <v>84</v>
      </c>
      <c r="AL16" s="38">
        <f t="shared" si="6"/>
        <v>0</v>
      </c>
      <c r="AM16" s="38">
        <f t="shared" si="7"/>
        <v>0</v>
      </c>
    </row>
    <row r="17" spans="2:39" ht="15.75" thickBot="1">
      <c r="B17" s="7"/>
      <c r="C17" s="35" t="s">
        <v>91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36"/>
      <c r="O17" s="6"/>
      <c r="P17" s="6"/>
      <c r="Q17" s="6"/>
      <c r="R17" s="6"/>
      <c r="S17" s="6"/>
      <c r="T17" s="6"/>
      <c r="U17" s="6"/>
      <c r="V17" s="6"/>
      <c r="W17" s="6"/>
      <c r="X17" s="6"/>
      <c r="Y17" s="3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34">
        <f t="shared" si="3"/>
        <v>0</v>
      </c>
      <c r="AK17" s="37" t="s">
        <v>84</v>
      </c>
      <c r="AL17" s="38">
        <f t="shared" si="6"/>
        <v>0</v>
      </c>
      <c r="AM17" s="38">
        <f t="shared" si="7"/>
        <v>0</v>
      </c>
    </row>
    <row r="18" spans="2:39" ht="6.95" customHeight="1" thickBot="1">
      <c r="B18" s="10"/>
      <c r="C18" s="10"/>
      <c r="D18" s="9"/>
      <c r="E18" s="9"/>
      <c r="F18" s="9"/>
      <c r="G18" s="9"/>
      <c r="H18" s="9"/>
      <c r="I18" s="9"/>
      <c r="J18" s="9"/>
      <c r="K18" s="9"/>
      <c r="L18" s="9"/>
      <c r="M18" s="6"/>
      <c r="N18" s="36"/>
      <c r="O18" s="9"/>
      <c r="P18" s="9"/>
      <c r="Q18" s="9"/>
      <c r="R18" s="9"/>
      <c r="S18" s="9"/>
      <c r="T18" s="9"/>
      <c r="U18" s="9"/>
      <c r="V18" s="9"/>
      <c r="W18" s="9"/>
      <c r="X18" s="6"/>
      <c r="Y18" s="36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2:39" ht="15.75" thickBot="1">
      <c r="B19" s="7"/>
      <c r="C19" s="35" t="s">
        <v>90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36"/>
      <c r="O19" s="6"/>
      <c r="P19" s="6"/>
      <c r="Q19" s="6"/>
      <c r="R19" s="6"/>
      <c r="S19" s="6"/>
      <c r="T19" s="6"/>
      <c r="U19" s="6"/>
      <c r="V19" s="6"/>
      <c r="W19" s="6"/>
      <c r="X19" s="6"/>
      <c r="Y19" s="3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34">
        <f t="shared" si="3"/>
        <v>0</v>
      </c>
      <c r="AK19" s="37" t="s">
        <v>84</v>
      </c>
      <c r="AL19" s="38">
        <f t="shared" ref="AL19:AL23" si="8">COUNTIF(D19:AI19,"П")</f>
        <v>0</v>
      </c>
      <c r="AM19" s="38">
        <f t="shared" ref="AM19:AM23" si="9">SUM(COUNTIF(D19:AI19,"Г"),COUNTIF(D19:AI19,"П"),COUNTIF(D19:AI19,"+"))-COUNTIF(D19:AI19,"-")</f>
        <v>0</v>
      </c>
    </row>
    <row r="20" spans="2:39" ht="15.75" thickBot="1">
      <c r="B20" s="7"/>
      <c r="C20" s="35" t="s">
        <v>90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36"/>
      <c r="O20" s="6"/>
      <c r="P20" s="6"/>
      <c r="Q20" s="6"/>
      <c r="R20" s="6"/>
      <c r="S20" s="6"/>
      <c r="T20" s="6"/>
      <c r="U20" s="6"/>
      <c r="V20" s="6"/>
      <c r="W20" s="6"/>
      <c r="X20" s="6"/>
      <c r="Y20" s="3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34">
        <f t="shared" si="3"/>
        <v>0</v>
      </c>
      <c r="AK20" s="37" t="s">
        <v>84</v>
      </c>
      <c r="AL20" s="38">
        <f t="shared" si="8"/>
        <v>0</v>
      </c>
      <c r="AM20" s="38">
        <f t="shared" si="9"/>
        <v>0</v>
      </c>
    </row>
    <row r="21" spans="2:39" ht="15.75" thickBot="1">
      <c r="B21" s="7"/>
      <c r="C21" s="35" t="s">
        <v>91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36"/>
      <c r="O21" s="6"/>
      <c r="P21" s="6"/>
      <c r="Q21" s="6"/>
      <c r="R21" s="6"/>
      <c r="S21" s="6"/>
      <c r="T21" s="6"/>
      <c r="U21" s="6"/>
      <c r="V21" s="6"/>
      <c r="W21" s="6"/>
      <c r="X21" s="6"/>
      <c r="Y21" s="3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34">
        <f t="shared" si="3"/>
        <v>0</v>
      </c>
      <c r="AK21" s="37" t="s">
        <v>84</v>
      </c>
      <c r="AL21" s="38">
        <f t="shared" si="8"/>
        <v>0</v>
      </c>
      <c r="AM21" s="38">
        <f t="shared" si="9"/>
        <v>0</v>
      </c>
    </row>
    <row r="22" spans="2:39" ht="15.75" thickBot="1">
      <c r="B22" s="7"/>
      <c r="C22" s="35" t="s">
        <v>91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36"/>
      <c r="O22" s="6"/>
      <c r="P22" s="6"/>
      <c r="Q22" s="6"/>
      <c r="R22" s="6"/>
      <c r="S22" s="6"/>
      <c r="T22" s="6"/>
      <c r="U22" s="6"/>
      <c r="V22" s="6"/>
      <c r="W22" s="6"/>
      <c r="X22" s="6"/>
      <c r="Y22" s="3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34">
        <f t="shared" si="3"/>
        <v>0</v>
      </c>
      <c r="AK22" s="37" t="s">
        <v>84</v>
      </c>
      <c r="AL22" s="38">
        <f t="shared" si="8"/>
        <v>0</v>
      </c>
      <c r="AM22" s="38">
        <f t="shared" si="9"/>
        <v>0</v>
      </c>
    </row>
    <row r="23" spans="2:39" ht="15.75" thickBot="1">
      <c r="B23" s="7"/>
      <c r="C23" s="35" t="s">
        <v>91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36"/>
      <c r="O23" s="6"/>
      <c r="P23" s="6"/>
      <c r="Q23" s="6"/>
      <c r="R23" s="6"/>
      <c r="S23" s="6"/>
      <c r="T23" s="6"/>
      <c r="U23" s="6"/>
      <c r="V23" s="6"/>
      <c r="W23" s="6"/>
      <c r="X23" s="6"/>
      <c r="Y23" s="3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34">
        <f t="shared" si="3"/>
        <v>0</v>
      </c>
      <c r="AK23" s="37" t="s">
        <v>84</v>
      </c>
      <c r="AL23" s="38">
        <f t="shared" si="8"/>
        <v>0</v>
      </c>
      <c r="AM23" s="38">
        <f t="shared" si="9"/>
        <v>0</v>
      </c>
    </row>
    <row r="24" spans="2:39" ht="6.95" customHeight="1" thickBot="1">
      <c r="B24" s="10"/>
      <c r="C24" s="10"/>
      <c r="D24" s="9"/>
      <c r="E24" s="9"/>
      <c r="F24" s="9"/>
      <c r="G24" s="9"/>
      <c r="H24" s="9"/>
      <c r="I24" s="9"/>
      <c r="J24" s="9"/>
      <c r="K24" s="9"/>
      <c r="L24" s="9"/>
      <c r="M24" s="6"/>
      <c r="N24" s="36"/>
      <c r="O24" s="9"/>
      <c r="P24" s="9"/>
      <c r="Q24" s="9"/>
      <c r="R24" s="9"/>
      <c r="S24" s="9"/>
      <c r="T24" s="9"/>
      <c r="U24" s="9"/>
      <c r="V24" s="9"/>
      <c r="W24" s="9"/>
      <c r="X24" s="6"/>
      <c r="Y24" s="36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2:39" ht="15.75" thickBot="1">
      <c r="B25" s="7"/>
      <c r="C25" s="35" t="s">
        <v>90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36"/>
      <c r="O25" s="6"/>
      <c r="P25" s="6"/>
      <c r="Q25" s="6"/>
      <c r="R25" s="6"/>
      <c r="S25" s="6"/>
      <c r="T25" s="6"/>
      <c r="U25" s="6"/>
      <c r="V25" s="6"/>
      <c r="W25" s="6"/>
      <c r="X25" s="6"/>
      <c r="Y25" s="3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34">
        <f t="shared" si="3"/>
        <v>0</v>
      </c>
      <c r="AK25" s="37" t="s">
        <v>84</v>
      </c>
      <c r="AL25" s="38">
        <f t="shared" ref="AL25:AL29" si="10">COUNTIF(D25:AI25,"П")</f>
        <v>0</v>
      </c>
      <c r="AM25" s="38">
        <f t="shared" ref="AM25:AM29" si="11">SUM(COUNTIF(D25:AI25,"Г"),COUNTIF(D25:AI25,"П"),COUNTIF(D25:AI25,"+"))-COUNTIF(D25:AI25,"-")</f>
        <v>0</v>
      </c>
    </row>
    <row r="26" spans="2:39" ht="15.75" thickBot="1">
      <c r="B26" s="7"/>
      <c r="C26" s="35" t="s">
        <v>90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36"/>
      <c r="O26" s="6"/>
      <c r="P26" s="6"/>
      <c r="Q26" s="6"/>
      <c r="R26" s="6"/>
      <c r="S26" s="6"/>
      <c r="T26" s="6"/>
      <c r="U26" s="6"/>
      <c r="V26" s="6"/>
      <c r="W26" s="6"/>
      <c r="X26" s="6"/>
      <c r="Y26" s="3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34">
        <f t="shared" si="3"/>
        <v>0</v>
      </c>
      <c r="AK26" s="37" t="s">
        <v>84</v>
      </c>
      <c r="AL26" s="38">
        <f t="shared" si="10"/>
        <v>0</v>
      </c>
      <c r="AM26" s="38">
        <f t="shared" si="11"/>
        <v>0</v>
      </c>
    </row>
    <row r="27" spans="2:39" ht="15.75" thickBot="1">
      <c r="B27" s="7"/>
      <c r="C27" s="35" t="s">
        <v>91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34">
        <f t="shared" si="3"/>
        <v>0</v>
      </c>
      <c r="AK27" s="37" t="s">
        <v>84</v>
      </c>
      <c r="AL27" s="38">
        <f t="shared" si="10"/>
        <v>0</v>
      </c>
      <c r="AM27" s="38">
        <f t="shared" si="11"/>
        <v>0</v>
      </c>
    </row>
    <row r="28" spans="2:39" ht="15.75" thickBot="1">
      <c r="B28" s="7"/>
      <c r="C28" s="35" t="s">
        <v>91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34">
        <f t="shared" si="3"/>
        <v>0</v>
      </c>
      <c r="AK28" s="37" t="s">
        <v>84</v>
      </c>
      <c r="AL28" s="38">
        <f t="shared" si="10"/>
        <v>0</v>
      </c>
      <c r="AM28" s="38">
        <f t="shared" si="11"/>
        <v>0</v>
      </c>
    </row>
    <row r="29" spans="2:39" ht="15.75" thickBot="1">
      <c r="B29" s="7"/>
      <c r="C29" s="35" t="s">
        <v>91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34">
        <f t="shared" si="3"/>
        <v>0</v>
      </c>
      <c r="AK29" s="37" t="s">
        <v>84</v>
      </c>
      <c r="AL29" s="38">
        <f t="shared" si="10"/>
        <v>0</v>
      </c>
      <c r="AM29" s="38">
        <f t="shared" si="11"/>
        <v>0</v>
      </c>
    </row>
    <row r="30" spans="2:39" ht="6.95" customHeight="1"/>
  </sheetData>
  <mergeCells count="3">
    <mergeCell ref="D2:J2"/>
    <mergeCell ref="O2:U2"/>
    <mergeCell ref="Z2:A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showGridLines="0" workbookViewId="0">
      <selection activeCell="K2" sqref="K2"/>
    </sheetView>
  </sheetViews>
  <sheetFormatPr defaultColWidth="0" defaultRowHeight="15" zeroHeight="1"/>
  <cols>
    <col min="1" max="1" width="1.7109375" customWidth="1"/>
    <col min="2" max="2" width="27.7109375" customWidth="1"/>
    <col min="3" max="3" width="9.140625" customWidth="1"/>
    <col min="4" max="13" width="3.7109375" customWidth="1"/>
    <col min="14" max="14" width="1.7109375" customWidth="1"/>
    <col min="15" max="24" width="3.7109375" customWidth="1"/>
    <col min="25" max="25" width="1.7109375" customWidth="1"/>
    <col min="26" max="35" width="3.7109375" customWidth="1"/>
    <col min="36" max="36" width="4.7109375" customWidth="1"/>
    <col min="37" max="37" width="2.28515625" customWidth="1"/>
    <col min="38" max="39" width="4.7109375" customWidth="1"/>
    <col min="40" max="40" width="1.7109375" customWidth="1"/>
    <col min="41" max="16384" width="9.140625" hidden="1"/>
  </cols>
  <sheetData>
    <row r="1" spans="1:39" ht="6.95" customHeight="1" thickBot="1"/>
    <row r="2" spans="1:39" s="12" customFormat="1" ht="19.5" customHeight="1" thickBot="1">
      <c r="B2" s="43" t="s">
        <v>0</v>
      </c>
      <c r="C2" s="44" t="s">
        <v>82</v>
      </c>
      <c r="D2" s="45" t="s">
        <v>83</v>
      </c>
      <c r="E2" s="46"/>
      <c r="F2" s="46"/>
      <c r="G2" s="46"/>
      <c r="H2" s="46"/>
      <c r="I2" s="46"/>
      <c r="J2" s="47"/>
      <c r="K2" s="32">
        <f>COUNTIF(D7:M29,"Г")</f>
        <v>1</v>
      </c>
      <c r="L2" s="33" t="s">
        <v>84</v>
      </c>
      <c r="M2" s="42">
        <f>COUNTIF(D3:M5,"-")</f>
        <v>0</v>
      </c>
      <c r="N2" s="48"/>
      <c r="O2" s="45" t="s">
        <v>85</v>
      </c>
      <c r="P2" s="46"/>
      <c r="Q2" s="46"/>
      <c r="R2" s="46"/>
      <c r="S2" s="46"/>
      <c r="T2" s="46"/>
      <c r="U2" s="47"/>
      <c r="V2" s="32">
        <f>COUNTIF(O7:X29,"Г")</f>
        <v>0</v>
      </c>
      <c r="W2" s="33" t="s">
        <v>84</v>
      </c>
      <c r="X2" s="42">
        <f>COUNTIF(O3:X5,"-")</f>
        <v>0</v>
      </c>
      <c r="Y2" s="48"/>
      <c r="Z2" s="45" t="s">
        <v>86</v>
      </c>
      <c r="AA2" s="46"/>
      <c r="AB2" s="46"/>
      <c r="AC2" s="46"/>
      <c r="AD2" s="46"/>
      <c r="AE2" s="46"/>
      <c r="AF2" s="47"/>
      <c r="AG2" s="32">
        <f>COUNTIF(Z7:AI29,"Г")</f>
        <v>0</v>
      </c>
      <c r="AH2" s="33" t="s">
        <v>84</v>
      </c>
      <c r="AI2" s="42">
        <f>COUNTIF(Z3:AI5,"-")</f>
        <v>0</v>
      </c>
      <c r="AJ2" s="34" t="s">
        <v>3</v>
      </c>
      <c r="AK2" s="37" t="s">
        <v>84</v>
      </c>
      <c r="AL2" s="34" t="s">
        <v>4</v>
      </c>
      <c r="AM2" s="34" t="s">
        <v>5</v>
      </c>
    </row>
    <row r="3" spans="1:39" ht="15.75" thickBot="1">
      <c r="B3" s="7"/>
      <c r="C3" s="35" t="s">
        <v>8</v>
      </c>
      <c r="D3" s="6"/>
      <c r="E3" s="6"/>
      <c r="F3" s="6"/>
      <c r="G3" s="6"/>
      <c r="H3" s="6"/>
      <c r="I3" s="6"/>
      <c r="J3" s="6"/>
      <c r="K3" s="6"/>
      <c r="L3" s="6"/>
      <c r="M3" s="6"/>
      <c r="N3" s="36"/>
      <c r="O3" s="6"/>
      <c r="P3" s="6"/>
      <c r="Q3" s="6"/>
      <c r="R3" s="6"/>
      <c r="S3" s="6"/>
      <c r="T3" s="6"/>
      <c r="U3" s="6"/>
      <c r="V3" s="6"/>
      <c r="W3" s="6"/>
      <c r="X3" s="6"/>
      <c r="Y3" s="36"/>
      <c r="Z3" s="6"/>
      <c r="AA3" s="6"/>
      <c r="AB3" s="6"/>
      <c r="AC3" s="6"/>
      <c r="AD3" s="6"/>
      <c r="AE3" s="6"/>
      <c r="AF3" s="6"/>
      <c r="AG3" s="6"/>
      <c r="AH3" s="6"/>
      <c r="AI3" s="6"/>
      <c r="AJ3" s="34">
        <f>SUM(D3:M3,O3:X3,Z3:AI3)</f>
        <v>0</v>
      </c>
      <c r="AK3" s="37" t="s">
        <v>84</v>
      </c>
      <c r="AL3" s="38">
        <f>COUNTIF(D3:AI3,"-")</f>
        <v>0</v>
      </c>
      <c r="AM3" s="6" t="str">
        <f>IFERROR(100-AL3*100/(AJ3+AL3),"")</f>
        <v/>
      </c>
    </row>
    <row r="4" spans="1:39" ht="15.75" thickBot="1">
      <c r="B4" s="7"/>
      <c r="C4" s="35" t="s">
        <v>8</v>
      </c>
      <c r="D4" s="6"/>
      <c r="E4" s="6"/>
      <c r="F4" s="6"/>
      <c r="G4" s="6"/>
      <c r="H4" s="6"/>
      <c r="I4" s="6"/>
      <c r="J4" s="6"/>
      <c r="K4" s="6"/>
      <c r="L4" s="6"/>
      <c r="M4" s="6"/>
      <c r="N4" s="36"/>
      <c r="O4" s="6"/>
      <c r="P4" s="6"/>
      <c r="Q4" s="6"/>
      <c r="R4" s="6"/>
      <c r="S4" s="6"/>
      <c r="T4" s="6"/>
      <c r="U4" s="6"/>
      <c r="V4" s="6"/>
      <c r="W4" s="6"/>
      <c r="X4" s="6"/>
      <c r="Y4" s="36"/>
      <c r="Z4" s="6"/>
      <c r="AA4" s="6"/>
      <c r="AB4" s="6"/>
      <c r="AC4" s="6"/>
      <c r="AD4" s="6"/>
      <c r="AE4" s="6"/>
      <c r="AF4" s="6"/>
      <c r="AG4" s="6"/>
      <c r="AH4" s="6"/>
      <c r="AI4" s="6"/>
      <c r="AJ4" s="34">
        <f t="shared" ref="AJ4:AJ5" si="0">SUM(D4:M4,O4:X4,Z4:AI4)</f>
        <v>0</v>
      </c>
      <c r="AK4" s="37" t="s">
        <v>84</v>
      </c>
      <c r="AL4" s="38">
        <f t="shared" ref="AL4:AL5" si="1">COUNTIF(D4:AI4,"-")</f>
        <v>0</v>
      </c>
      <c r="AM4" s="6" t="str">
        <f t="shared" ref="AM4:AM5" si="2">IFERROR(100-AL4*100/(AJ4+AL4),"")</f>
        <v/>
      </c>
    </row>
    <row r="5" spans="1:39" ht="15.75" thickBot="1">
      <c r="B5" s="7"/>
      <c r="C5" s="35" t="s">
        <v>8</v>
      </c>
      <c r="D5" s="6"/>
      <c r="E5" s="6"/>
      <c r="F5" s="6"/>
      <c r="G5" s="6"/>
      <c r="H5" s="6"/>
      <c r="I5" s="6"/>
      <c r="J5" s="6"/>
      <c r="K5" s="6"/>
      <c r="L5" s="6"/>
      <c r="M5" s="6"/>
      <c r="N5" s="36"/>
      <c r="O5" s="6"/>
      <c r="P5" s="6"/>
      <c r="Q5" s="6"/>
      <c r="R5" s="6"/>
      <c r="S5" s="6"/>
      <c r="T5" s="6"/>
      <c r="U5" s="6"/>
      <c r="V5" s="6"/>
      <c r="W5" s="6"/>
      <c r="X5" s="6"/>
      <c r="Y5" s="36"/>
      <c r="Z5" s="6"/>
      <c r="AA5" s="6"/>
      <c r="AB5" s="6"/>
      <c r="AC5" s="6"/>
      <c r="AD5" s="6"/>
      <c r="AE5" s="6"/>
      <c r="AF5" s="6"/>
      <c r="AG5" s="6"/>
      <c r="AH5" s="6"/>
      <c r="AI5" s="6"/>
      <c r="AJ5" s="34">
        <f t="shared" si="0"/>
        <v>0</v>
      </c>
      <c r="AK5" s="37" t="s">
        <v>84</v>
      </c>
      <c r="AL5" s="38">
        <f t="shared" si="1"/>
        <v>0</v>
      </c>
      <c r="AM5" s="6" t="str">
        <f t="shared" si="2"/>
        <v/>
      </c>
    </row>
    <row r="6" spans="1:39" ht="15.75" thickBot="1">
      <c r="B6" s="11"/>
      <c r="C6" s="39" t="s">
        <v>87</v>
      </c>
      <c r="D6" s="40"/>
      <c r="E6" s="40"/>
      <c r="F6" s="40"/>
      <c r="G6" s="40"/>
      <c r="H6" s="40"/>
      <c r="I6" s="40"/>
      <c r="J6" s="40"/>
      <c r="K6" s="40"/>
      <c r="L6" s="40"/>
      <c r="M6" s="41"/>
      <c r="N6" s="36"/>
      <c r="O6" s="40"/>
      <c r="P6" s="40"/>
      <c r="Q6" s="40"/>
      <c r="R6" s="40"/>
      <c r="S6" s="40"/>
      <c r="T6" s="40"/>
      <c r="U6" s="40"/>
      <c r="V6" s="40"/>
      <c r="W6" s="40"/>
      <c r="X6" s="41"/>
      <c r="Y6" s="36"/>
      <c r="Z6" s="40"/>
      <c r="AA6" s="40"/>
      <c r="AB6" s="40"/>
      <c r="AC6" s="40"/>
      <c r="AD6" s="40"/>
      <c r="AE6" s="40"/>
      <c r="AF6" s="40"/>
      <c r="AG6" s="40"/>
      <c r="AH6" s="40"/>
      <c r="AI6" s="41"/>
      <c r="AJ6" s="34" t="s">
        <v>88</v>
      </c>
      <c r="AK6" s="37" t="s">
        <v>84</v>
      </c>
      <c r="AL6" s="38" t="s">
        <v>89</v>
      </c>
      <c r="AM6" s="38" t="s">
        <v>15</v>
      </c>
    </row>
    <row r="7" spans="1:39" ht="15.75" thickBot="1">
      <c r="B7" s="7"/>
      <c r="C7" s="35" t="s">
        <v>90</v>
      </c>
      <c r="D7" s="6"/>
      <c r="E7" s="6"/>
      <c r="F7" s="6"/>
      <c r="G7" s="6"/>
      <c r="H7" s="6"/>
      <c r="I7" s="6"/>
      <c r="J7" s="6"/>
      <c r="K7" s="6"/>
      <c r="L7" s="6"/>
      <c r="M7" s="6"/>
      <c r="N7" s="36"/>
      <c r="O7" s="6"/>
      <c r="P7" s="6"/>
      <c r="Q7" s="6"/>
      <c r="R7" s="6"/>
      <c r="S7" s="6"/>
      <c r="T7" s="6"/>
      <c r="U7" s="6"/>
      <c r="V7" s="6"/>
      <c r="W7" s="6"/>
      <c r="X7" s="6"/>
      <c r="Y7" s="36"/>
      <c r="Z7" s="6"/>
      <c r="AA7" s="6"/>
      <c r="AB7" s="6"/>
      <c r="AC7" s="6"/>
      <c r="AD7" s="6"/>
      <c r="AE7" s="6"/>
      <c r="AF7" s="6"/>
      <c r="AG7" s="6"/>
      <c r="AH7" s="6"/>
      <c r="AI7" s="6"/>
      <c r="AJ7" s="34">
        <f>COUNTIF(D7:AI7,"Г")</f>
        <v>0</v>
      </c>
      <c r="AK7" s="37" t="s">
        <v>84</v>
      </c>
      <c r="AL7" s="38">
        <f>COUNTIF(D7:AI7,"П")</f>
        <v>0</v>
      </c>
      <c r="AM7" s="38">
        <f>SUM(COUNTIF(D7:AI7,"Г"),COUNTIF(D7:AI7,"П"),COUNTIF(D7:AI7,"+"))-COUNTIF(D7:AI7,"-")</f>
        <v>0</v>
      </c>
    </row>
    <row r="8" spans="1:39" ht="15.75" thickBot="1">
      <c r="B8" s="7"/>
      <c r="C8" s="35" t="s">
        <v>90</v>
      </c>
      <c r="D8" s="6"/>
      <c r="E8" s="6"/>
      <c r="F8" s="6"/>
      <c r="G8" s="6"/>
      <c r="H8" s="6"/>
      <c r="I8" s="6"/>
      <c r="J8" s="6"/>
      <c r="K8" s="6"/>
      <c r="L8" s="6"/>
      <c r="M8" s="6"/>
      <c r="N8" s="36"/>
      <c r="O8" s="6"/>
      <c r="P8" s="6"/>
      <c r="Q8" s="6"/>
      <c r="R8" s="6"/>
      <c r="S8" s="6"/>
      <c r="T8" s="6"/>
      <c r="U8" s="6"/>
      <c r="V8" s="6"/>
      <c r="W8" s="6"/>
      <c r="X8" s="6"/>
      <c r="Y8" s="36"/>
      <c r="Z8" s="6"/>
      <c r="AA8" s="6"/>
      <c r="AB8" s="6"/>
      <c r="AC8" s="6"/>
      <c r="AD8" s="6"/>
      <c r="AE8" s="6"/>
      <c r="AF8" s="6"/>
      <c r="AG8" s="6"/>
      <c r="AH8" s="6"/>
      <c r="AI8" s="6"/>
      <c r="AJ8" s="34">
        <f t="shared" ref="AJ8:AJ29" si="3">COUNTIF(D8:AI8,"Г")</f>
        <v>0</v>
      </c>
      <c r="AK8" s="37" t="s">
        <v>84</v>
      </c>
      <c r="AL8" s="38">
        <f t="shared" ref="AL8:AL11" si="4">COUNTIF(D8:AI8,"П")</f>
        <v>0</v>
      </c>
      <c r="AM8" s="38">
        <f t="shared" ref="AM8:AM11" si="5">SUM(COUNTIF(D8:AI8,"Г"),COUNTIF(D8:AI8,"П"),COUNTIF(D8:AI8,"+"))-COUNTIF(D8:AI8,"-")</f>
        <v>0</v>
      </c>
    </row>
    <row r="9" spans="1:39" ht="15.75" thickBot="1">
      <c r="B9" s="7"/>
      <c r="C9" s="35" t="s">
        <v>91</v>
      </c>
      <c r="D9" s="6"/>
      <c r="E9" s="6"/>
      <c r="F9" s="6"/>
      <c r="G9" s="6"/>
      <c r="H9" s="6"/>
      <c r="I9" s="6"/>
      <c r="J9" s="6"/>
      <c r="K9" s="6"/>
      <c r="L9" s="6"/>
      <c r="M9" s="6"/>
      <c r="N9" s="36"/>
      <c r="O9" s="6"/>
      <c r="P9" s="6"/>
      <c r="Q9" s="6"/>
      <c r="R9" s="6"/>
      <c r="S9" s="6"/>
      <c r="T9" s="6"/>
      <c r="U9" s="6"/>
      <c r="V9" s="6"/>
      <c r="W9" s="6"/>
      <c r="X9" s="6"/>
      <c r="Y9" s="36"/>
      <c r="Z9" s="6"/>
      <c r="AA9" s="6"/>
      <c r="AB9" s="6"/>
      <c r="AC9" s="6"/>
      <c r="AD9" s="6"/>
      <c r="AE9" s="6"/>
      <c r="AF9" s="6"/>
      <c r="AG9" s="6"/>
      <c r="AH9" s="6"/>
      <c r="AI9" s="6"/>
      <c r="AJ9" s="34">
        <f t="shared" si="3"/>
        <v>0</v>
      </c>
      <c r="AK9" s="37" t="s">
        <v>84</v>
      </c>
      <c r="AL9" s="38">
        <f t="shared" si="4"/>
        <v>0</v>
      </c>
      <c r="AM9" s="38">
        <f t="shared" si="5"/>
        <v>0</v>
      </c>
    </row>
    <row r="10" spans="1:39" ht="15.75" thickBot="1">
      <c r="B10" s="7"/>
      <c r="C10" s="35" t="s">
        <v>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36"/>
      <c r="O10" s="6"/>
      <c r="P10" s="6"/>
      <c r="Q10" s="6"/>
      <c r="R10" s="6"/>
      <c r="S10" s="6"/>
      <c r="T10" s="6"/>
      <c r="U10" s="6"/>
      <c r="V10" s="6"/>
      <c r="W10" s="6"/>
      <c r="X10" s="6"/>
      <c r="Y10" s="3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34">
        <f t="shared" si="3"/>
        <v>0</v>
      </c>
      <c r="AK10" s="37" t="s">
        <v>84</v>
      </c>
      <c r="AL10" s="38">
        <f t="shared" si="4"/>
        <v>0</v>
      </c>
      <c r="AM10" s="38">
        <f t="shared" si="5"/>
        <v>0</v>
      </c>
    </row>
    <row r="11" spans="1:39" ht="15.75" thickBot="1">
      <c r="B11" s="7"/>
      <c r="C11" s="35" t="s">
        <v>91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36"/>
      <c r="O11" s="6"/>
      <c r="P11" s="6"/>
      <c r="Q11" s="6"/>
      <c r="R11" s="6"/>
      <c r="S11" s="6"/>
      <c r="T11" s="6"/>
      <c r="U11" s="6"/>
      <c r="V11" s="6"/>
      <c r="W11" s="6"/>
      <c r="X11" s="6"/>
      <c r="Y11" s="3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34">
        <f t="shared" si="3"/>
        <v>0</v>
      </c>
      <c r="AK11" s="37" t="s">
        <v>84</v>
      </c>
      <c r="AL11" s="38">
        <f t="shared" si="4"/>
        <v>0</v>
      </c>
      <c r="AM11" s="38">
        <f t="shared" si="5"/>
        <v>0</v>
      </c>
    </row>
    <row r="12" spans="1:39" ht="6.95" customHeight="1" thickBot="1">
      <c r="A12" s="49"/>
      <c r="B12" s="10"/>
      <c r="C12" s="10"/>
      <c r="D12" s="9"/>
      <c r="E12" s="9"/>
      <c r="F12" s="9"/>
      <c r="G12" s="9"/>
      <c r="H12" s="9"/>
      <c r="I12" s="9"/>
      <c r="J12" s="9"/>
      <c r="K12" s="9"/>
      <c r="L12" s="9"/>
      <c r="M12" s="6"/>
      <c r="N12" s="36"/>
      <c r="O12" s="9"/>
      <c r="P12" s="9"/>
      <c r="Q12" s="9"/>
      <c r="R12" s="9"/>
      <c r="S12" s="9"/>
      <c r="T12" s="9"/>
      <c r="U12" s="9"/>
      <c r="V12" s="9"/>
      <c r="W12" s="9"/>
      <c r="X12" s="6"/>
      <c r="Y12" s="36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5.75" thickBot="1">
      <c r="B13" s="7"/>
      <c r="C13" s="35" t="s">
        <v>90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36"/>
      <c r="O13" s="6"/>
      <c r="P13" s="6"/>
      <c r="Q13" s="6"/>
      <c r="R13" s="6"/>
      <c r="S13" s="6"/>
      <c r="T13" s="6"/>
      <c r="U13" s="6"/>
      <c r="V13" s="6"/>
      <c r="W13" s="6"/>
      <c r="X13" s="6"/>
      <c r="Y13" s="3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34">
        <f t="shared" si="3"/>
        <v>0</v>
      </c>
      <c r="AK13" s="37" t="s">
        <v>84</v>
      </c>
      <c r="AL13" s="38">
        <f t="shared" ref="AL13:AL17" si="6">COUNTIF(D13:AI13,"П")</f>
        <v>0</v>
      </c>
      <c r="AM13" s="38">
        <f t="shared" ref="AM13:AM17" si="7">SUM(COUNTIF(D13:AI13,"Г"),COUNTIF(D13:AI13,"П"),COUNTIF(D13:AI13,"+"))-COUNTIF(D13:AI13,"-")</f>
        <v>0</v>
      </c>
    </row>
    <row r="14" spans="1:39" ht="15.75" thickBot="1">
      <c r="B14" s="7"/>
      <c r="C14" s="35" t="s">
        <v>90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36"/>
      <c r="O14" s="6"/>
      <c r="P14" s="6"/>
      <c r="Q14" s="6"/>
      <c r="R14" s="6"/>
      <c r="S14" s="6"/>
      <c r="T14" s="6"/>
      <c r="U14" s="6"/>
      <c r="V14" s="6"/>
      <c r="W14" s="6"/>
      <c r="X14" s="6"/>
      <c r="Y14" s="3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34">
        <f t="shared" si="3"/>
        <v>0</v>
      </c>
      <c r="AK14" s="37" t="s">
        <v>84</v>
      </c>
      <c r="AL14" s="38">
        <f t="shared" si="6"/>
        <v>0</v>
      </c>
      <c r="AM14" s="38">
        <f t="shared" si="7"/>
        <v>0</v>
      </c>
    </row>
    <row r="15" spans="1:39" ht="15.75" thickBot="1">
      <c r="B15" s="7" t="s">
        <v>59</v>
      </c>
      <c r="C15" s="35" t="s">
        <v>91</v>
      </c>
      <c r="D15" s="6" t="s">
        <v>92</v>
      </c>
      <c r="E15" s="6"/>
      <c r="F15" s="6"/>
      <c r="G15" s="6"/>
      <c r="H15" s="6"/>
      <c r="I15" s="6"/>
      <c r="J15" s="6"/>
      <c r="K15" s="6"/>
      <c r="L15" s="6"/>
      <c r="M15" s="6"/>
      <c r="N15" s="36"/>
      <c r="O15" s="6"/>
      <c r="P15" s="6"/>
      <c r="Q15" s="6"/>
      <c r="R15" s="6"/>
      <c r="S15" s="6"/>
      <c r="T15" s="6"/>
      <c r="U15" s="6"/>
      <c r="V15" s="6"/>
      <c r="W15" s="6"/>
      <c r="X15" s="6"/>
      <c r="Y15" s="3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34">
        <f t="shared" si="3"/>
        <v>1</v>
      </c>
      <c r="AK15" s="37" t="s">
        <v>84</v>
      </c>
      <c r="AL15" s="38">
        <f t="shared" si="6"/>
        <v>0</v>
      </c>
      <c r="AM15" s="38">
        <f t="shared" si="7"/>
        <v>1</v>
      </c>
    </row>
    <row r="16" spans="1:39" ht="15.75" thickBot="1">
      <c r="B16" s="7"/>
      <c r="C16" s="35" t="s">
        <v>91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36"/>
      <c r="O16" s="6"/>
      <c r="P16" s="6"/>
      <c r="Q16" s="6"/>
      <c r="R16" s="6"/>
      <c r="S16" s="6"/>
      <c r="T16" s="6"/>
      <c r="U16" s="6"/>
      <c r="V16" s="6"/>
      <c r="W16" s="6"/>
      <c r="X16" s="6"/>
      <c r="Y16" s="3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34">
        <f t="shared" si="3"/>
        <v>0</v>
      </c>
      <c r="AK16" s="37" t="s">
        <v>84</v>
      </c>
      <c r="AL16" s="38">
        <f t="shared" si="6"/>
        <v>0</v>
      </c>
      <c r="AM16" s="38">
        <f t="shared" si="7"/>
        <v>0</v>
      </c>
    </row>
    <row r="17" spans="2:39" ht="15.75" thickBot="1">
      <c r="B17" s="7"/>
      <c r="C17" s="35" t="s">
        <v>91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36"/>
      <c r="O17" s="6"/>
      <c r="P17" s="6"/>
      <c r="Q17" s="6"/>
      <c r="R17" s="6"/>
      <c r="S17" s="6"/>
      <c r="T17" s="6"/>
      <c r="U17" s="6"/>
      <c r="V17" s="6"/>
      <c r="W17" s="6"/>
      <c r="X17" s="6"/>
      <c r="Y17" s="3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34">
        <f t="shared" si="3"/>
        <v>0</v>
      </c>
      <c r="AK17" s="37" t="s">
        <v>84</v>
      </c>
      <c r="AL17" s="38">
        <f t="shared" si="6"/>
        <v>0</v>
      </c>
      <c r="AM17" s="38">
        <f t="shared" si="7"/>
        <v>0</v>
      </c>
    </row>
    <row r="18" spans="2:39" ht="6.95" customHeight="1" thickBot="1">
      <c r="B18" s="10"/>
      <c r="C18" s="10"/>
      <c r="D18" s="9"/>
      <c r="E18" s="9"/>
      <c r="F18" s="9"/>
      <c r="G18" s="9"/>
      <c r="H18" s="9"/>
      <c r="I18" s="9"/>
      <c r="J18" s="9"/>
      <c r="K18" s="9"/>
      <c r="L18" s="9"/>
      <c r="M18" s="6"/>
      <c r="N18" s="36"/>
      <c r="O18" s="9"/>
      <c r="P18" s="9"/>
      <c r="Q18" s="9"/>
      <c r="R18" s="9"/>
      <c r="S18" s="9"/>
      <c r="T18" s="9"/>
      <c r="U18" s="9"/>
      <c r="V18" s="9"/>
      <c r="W18" s="9"/>
      <c r="X18" s="6"/>
      <c r="Y18" s="36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2:39" ht="15.75" thickBot="1">
      <c r="B19" s="7"/>
      <c r="C19" s="35" t="s">
        <v>90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36"/>
      <c r="O19" s="6"/>
      <c r="P19" s="6"/>
      <c r="Q19" s="6"/>
      <c r="R19" s="6"/>
      <c r="S19" s="6"/>
      <c r="T19" s="6"/>
      <c r="U19" s="6"/>
      <c r="V19" s="6"/>
      <c r="W19" s="6"/>
      <c r="X19" s="6"/>
      <c r="Y19" s="3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34">
        <f t="shared" si="3"/>
        <v>0</v>
      </c>
      <c r="AK19" s="37" t="s">
        <v>84</v>
      </c>
      <c r="AL19" s="38">
        <f t="shared" ref="AL19:AL23" si="8">COUNTIF(D19:AI19,"П")</f>
        <v>0</v>
      </c>
      <c r="AM19" s="38">
        <f t="shared" ref="AM19:AM23" si="9">SUM(COUNTIF(D19:AI19,"Г"),COUNTIF(D19:AI19,"П"),COUNTIF(D19:AI19,"+"))-COUNTIF(D19:AI19,"-")</f>
        <v>0</v>
      </c>
    </row>
    <row r="20" spans="2:39" ht="15.75" thickBot="1">
      <c r="B20" s="7"/>
      <c r="C20" s="35" t="s">
        <v>90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36"/>
      <c r="O20" s="6"/>
      <c r="P20" s="6"/>
      <c r="Q20" s="6"/>
      <c r="R20" s="6"/>
      <c r="S20" s="6"/>
      <c r="T20" s="6"/>
      <c r="U20" s="6"/>
      <c r="V20" s="6"/>
      <c r="W20" s="6"/>
      <c r="X20" s="6"/>
      <c r="Y20" s="3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34">
        <f t="shared" si="3"/>
        <v>0</v>
      </c>
      <c r="AK20" s="37" t="s">
        <v>84</v>
      </c>
      <c r="AL20" s="38">
        <f t="shared" si="8"/>
        <v>0</v>
      </c>
      <c r="AM20" s="38">
        <f t="shared" si="9"/>
        <v>0</v>
      </c>
    </row>
    <row r="21" spans="2:39" ht="15.75" thickBot="1">
      <c r="B21" s="7"/>
      <c r="C21" s="35" t="s">
        <v>91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36"/>
      <c r="O21" s="6"/>
      <c r="P21" s="6"/>
      <c r="Q21" s="6"/>
      <c r="R21" s="6"/>
      <c r="S21" s="6"/>
      <c r="T21" s="6"/>
      <c r="U21" s="6"/>
      <c r="V21" s="6"/>
      <c r="W21" s="6"/>
      <c r="X21" s="6"/>
      <c r="Y21" s="3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34">
        <f t="shared" si="3"/>
        <v>0</v>
      </c>
      <c r="AK21" s="37" t="s">
        <v>84</v>
      </c>
      <c r="AL21" s="38">
        <f t="shared" si="8"/>
        <v>0</v>
      </c>
      <c r="AM21" s="38">
        <f t="shared" si="9"/>
        <v>0</v>
      </c>
    </row>
    <row r="22" spans="2:39" ht="15.75" thickBot="1">
      <c r="B22" s="7"/>
      <c r="C22" s="35" t="s">
        <v>91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36"/>
      <c r="O22" s="6"/>
      <c r="P22" s="6"/>
      <c r="Q22" s="6"/>
      <c r="R22" s="6"/>
      <c r="S22" s="6"/>
      <c r="T22" s="6"/>
      <c r="U22" s="6"/>
      <c r="V22" s="6"/>
      <c r="W22" s="6"/>
      <c r="X22" s="6"/>
      <c r="Y22" s="3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34">
        <f t="shared" si="3"/>
        <v>0</v>
      </c>
      <c r="AK22" s="37" t="s">
        <v>84</v>
      </c>
      <c r="AL22" s="38">
        <f t="shared" si="8"/>
        <v>0</v>
      </c>
      <c r="AM22" s="38">
        <f t="shared" si="9"/>
        <v>0</v>
      </c>
    </row>
    <row r="23" spans="2:39" ht="15.75" thickBot="1">
      <c r="B23" s="7"/>
      <c r="C23" s="35" t="s">
        <v>91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36"/>
      <c r="O23" s="6"/>
      <c r="P23" s="6"/>
      <c r="Q23" s="6"/>
      <c r="R23" s="6"/>
      <c r="S23" s="6"/>
      <c r="T23" s="6"/>
      <c r="U23" s="6"/>
      <c r="V23" s="6"/>
      <c r="W23" s="6"/>
      <c r="X23" s="6"/>
      <c r="Y23" s="3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34">
        <f t="shared" si="3"/>
        <v>0</v>
      </c>
      <c r="AK23" s="37" t="s">
        <v>84</v>
      </c>
      <c r="AL23" s="38">
        <f t="shared" si="8"/>
        <v>0</v>
      </c>
      <c r="AM23" s="38">
        <f t="shared" si="9"/>
        <v>0</v>
      </c>
    </row>
    <row r="24" spans="2:39" ht="6.95" customHeight="1" thickBot="1">
      <c r="B24" s="10"/>
      <c r="C24" s="10"/>
      <c r="D24" s="9"/>
      <c r="E24" s="9"/>
      <c r="F24" s="9"/>
      <c r="G24" s="9"/>
      <c r="H24" s="9"/>
      <c r="I24" s="9"/>
      <c r="J24" s="9"/>
      <c r="K24" s="9"/>
      <c r="L24" s="9"/>
      <c r="M24" s="6"/>
      <c r="N24" s="36"/>
      <c r="O24" s="9"/>
      <c r="P24" s="9"/>
      <c r="Q24" s="9"/>
      <c r="R24" s="9"/>
      <c r="S24" s="9"/>
      <c r="T24" s="9"/>
      <c r="U24" s="9"/>
      <c r="V24" s="9"/>
      <c r="W24" s="9"/>
      <c r="X24" s="6"/>
      <c r="Y24" s="36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2:39" ht="15.75" thickBot="1">
      <c r="B25" s="7"/>
      <c r="C25" s="35" t="s">
        <v>90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36"/>
      <c r="O25" s="6"/>
      <c r="P25" s="6"/>
      <c r="Q25" s="6"/>
      <c r="R25" s="6"/>
      <c r="S25" s="6"/>
      <c r="T25" s="6"/>
      <c r="U25" s="6"/>
      <c r="V25" s="6"/>
      <c r="W25" s="6"/>
      <c r="X25" s="6"/>
      <c r="Y25" s="3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34">
        <f t="shared" si="3"/>
        <v>0</v>
      </c>
      <c r="AK25" s="37" t="s">
        <v>84</v>
      </c>
      <c r="AL25" s="38">
        <f t="shared" ref="AL25:AL29" si="10">COUNTIF(D25:AI25,"П")</f>
        <v>0</v>
      </c>
      <c r="AM25" s="38">
        <f t="shared" ref="AM25:AM29" si="11">SUM(COUNTIF(D25:AI25,"Г"),COUNTIF(D25:AI25,"П"),COUNTIF(D25:AI25,"+"))-COUNTIF(D25:AI25,"-")</f>
        <v>0</v>
      </c>
    </row>
    <row r="26" spans="2:39" ht="15.75" thickBot="1">
      <c r="B26" s="7"/>
      <c r="C26" s="35" t="s">
        <v>90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36"/>
      <c r="O26" s="6"/>
      <c r="P26" s="6"/>
      <c r="Q26" s="6"/>
      <c r="R26" s="6"/>
      <c r="S26" s="6"/>
      <c r="T26" s="6"/>
      <c r="U26" s="6"/>
      <c r="V26" s="6"/>
      <c r="W26" s="6"/>
      <c r="X26" s="6"/>
      <c r="Y26" s="3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34">
        <f t="shared" si="3"/>
        <v>0</v>
      </c>
      <c r="AK26" s="37" t="s">
        <v>84</v>
      </c>
      <c r="AL26" s="38">
        <f t="shared" si="10"/>
        <v>0</v>
      </c>
      <c r="AM26" s="38">
        <f t="shared" si="11"/>
        <v>0</v>
      </c>
    </row>
    <row r="27" spans="2:39" ht="15.75" thickBot="1">
      <c r="B27" s="7"/>
      <c r="C27" s="35" t="s">
        <v>91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34">
        <f t="shared" si="3"/>
        <v>0</v>
      </c>
      <c r="AK27" s="37" t="s">
        <v>84</v>
      </c>
      <c r="AL27" s="38">
        <f t="shared" si="10"/>
        <v>0</v>
      </c>
      <c r="AM27" s="38">
        <f t="shared" si="11"/>
        <v>0</v>
      </c>
    </row>
    <row r="28" spans="2:39" ht="15.75" thickBot="1">
      <c r="B28" s="7"/>
      <c r="C28" s="35" t="s">
        <v>91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34">
        <f t="shared" si="3"/>
        <v>0</v>
      </c>
      <c r="AK28" s="37" t="s">
        <v>84</v>
      </c>
      <c r="AL28" s="38">
        <f t="shared" si="10"/>
        <v>0</v>
      </c>
      <c r="AM28" s="38">
        <f t="shared" si="11"/>
        <v>0</v>
      </c>
    </row>
    <row r="29" spans="2:39" ht="15.75" thickBot="1">
      <c r="B29" s="7"/>
      <c r="C29" s="35" t="s">
        <v>91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34">
        <f t="shared" si="3"/>
        <v>0</v>
      </c>
      <c r="AK29" s="37" t="s">
        <v>84</v>
      </c>
      <c r="AL29" s="38">
        <f t="shared" si="10"/>
        <v>0</v>
      </c>
      <c r="AM29" s="38">
        <f t="shared" si="11"/>
        <v>0</v>
      </c>
    </row>
    <row r="30" spans="2:39" ht="6.95" customHeight="1"/>
  </sheetData>
  <mergeCells count="3">
    <mergeCell ref="D2:J2"/>
    <mergeCell ref="O2:U2"/>
    <mergeCell ref="Z2:A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showGridLines="0" topLeftCell="B10" workbookViewId="0">
      <selection activeCell="M22" sqref="M22"/>
    </sheetView>
  </sheetViews>
  <sheetFormatPr defaultColWidth="0" defaultRowHeight="15" zeroHeight="1"/>
  <cols>
    <col min="1" max="1" width="1.7109375" customWidth="1"/>
    <col min="2" max="2" width="18.140625" bestFit="1" customWidth="1"/>
    <col min="3" max="3" width="22.42578125" bestFit="1" customWidth="1"/>
    <col min="4" max="4" width="3" bestFit="1" customWidth="1"/>
    <col min="5" max="5" width="7.5703125" bestFit="1" customWidth="1"/>
    <col min="6" max="6" width="1.7109375" customWidth="1"/>
    <col min="7" max="7" width="21.140625" bestFit="1" customWidth="1"/>
    <col min="8" max="8" width="25.5703125" bestFit="1" customWidth="1"/>
    <col min="9" max="9" width="3" bestFit="1" customWidth="1"/>
    <col min="10" max="10" width="7.5703125" bestFit="1" customWidth="1"/>
    <col min="11" max="11" width="1.7109375" customWidth="1"/>
    <col min="12" max="12" width="22" bestFit="1" customWidth="1"/>
    <col min="13" max="13" width="26.28515625" bestFit="1" customWidth="1"/>
    <col min="14" max="14" width="3" bestFit="1" customWidth="1"/>
    <col min="15" max="15" width="7.5703125" bestFit="1" customWidth="1"/>
    <col min="16" max="16" width="1.7109375" customWidth="1"/>
    <col min="17" max="16384" width="9.140625" hidden="1"/>
  </cols>
  <sheetData>
    <row r="1" spans="2:15" ht="6.95" customHeight="1" thickBot="1"/>
    <row r="2" spans="2:15" ht="15.75" thickBot="1">
      <c r="B2" s="1" t="s">
        <v>0</v>
      </c>
      <c r="C2" s="29"/>
      <c r="D2" s="2" t="s">
        <v>1</v>
      </c>
      <c r="E2" s="2" t="s">
        <v>2</v>
      </c>
      <c r="F2" s="30"/>
      <c r="G2" s="2" t="s">
        <v>0</v>
      </c>
      <c r="H2" s="29"/>
      <c r="I2" s="2" t="s">
        <v>1</v>
      </c>
      <c r="J2" s="2" t="s">
        <v>2</v>
      </c>
      <c r="K2" s="30"/>
      <c r="L2" s="2" t="s">
        <v>0</v>
      </c>
      <c r="M2" s="29"/>
      <c r="N2" s="2" t="s">
        <v>1</v>
      </c>
      <c r="O2" s="2" t="s">
        <v>2</v>
      </c>
    </row>
    <row r="3" spans="2:15" ht="15.75" thickBot="1">
      <c r="B3" s="3" t="s">
        <v>6</v>
      </c>
      <c r="C3" s="4" t="s">
        <v>7</v>
      </c>
      <c r="D3" s="5"/>
      <c r="E3" s="5" t="s">
        <v>8</v>
      </c>
      <c r="F3" s="30"/>
      <c r="G3" s="4" t="s">
        <v>80</v>
      </c>
      <c r="H3" s="4" t="s">
        <v>81</v>
      </c>
      <c r="I3" s="5">
        <v>90</v>
      </c>
      <c r="J3" s="5" t="s">
        <v>18</v>
      </c>
      <c r="K3" s="30"/>
      <c r="L3" s="4" t="s">
        <v>39</v>
      </c>
      <c r="M3" s="4" t="s">
        <v>40</v>
      </c>
      <c r="N3" s="5">
        <v>13</v>
      </c>
      <c r="O3" s="5" t="s">
        <v>41</v>
      </c>
    </row>
    <row r="4" spans="2:15" ht="15.75" thickBot="1">
      <c r="B4" s="3" t="s">
        <v>9</v>
      </c>
      <c r="C4" s="4" t="s">
        <v>10</v>
      </c>
      <c r="D4" s="5">
        <v>1</v>
      </c>
      <c r="E4" s="5" t="s">
        <v>8</v>
      </c>
      <c r="F4" s="30"/>
      <c r="G4" s="4" t="s">
        <v>16</v>
      </c>
      <c r="H4" s="4" t="s">
        <v>17</v>
      </c>
      <c r="I4" s="5">
        <v>15</v>
      </c>
      <c r="J4" s="5" t="s">
        <v>18</v>
      </c>
      <c r="K4" s="30"/>
      <c r="L4" s="4" t="s">
        <v>42</v>
      </c>
      <c r="M4" s="4" t="s">
        <v>43</v>
      </c>
      <c r="N4" s="5">
        <v>24</v>
      </c>
      <c r="O4" s="5" t="s">
        <v>41</v>
      </c>
    </row>
    <row r="5" spans="2:15" ht="15.75" thickBot="1">
      <c r="B5" s="3" t="s">
        <v>11</v>
      </c>
      <c r="C5" s="4" t="s">
        <v>12</v>
      </c>
      <c r="D5" s="5">
        <v>59</v>
      </c>
      <c r="E5" s="5" t="s">
        <v>8</v>
      </c>
      <c r="F5" s="30"/>
      <c r="G5" s="4" t="s">
        <v>19</v>
      </c>
      <c r="H5" s="4" t="s">
        <v>20</v>
      </c>
      <c r="I5" s="5">
        <v>71</v>
      </c>
      <c r="J5" s="5" t="s">
        <v>18</v>
      </c>
      <c r="K5" s="30"/>
      <c r="L5" s="4" t="s">
        <v>44</v>
      </c>
      <c r="M5" s="4" t="s">
        <v>45</v>
      </c>
      <c r="N5" s="5">
        <v>89</v>
      </c>
      <c r="O5" s="5" t="s">
        <v>41</v>
      </c>
    </row>
    <row r="6" spans="2:15" ht="15.75" thickBot="1">
      <c r="B6" s="7"/>
      <c r="C6" s="4"/>
      <c r="D6" s="6"/>
      <c r="E6" s="5" t="s">
        <v>8</v>
      </c>
      <c r="F6" s="30"/>
      <c r="G6" s="4" t="s">
        <v>21</v>
      </c>
      <c r="H6" s="4" t="s">
        <v>22</v>
      </c>
      <c r="I6" s="5">
        <v>32</v>
      </c>
      <c r="J6" s="5" t="s">
        <v>18</v>
      </c>
      <c r="K6" s="30"/>
      <c r="L6" s="4" t="s">
        <v>46</v>
      </c>
      <c r="M6" s="4" t="s">
        <v>47</v>
      </c>
      <c r="N6" s="5">
        <v>11</v>
      </c>
      <c r="O6" s="5" t="s">
        <v>41</v>
      </c>
    </row>
    <row r="7" spans="2:15" ht="15.75" thickBot="1">
      <c r="B7" s="7"/>
      <c r="C7" s="4"/>
      <c r="D7" s="6"/>
      <c r="E7" s="5" t="s">
        <v>8</v>
      </c>
      <c r="F7" s="30"/>
      <c r="G7" s="4" t="s">
        <v>23</v>
      </c>
      <c r="H7" s="4" t="s">
        <v>24</v>
      </c>
      <c r="I7" s="5">
        <v>44</v>
      </c>
      <c r="J7" s="5" t="s">
        <v>18</v>
      </c>
      <c r="K7" s="30"/>
      <c r="L7" s="4" t="s">
        <v>48</v>
      </c>
      <c r="M7" s="4" t="s">
        <v>49</v>
      </c>
      <c r="N7" s="6"/>
      <c r="O7" s="5" t="s">
        <v>41</v>
      </c>
    </row>
    <row r="8" spans="2:15" ht="15.75" thickBot="1">
      <c r="B8" s="8"/>
      <c r="C8" s="8"/>
      <c r="D8" s="31"/>
      <c r="E8" s="31"/>
      <c r="F8" s="30"/>
      <c r="G8" s="4" t="s">
        <v>25</v>
      </c>
      <c r="H8" s="4" t="s">
        <v>26</v>
      </c>
      <c r="I8" s="5">
        <v>17</v>
      </c>
      <c r="J8" s="5" t="s">
        <v>18</v>
      </c>
      <c r="K8" s="30"/>
      <c r="L8" s="4" t="s">
        <v>50</v>
      </c>
      <c r="M8" s="4" t="s">
        <v>51</v>
      </c>
      <c r="N8" s="5">
        <v>9</v>
      </c>
      <c r="O8" s="5" t="s">
        <v>41</v>
      </c>
    </row>
    <row r="9" spans="2:15" ht="15.75" thickBot="1">
      <c r="B9" s="8"/>
      <c r="C9" s="8"/>
      <c r="D9" s="31"/>
      <c r="E9" s="31"/>
      <c r="F9" s="30"/>
      <c r="G9" s="4" t="s">
        <v>27</v>
      </c>
      <c r="H9" s="4" t="s">
        <v>28</v>
      </c>
      <c r="I9" s="5">
        <v>79</v>
      </c>
      <c r="J9" s="5" t="s">
        <v>18</v>
      </c>
      <c r="K9" s="30"/>
      <c r="L9" s="4" t="s">
        <v>52</v>
      </c>
      <c r="M9" s="4" t="s">
        <v>53</v>
      </c>
      <c r="N9" s="5">
        <v>14</v>
      </c>
      <c r="O9" s="5" t="s">
        <v>41</v>
      </c>
    </row>
    <row r="10" spans="2:15" ht="15.75" thickBot="1">
      <c r="B10" s="8"/>
      <c r="C10" s="8"/>
      <c r="D10" s="31"/>
      <c r="E10" s="31"/>
      <c r="F10" s="30"/>
      <c r="G10" s="4" t="s">
        <v>29</v>
      </c>
      <c r="H10" s="4" t="s">
        <v>30</v>
      </c>
      <c r="I10" s="5">
        <v>19</v>
      </c>
      <c r="J10" s="5" t="s">
        <v>18</v>
      </c>
      <c r="K10" s="30"/>
      <c r="L10" s="4" t="s">
        <v>54</v>
      </c>
      <c r="M10" s="4" t="s">
        <v>55</v>
      </c>
      <c r="N10" s="5">
        <v>97</v>
      </c>
      <c r="O10" s="5" t="s">
        <v>41</v>
      </c>
    </row>
    <row r="11" spans="2:15" ht="15.75" thickBot="1">
      <c r="B11" s="8"/>
      <c r="C11" s="8"/>
      <c r="D11" s="31"/>
      <c r="E11" s="31"/>
      <c r="F11" s="30"/>
      <c r="G11" s="4" t="s">
        <v>31</v>
      </c>
      <c r="H11" s="4" t="s">
        <v>32</v>
      </c>
      <c r="I11" s="5">
        <v>99</v>
      </c>
      <c r="J11" s="5" t="s">
        <v>18</v>
      </c>
      <c r="K11" s="30"/>
      <c r="L11" s="4" t="s">
        <v>56</v>
      </c>
      <c r="M11" s="4" t="s">
        <v>57</v>
      </c>
      <c r="N11" s="5">
        <v>87</v>
      </c>
      <c r="O11" s="5" t="s">
        <v>41</v>
      </c>
    </row>
    <row r="12" spans="2:15" ht="15.75" thickBot="1">
      <c r="B12" s="8"/>
      <c r="C12" s="8"/>
      <c r="D12" s="31"/>
      <c r="E12" s="31"/>
      <c r="F12" s="30"/>
      <c r="G12" s="4" t="s">
        <v>33</v>
      </c>
      <c r="H12" s="4" t="s">
        <v>34</v>
      </c>
      <c r="I12" s="5">
        <v>25</v>
      </c>
      <c r="J12" s="5" t="s">
        <v>18</v>
      </c>
      <c r="K12" s="30"/>
      <c r="L12" s="4" t="s">
        <v>58</v>
      </c>
      <c r="M12" s="4" t="s">
        <v>59</v>
      </c>
      <c r="N12" s="5">
        <v>29</v>
      </c>
      <c r="O12" s="5" t="s">
        <v>41</v>
      </c>
    </row>
    <row r="13" spans="2:15" ht="15.75" thickBot="1">
      <c r="B13" s="8"/>
      <c r="C13" s="8"/>
      <c r="D13" s="31"/>
      <c r="E13" s="31"/>
      <c r="F13" s="30"/>
      <c r="G13" s="4" t="s">
        <v>35</v>
      </c>
      <c r="H13" s="4" t="s">
        <v>36</v>
      </c>
      <c r="I13" s="6"/>
      <c r="J13" s="5" t="s">
        <v>18</v>
      </c>
      <c r="K13" s="30"/>
      <c r="L13" s="4" t="s">
        <v>60</v>
      </c>
      <c r="M13" s="4" t="s">
        <v>61</v>
      </c>
      <c r="N13" s="5">
        <v>7</v>
      </c>
      <c r="O13" s="5" t="s">
        <v>41</v>
      </c>
    </row>
    <row r="14" spans="2:15" ht="15.75" thickBot="1">
      <c r="B14" s="8"/>
      <c r="C14" s="8"/>
      <c r="D14" s="31"/>
      <c r="E14" s="31"/>
      <c r="F14" s="30"/>
      <c r="G14" s="4" t="s">
        <v>37</v>
      </c>
      <c r="H14" s="4" t="s">
        <v>38</v>
      </c>
      <c r="I14" s="6"/>
      <c r="J14" s="5" t="s">
        <v>18</v>
      </c>
      <c r="K14" s="30"/>
      <c r="L14" s="4" t="s">
        <v>62</v>
      </c>
      <c r="M14" s="4" t="s">
        <v>63</v>
      </c>
      <c r="N14" s="5">
        <v>16</v>
      </c>
      <c r="O14" s="5" t="s">
        <v>41</v>
      </c>
    </row>
    <row r="15" spans="2:15" ht="15.75" thickBot="1">
      <c r="B15" s="8"/>
      <c r="C15" s="8"/>
      <c r="D15" s="31"/>
      <c r="E15" s="31"/>
      <c r="F15" s="30"/>
      <c r="G15" s="11"/>
      <c r="H15" s="4"/>
      <c r="I15" s="6"/>
      <c r="J15" s="5" t="s">
        <v>18</v>
      </c>
      <c r="K15" s="30"/>
      <c r="L15" s="4" t="s">
        <v>64</v>
      </c>
      <c r="M15" s="4" t="s">
        <v>65</v>
      </c>
      <c r="N15" s="5">
        <v>12</v>
      </c>
      <c r="O15" s="5" t="s">
        <v>41</v>
      </c>
    </row>
    <row r="16" spans="2:15" ht="15.75" thickBot="1">
      <c r="B16" s="8"/>
      <c r="C16" s="8"/>
      <c r="D16" s="31"/>
      <c r="E16" s="31"/>
      <c r="F16" s="30"/>
      <c r="G16" s="11"/>
      <c r="H16" s="4"/>
      <c r="I16" s="6"/>
      <c r="J16" s="5" t="s">
        <v>18</v>
      </c>
      <c r="K16" s="30"/>
      <c r="L16" s="4" t="s">
        <v>66</v>
      </c>
      <c r="M16" s="4" t="s">
        <v>67</v>
      </c>
      <c r="N16" s="5">
        <v>8</v>
      </c>
      <c r="O16" s="5" t="s">
        <v>41</v>
      </c>
    </row>
    <row r="17" spans="2:15" ht="15.75" thickBot="1">
      <c r="B17" s="8"/>
      <c r="C17" s="8"/>
      <c r="D17" s="31"/>
      <c r="E17" s="31"/>
      <c r="F17" s="30"/>
      <c r="G17" s="11"/>
      <c r="H17" s="4"/>
      <c r="I17" s="6"/>
      <c r="J17" s="5" t="s">
        <v>18</v>
      </c>
      <c r="K17" s="30"/>
      <c r="L17" s="4" t="s">
        <v>68</v>
      </c>
      <c r="M17" s="4" t="s">
        <v>69</v>
      </c>
      <c r="N17" s="5">
        <v>66</v>
      </c>
      <c r="O17" s="5" t="s">
        <v>41</v>
      </c>
    </row>
    <row r="18" spans="2:15" ht="15.75" thickBot="1">
      <c r="B18" s="8"/>
      <c r="C18" s="8"/>
      <c r="D18" s="31"/>
      <c r="E18" s="31"/>
      <c r="F18" s="30"/>
      <c r="G18" s="11"/>
      <c r="H18" s="4"/>
      <c r="I18" s="6"/>
      <c r="J18" s="5" t="s">
        <v>18</v>
      </c>
      <c r="K18" s="30"/>
      <c r="L18" s="4" t="s">
        <v>70</v>
      </c>
      <c r="M18" s="4" t="s">
        <v>71</v>
      </c>
      <c r="N18" s="5">
        <v>31</v>
      </c>
      <c r="O18" s="5" t="s">
        <v>41</v>
      </c>
    </row>
    <row r="19" spans="2:15" ht="15.75" thickBot="1">
      <c r="B19" s="8"/>
      <c r="C19" s="8"/>
      <c r="D19" s="31"/>
      <c r="E19" s="31"/>
      <c r="F19" s="30"/>
      <c r="G19" s="11"/>
      <c r="H19" s="4"/>
      <c r="I19" s="6"/>
      <c r="J19" s="5" t="s">
        <v>18</v>
      </c>
      <c r="K19" s="30"/>
      <c r="L19" s="4" t="s">
        <v>72</v>
      </c>
      <c r="M19" s="4" t="s">
        <v>73</v>
      </c>
      <c r="N19" s="5">
        <v>30</v>
      </c>
      <c r="O19" s="5" t="s">
        <v>41</v>
      </c>
    </row>
    <row r="20" spans="2:15" ht="15.75" thickBot="1">
      <c r="B20" s="8"/>
      <c r="C20" s="8"/>
      <c r="D20" s="31"/>
      <c r="E20" s="31"/>
      <c r="F20" s="30"/>
      <c r="G20" s="11"/>
      <c r="H20" s="4"/>
      <c r="I20" s="6"/>
      <c r="J20" s="5" t="s">
        <v>18</v>
      </c>
      <c r="K20" s="30"/>
      <c r="L20" s="4" t="s">
        <v>74</v>
      </c>
      <c r="M20" s="4" t="s">
        <v>75</v>
      </c>
      <c r="N20" s="5">
        <v>55</v>
      </c>
      <c r="O20" s="5" t="s">
        <v>41</v>
      </c>
    </row>
    <row r="21" spans="2:15" ht="15.75" thickBot="1">
      <c r="B21" s="8"/>
      <c r="C21" s="8"/>
      <c r="D21" s="31"/>
      <c r="E21" s="31"/>
      <c r="F21" s="30"/>
      <c r="G21" s="11"/>
      <c r="H21" s="4"/>
      <c r="I21" s="6"/>
      <c r="J21" s="5" t="s">
        <v>18</v>
      </c>
      <c r="K21" s="30"/>
      <c r="L21" s="4" t="s">
        <v>76</v>
      </c>
      <c r="M21" s="4" t="s">
        <v>77</v>
      </c>
      <c r="N21" s="5">
        <v>43</v>
      </c>
      <c r="O21" s="5" t="s">
        <v>41</v>
      </c>
    </row>
    <row r="22" spans="2:15" ht="15.75" thickBot="1">
      <c r="B22" s="8"/>
      <c r="C22" s="8"/>
      <c r="D22" s="31"/>
      <c r="E22" s="31"/>
      <c r="F22" s="30"/>
      <c r="G22" s="11"/>
      <c r="H22" s="4"/>
      <c r="I22" s="6"/>
      <c r="J22" s="5" t="s">
        <v>18</v>
      </c>
      <c r="K22" s="30"/>
      <c r="L22" s="4" t="s">
        <v>78</v>
      </c>
      <c r="M22" s="4" t="s">
        <v>79</v>
      </c>
      <c r="N22" s="6"/>
      <c r="O22" s="5" t="s">
        <v>41</v>
      </c>
    </row>
    <row r="23" spans="2:15" ht="15.75" thickBot="1">
      <c r="B23" s="8"/>
      <c r="C23" s="8"/>
      <c r="D23" s="31"/>
      <c r="E23" s="31"/>
      <c r="F23" s="30"/>
      <c r="G23" s="11"/>
      <c r="H23" s="4"/>
      <c r="I23" s="6"/>
      <c r="J23" s="5" t="s">
        <v>18</v>
      </c>
      <c r="K23" s="30"/>
      <c r="L23" s="4"/>
      <c r="M23" s="4"/>
      <c r="N23" s="6"/>
      <c r="O23" s="5" t="s">
        <v>41</v>
      </c>
    </row>
    <row r="24" spans="2:15" ht="15.75" thickBot="1">
      <c r="B24" s="8"/>
      <c r="C24" s="8"/>
      <c r="D24" s="31"/>
      <c r="E24" s="31"/>
      <c r="F24" s="8"/>
      <c r="G24" s="8"/>
      <c r="H24" s="8"/>
      <c r="I24" s="31"/>
      <c r="J24" s="31"/>
      <c r="K24" s="30"/>
      <c r="L24" s="11"/>
      <c r="M24" s="4"/>
      <c r="N24" s="6"/>
      <c r="O24" s="5" t="s">
        <v>41</v>
      </c>
    </row>
    <row r="25" spans="2:15" ht="15.75" thickBot="1">
      <c r="B25" s="8"/>
      <c r="C25" s="8"/>
      <c r="D25" s="31"/>
      <c r="E25" s="31"/>
      <c r="F25" s="8"/>
      <c r="G25" s="8"/>
      <c r="H25" s="8"/>
      <c r="I25" s="31"/>
      <c r="J25" s="31"/>
      <c r="K25" s="30"/>
      <c r="L25" s="11"/>
      <c r="M25" s="4"/>
      <c r="N25" s="6"/>
      <c r="O25" s="5" t="s">
        <v>41</v>
      </c>
    </row>
    <row r="26" spans="2:15" ht="15.75" thickBot="1">
      <c r="B26" s="8"/>
      <c r="C26" s="8"/>
      <c r="D26" s="31"/>
      <c r="E26" s="31"/>
      <c r="F26" s="8"/>
      <c r="G26" s="8"/>
      <c r="H26" s="8"/>
      <c r="I26" s="31"/>
      <c r="J26" s="31"/>
      <c r="K26" s="30"/>
      <c r="L26" s="11"/>
      <c r="M26" s="4"/>
      <c r="N26" s="6"/>
      <c r="O26" s="5" t="s">
        <v>41</v>
      </c>
    </row>
    <row r="27" spans="2:15" ht="15.75" thickBot="1">
      <c r="B27" s="8"/>
      <c r="C27" s="8"/>
      <c r="D27" s="31"/>
      <c r="E27" s="31"/>
      <c r="F27" s="8"/>
      <c r="G27" s="8"/>
      <c r="H27" s="8"/>
      <c r="I27" s="31"/>
      <c r="J27" s="31"/>
      <c r="K27" s="30"/>
      <c r="L27" s="11"/>
      <c r="M27" s="4"/>
      <c r="N27" s="6"/>
      <c r="O27" s="5" t="s">
        <v>41</v>
      </c>
    </row>
    <row r="28" spans="2:15" ht="15.75" thickBot="1">
      <c r="B28" s="8"/>
      <c r="C28" s="8"/>
      <c r="D28" s="31"/>
      <c r="E28" s="31"/>
      <c r="F28" s="8"/>
      <c r="G28" s="8"/>
      <c r="H28" s="8"/>
      <c r="I28" s="31"/>
      <c r="J28" s="31"/>
      <c r="K28" s="30"/>
      <c r="L28" s="11"/>
      <c r="M28" s="4"/>
      <c r="N28" s="6"/>
      <c r="O28" s="5" t="s">
        <v>41</v>
      </c>
    </row>
    <row r="29" spans="2:15" ht="15.75" thickBot="1">
      <c r="B29" s="8"/>
      <c r="C29" s="8"/>
      <c r="D29" s="31"/>
      <c r="E29" s="31"/>
      <c r="F29" s="8"/>
      <c r="G29" s="8"/>
      <c r="H29" s="8"/>
      <c r="I29" s="31"/>
      <c r="J29" s="31"/>
      <c r="K29" s="30"/>
      <c r="L29" s="11"/>
      <c r="M29" s="4"/>
      <c r="N29" s="6"/>
      <c r="O29" s="5" t="s">
        <v>41</v>
      </c>
    </row>
    <row r="30" spans="2:15" ht="15.75" thickBot="1">
      <c r="B30" s="8"/>
      <c r="C30" s="8"/>
      <c r="D30" s="31"/>
      <c r="E30" s="31"/>
      <c r="F30" s="8"/>
      <c r="G30" s="8"/>
      <c r="H30" s="8"/>
      <c r="I30" s="31"/>
      <c r="J30" s="31"/>
      <c r="K30" s="30"/>
      <c r="L30" s="11"/>
      <c r="M30" s="4"/>
      <c r="N30" s="6"/>
      <c r="O30" s="5" t="s">
        <v>41</v>
      </c>
    </row>
    <row r="31" spans="2:15" ht="15.75" thickBot="1">
      <c r="B31" s="8"/>
      <c r="C31" s="8"/>
      <c r="D31" s="31"/>
      <c r="E31" s="31"/>
      <c r="F31" s="8"/>
      <c r="G31" s="8"/>
      <c r="H31" s="8"/>
      <c r="I31" s="31"/>
      <c r="J31" s="31"/>
      <c r="K31" s="30"/>
      <c r="L31" s="11"/>
      <c r="M31" s="4"/>
      <c r="N31" s="6"/>
      <c r="O31" s="5" t="s">
        <v>41</v>
      </c>
    </row>
    <row r="32" spans="2:15" ht="6.9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showGridLines="0" tabSelected="1" topLeftCell="A16" workbookViewId="0">
      <selection activeCell="F41" sqref="F41"/>
    </sheetView>
  </sheetViews>
  <sheetFormatPr defaultColWidth="0" defaultRowHeight="16.5" zeroHeight="1"/>
  <cols>
    <col min="1" max="1" width="1.7109375" style="13" customWidth="1"/>
    <col min="2" max="2" width="23.7109375" style="24" customWidth="1"/>
    <col min="3" max="3" width="27.7109375" style="24" customWidth="1"/>
    <col min="4" max="4" width="3" style="14" bestFit="1" customWidth="1"/>
    <col min="5" max="5" width="7.5703125" style="13" bestFit="1" customWidth="1"/>
    <col min="6" max="8" width="4.7109375" style="14" customWidth="1"/>
    <col min="9" max="9" width="1.7109375" style="13" customWidth="1"/>
    <col min="10" max="16384" width="9.140625" style="13" hidden="1"/>
  </cols>
  <sheetData>
    <row r="1" spans="2:8" ht="6" customHeight="1" thickBot="1"/>
    <row r="2" spans="2:8" ht="17.25" thickBot="1">
      <c r="B2" s="22" t="s">
        <v>0</v>
      </c>
      <c r="C2" s="23"/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</row>
    <row r="3" spans="2:8" ht="17.25" thickBot="1">
      <c r="B3" s="25" t="s">
        <v>6</v>
      </c>
      <c r="C3" s="26" t="str">
        <f>IF(B3="","",CONCATENATE(B3," # ",D3))</f>
        <v xml:space="preserve">Зуев Борис # </v>
      </c>
      <c r="D3" s="16"/>
      <c r="E3" s="16" t="s">
        <v>8</v>
      </c>
      <c r="F3" s="16"/>
      <c r="G3" s="16"/>
      <c r="H3" s="16"/>
    </row>
    <row r="4" spans="2:8" ht="17.25" thickBot="1">
      <c r="B4" s="25" t="s">
        <v>9</v>
      </c>
      <c r="C4" s="26" t="str">
        <f t="shared" ref="C4:C7" si="0">IF(B4="","",CONCATENATE(B4," # ",D4))</f>
        <v>Савлов Максим # 1</v>
      </c>
      <c r="D4" s="16">
        <v>1</v>
      </c>
      <c r="E4" s="16" t="s">
        <v>8</v>
      </c>
      <c r="F4" s="16"/>
      <c r="G4" s="16"/>
      <c r="H4" s="16"/>
    </row>
    <row r="5" spans="2:8" ht="17.25" thickBot="1">
      <c r="B5" s="25" t="s">
        <v>11</v>
      </c>
      <c r="C5" s="26" t="str">
        <f t="shared" si="0"/>
        <v>Смирнов Владимир # 59</v>
      </c>
      <c r="D5" s="16">
        <v>59</v>
      </c>
      <c r="E5" s="16" t="s">
        <v>8</v>
      </c>
      <c r="F5" s="16"/>
      <c r="G5" s="16"/>
      <c r="H5" s="16"/>
    </row>
    <row r="6" spans="2:8" ht="17.25" thickBot="1">
      <c r="B6" s="25"/>
      <c r="C6" s="26" t="str">
        <f t="shared" si="0"/>
        <v/>
      </c>
      <c r="D6" s="16"/>
      <c r="E6" s="16" t="s">
        <v>8</v>
      </c>
      <c r="F6" s="16"/>
      <c r="G6" s="16"/>
      <c r="H6" s="16"/>
    </row>
    <row r="7" spans="2:8" ht="17.25" thickBot="1">
      <c r="B7" s="25"/>
      <c r="C7" s="26" t="str">
        <f t="shared" si="0"/>
        <v/>
      </c>
      <c r="D7" s="16"/>
      <c r="E7" s="16" t="s">
        <v>8</v>
      </c>
      <c r="F7" s="16"/>
      <c r="G7" s="16"/>
      <c r="H7" s="16"/>
    </row>
    <row r="8" spans="2:8" ht="6.95" customHeight="1" thickBot="1">
      <c r="B8" s="27"/>
      <c r="C8" s="27"/>
      <c r="D8" s="21"/>
      <c r="E8" s="18"/>
      <c r="F8" s="19"/>
      <c r="G8" s="19"/>
      <c r="H8" s="19"/>
    </row>
    <row r="9" spans="2:8" ht="17.25" thickBot="1">
      <c r="B9" s="28"/>
      <c r="C9" s="28"/>
      <c r="D9" s="19"/>
      <c r="E9" s="17"/>
      <c r="F9" s="16" t="s">
        <v>13</v>
      </c>
      <c r="G9" s="16" t="s">
        <v>14</v>
      </c>
      <c r="H9" s="16" t="s">
        <v>15</v>
      </c>
    </row>
    <row r="10" spans="2:8" ht="17.25" thickBot="1">
      <c r="B10" s="25" t="s">
        <v>16</v>
      </c>
      <c r="C10" s="26" t="str">
        <f>IF(B10="","",CONCATENATE(B10," # ",D10))</f>
        <v>Бережок Олег # 15</v>
      </c>
      <c r="D10" s="16">
        <v>15</v>
      </c>
      <c r="E10" s="16" t="s">
        <v>18</v>
      </c>
      <c r="F10" s="16"/>
      <c r="G10" s="16"/>
      <c r="H10" s="16"/>
    </row>
    <row r="11" spans="2:8" ht="17.25" thickBot="1">
      <c r="B11" s="25" t="s">
        <v>19</v>
      </c>
      <c r="C11" s="26" t="str">
        <f t="shared" ref="C11:C59" si="1">IF(B11="","",CONCATENATE(B11," # ",D11))</f>
        <v>Габбасов Динар # 71</v>
      </c>
      <c r="D11" s="16">
        <v>71</v>
      </c>
      <c r="E11" s="16" t="s">
        <v>18</v>
      </c>
      <c r="F11" s="16"/>
      <c r="G11" s="16"/>
      <c r="H11" s="16"/>
    </row>
    <row r="12" spans="2:8" ht="17.25" thickBot="1">
      <c r="B12" s="25" t="s">
        <v>21</v>
      </c>
      <c r="C12" s="26" t="str">
        <f t="shared" si="1"/>
        <v>Газизов Артем # 32</v>
      </c>
      <c r="D12" s="16">
        <v>32</v>
      </c>
      <c r="E12" s="16" t="s">
        <v>18</v>
      </c>
      <c r="F12" s="16"/>
      <c r="G12" s="16"/>
      <c r="H12" s="16"/>
    </row>
    <row r="13" spans="2:8" ht="17.25" thickBot="1">
      <c r="B13" s="25" t="s">
        <v>23</v>
      </c>
      <c r="C13" s="26" t="str">
        <f t="shared" si="1"/>
        <v>Гильманов Дамир # 44</v>
      </c>
      <c r="D13" s="16">
        <v>44</v>
      </c>
      <c r="E13" s="16" t="s">
        <v>18</v>
      </c>
      <c r="F13" s="16"/>
      <c r="G13" s="16"/>
      <c r="H13" s="16"/>
    </row>
    <row r="14" spans="2:8" ht="17.25" thickBot="1">
      <c r="B14" s="25" t="s">
        <v>25</v>
      </c>
      <c r="C14" s="26" t="str">
        <f t="shared" si="1"/>
        <v>Головков Денис # 17</v>
      </c>
      <c r="D14" s="16">
        <v>17</v>
      </c>
      <c r="E14" s="16" t="s">
        <v>18</v>
      </c>
      <c r="F14" s="16"/>
      <c r="G14" s="16"/>
      <c r="H14" s="16"/>
    </row>
    <row r="15" spans="2:8" ht="17.25" thickBot="1">
      <c r="B15" s="25" t="s">
        <v>27</v>
      </c>
      <c r="C15" s="26" t="str">
        <f t="shared" si="1"/>
        <v>Колодин Егор # 79</v>
      </c>
      <c r="D15" s="16">
        <v>79</v>
      </c>
      <c r="E15" s="16" t="s">
        <v>18</v>
      </c>
      <c r="F15" s="16"/>
      <c r="G15" s="16"/>
      <c r="H15" s="16"/>
    </row>
    <row r="16" spans="2:8" ht="17.25" thickBot="1">
      <c r="B16" s="25" t="s">
        <v>29</v>
      </c>
      <c r="C16" s="26" t="str">
        <f t="shared" si="1"/>
        <v>Колыванов Кирилл # 19</v>
      </c>
      <c r="D16" s="16">
        <v>19</v>
      </c>
      <c r="E16" s="16" t="s">
        <v>18</v>
      </c>
      <c r="F16" s="16"/>
      <c r="G16" s="16"/>
      <c r="H16" s="16"/>
    </row>
    <row r="17" spans="2:8" ht="17.25" thickBot="1">
      <c r="B17" s="25" t="s">
        <v>31</v>
      </c>
      <c r="C17" s="26" t="str">
        <f t="shared" si="1"/>
        <v>Пастухов Тимофей # 99</v>
      </c>
      <c r="D17" s="16">
        <v>99</v>
      </c>
      <c r="E17" s="16" t="s">
        <v>18</v>
      </c>
      <c r="F17" s="16"/>
      <c r="G17" s="16"/>
      <c r="H17" s="16"/>
    </row>
    <row r="18" spans="2:8" ht="17.25" thickBot="1">
      <c r="B18" s="25" t="s">
        <v>33</v>
      </c>
      <c r="C18" s="26" t="str">
        <f t="shared" si="1"/>
        <v>Прокопенко Александр # 25</v>
      </c>
      <c r="D18" s="16">
        <v>25</v>
      </c>
      <c r="E18" s="16" t="s">
        <v>18</v>
      </c>
      <c r="F18" s="16"/>
      <c r="G18" s="16"/>
      <c r="H18" s="16"/>
    </row>
    <row r="19" spans="2:8" ht="17.25" thickBot="1">
      <c r="B19" s="25" t="s">
        <v>35</v>
      </c>
      <c r="C19" s="26" t="str">
        <f t="shared" si="1"/>
        <v xml:space="preserve">Юнусов Тимур # </v>
      </c>
      <c r="D19" s="16"/>
      <c r="E19" s="16" t="s">
        <v>18</v>
      </c>
      <c r="F19" s="16"/>
      <c r="G19" s="16"/>
      <c r="H19" s="16"/>
    </row>
    <row r="20" spans="2:8" ht="17.25" thickBot="1">
      <c r="B20" s="25" t="s">
        <v>37</v>
      </c>
      <c r="C20" s="26" t="str">
        <f t="shared" si="1"/>
        <v xml:space="preserve">Щинова Олеся # </v>
      </c>
      <c r="D20" s="16"/>
      <c r="E20" s="16" t="s">
        <v>18</v>
      </c>
      <c r="F20" s="16"/>
      <c r="G20" s="16"/>
      <c r="H20" s="16"/>
    </row>
    <row r="21" spans="2:8" ht="17.25" thickBot="1">
      <c r="B21" s="25"/>
      <c r="C21" s="26" t="str">
        <f t="shared" si="1"/>
        <v/>
      </c>
      <c r="D21" s="16"/>
      <c r="E21" s="16" t="s">
        <v>18</v>
      </c>
      <c r="F21" s="16"/>
      <c r="G21" s="16"/>
      <c r="H21" s="16"/>
    </row>
    <row r="22" spans="2:8" ht="17.25" thickBot="1">
      <c r="B22" s="25"/>
      <c r="C22" s="26" t="str">
        <f t="shared" si="1"/>
        <v/>
      </c>
      <c r="D22" s="16"/>
      <c r="E22" s="16" t="s">
        <v>18</v>
      </c>
      <c r="F22" s="16"/>
      <c r="G22" s="16"/>
      <c r="H22" s="16"/>
    </row>
    <row r="23" spans="2:8" ht="17.25" thickBot="1">
      <c r="B23" s="25"/>
      <c r="C23" s="26" t="str">
        <f t="shared" si="1"/>
        <v/>
      </c>
      <c r="D23" s="16"/>
      <c r="E23" s="16" t="s">
        <v>18</v>
      </c>
      <c r="F23" s="16"/>
      <c r="G23" s="16"/>
      <c r="H23" s="16"/>
    </row>
    <row r="24" spans="2:8" ht="17.25" thickBot="1">
      <c r="B24" s="25"/>
      <c r="C24" s="26" t="str">
        <f t="shared" si="1"/>
        <v/>
      </c>
      <c r="D24" s="16"/>
      <c r="E24" s="16" t="s">
        <v>18</v>
      </c>
      <c r="F24" s="16"/>
      <c r="G24" s="16"/>
      <c r="H24" s="16"/>
    </row>
    <row r="25" spans="2:8" ht="17.25" thickBot="1">
      <c r="B25" s="25"/>
      <c r="C25" s="26" t="str">
        <f t="shared" si="1"/>
        <v/>
      </c>
      <c r="D25" s="16"/>
      <c r="E25" s="16" t="s">
        <v>18</v>
      </c>
      <c r="F25" s="16"/>
      <c r="G25" s="16"/>
      <c r="H25" s="16"/>
    </row>
    <row r="26" spans="2:8" ht="17.25" thickBot="1">
      <c r="B26" s="25"/>
      <c r="C26" s="26" t="str">
        <f t="shared" si="1"/>
        <v/>
      </c>
      <c r="D26" s="16"/>
      <c r="E26" s="16" t="s">
        <v>18</v>
      </c>
      <c r="F26" s="16"/>
      <c r="G26" s="16"/>
      <c r="H26" s="16"/>
    </row>
    <row r="27" spans="2:8" ht="17.25" thickBot="1">
      <c r="B27" s="25"/>
      <c r="C27" s="26" t="str">
        <f t="shared" si="1"/>
        <v/>
      </c>
      <c r="D27" s="16"/>
      <c r="E27" s="16" t="s">
        <v>18</v>
      </c>
      <c r="F27" s="16"/>
      <c r="G27" s="16"/>
      <c r="H27" s="16"/>
    </row>
    <row r="28" spans="2:8" ht="17.25" thickBot="1">
      <c r="B28" s="25"/>
      <c r="C28" s="26" t="str">
        <f t="shared" si="1"/>
        <v/>
      </c>
      <c r="D28" s="16"/>
      <c r="E28" s="16" t="s">
        <v>18</v>
      </c>
      <c r="F28" s="16"/>
      <c r="G28" s="16"/>
      <c r="H28" s="16"/>
    </row>
    <row r="29" spans="2:8" ht="17.25" thickBot="1">
      <c r="B29" s="25"/>
      <c r="C29" s="26" t="str">
        <f t="shared" si="1"/>
        <v/>
      </c>
      <c r="D29" s="16"/>
      <c r="E29" s="16" t="s">
        <v>18</v>
      </c>
      <c r="F29" s="16"/>
      <c r="G29" s="16"/>
      <c r="H29" s="16"/>
    </row>
    <row r="30" spans="2:8" ht="6.95" customHeight="1" thickBot="1">
      <c r="B30" s="28"/>
      <c r="C30" s="28"/>
      <c r="D30" s="19"/>
      <c r="E30" s="20"/>
      <c r="F30" s="19"/>
      <c r="G30" s="19"/>
      <c r="H30" s="19"/>
    </row>
    <row r="31" spans="2:8" ht="17.25" thickBot="1">
      <c r="B31" s="25" t="s">
        <v>39</v>
      </c>
      <c r="C31" s="26" t="str">
        <f t="shared" si="1"/>
        <v>Артемьев Даниил # 13</v>
      </c>
      <c r="D31" s="16">
        <v>13</v>
      </c>
      <c r="E31" s="16" t="s">
        <v>41</v>
      </c>
      <c r="F31" s="16"/>
      <c r="G31" s="16"/>
      <c r="H31" s="16"/>
    </row>
    <row r="32" spans="2:8" ht="17.25" thickBot="1">
      <c r="B32" s="25" t="s">
        <v>42</v>
      </c>
      <c r="C32" s="26" t="str">
        <f t="shared" si="1"/>
        <v>Богомягков Константин # 24</v>
      </c>
      <c r="D32" s="16">
        <v>24</v>
      </c>
      <c r="E32" s="16" t="s">
        <v>41</v>
      </c>
      <c r="F32" s="16"/>
      <c r="G32" s="16"/>
      <c r="H32" s="16"/>
    </row>
    <row r="33" spans="2:8" ht="17.25" thickBot="1">
      <c r="B33" s="25" t="s">
        <v>44</v>
      </c>
      <c r="C33" s="26" t="str">
        <f t="shared" si="1"/>
        <v>Вишневский Александр # 89</v>
      </c>
      <c r="D33" s="16">
        <v>89</v>
      </c>
      <c r="E33" s="16" t="s">
        <v>41</v>
      </c>
      <c r="F33" s="16"/>
      <c r="G33" s="16"/>
      <c r="H33" s="16"/>
    </row>
    <row r="34" spans="2:8" ht="17.25" thickBot="1">
      <c r="B34" s="25" t="s">
        <v>46</v>
      </c>
      <c r="C34" s="26" t="str">
        <f t="shared" si="1"/>
        <v>Гуленов Сергей # 11</v>
      </c>
      <c r="D34" s="16">
        <v>11</v>
      </c>
      <c r="E34" s="16" t="s">
        <v>41</v>
      </c>
      <c r="F34" s="16"/>
      <c r="G34" s="16"/>
      <c r="H34" s="16"/>
    </row>
    <row r="35" spans="2:8" ht="17.25" thickBot="1">
      <c r="B35" s="25" t="s">
        <v>48</v>
      </c>
      <c r="C35" s="26" t="str">
        <f t="shared" si="1"/>
        <v xml:space="preserve">Капустин Марк # </v>
      </c>
      <c r="D35" s="16"/>
      <c r="E35" s="16" t="s">
        <v>41</v>
      </c>
      <c r="F35" s="16"/>
      <c r="G35" s="16"/>
      <c r="H35" s="16"/>
    </row>
    <row r="36" spans="2:8" ht="17.25" thickBot="1">
      <c r="B36" s="25" t="s">
        <v>50</v>
      </c>
      <c r="C36" s="26" t="str">
        <f t="shared" si="1"/>
        <v>Кобелев Владислав # 9</v>
      </c>
      <c r="D36" s="16">
        <v>9</v>
      </c>
      <c r="E36" s="16" t="s">
        <v>41</v>
      </c>
      <c r="F36" s="16"/>
      <c r="G36" s="16"/>
      <c r="H36" s="16"/>
    </row>
    <row r="37" spans="2:8" ht="17.25" thickBot="1">
      <c r="B37" s="25" t="s">
        <v>52</v>
      </c>
      <c r="C37" s="26" t="str">
        <f t="shared" si="1"/>
        <v>Костерин Матвей # 14</v>
      </c>
      <c r="D37" s="16">
        <v>14</v>
      </c>
      <c r="E37" s="16" t="s">
        <v>41</v>
      </c>
      <c r="F37" s="16"/>
      <c r="G37" s="16"/>
      <c r="H37" s="16"/>
    </row>
    <row r="38" spans="2:8" ht="17.25" thickBot="1">
      <c r="B38" s="25" t="s">
        <v>54</v>
      </c>
      <c r="C38" s="26" t="str">
        <f t="shared" si="1"/>
        <v>Кудряшов # 97</v>
      </c>
      <c r="D38" s="16">
        <v>97</v>
      </c>
      <c r="E38" s="16" t="s">
        <v>41</v>
      </c>
      <c r="F38" s="16"/>
      <c r="G38" s="16"/>
      <c r="H38" s="16"/>
    </row>
    <row r="39" spans="2:8" ht="17.25" thickBot="1">
      <c r="B39" s="25" t="s">
        <v>56</v>
      </c>
      <c r="C39" s="26" t="str">
        <f t="shared" si="1"/>
        <v>Митякин Никита # 87</v>
      </c>
      <c r="D39" s="16">
        <v>87</v>
      </c>
      <c r="E39" s="16" t="s">
        <v>41</v>
      </c>
      <c r="F39" s="16"/>
      <c r="G39" s="16"/>
      <c r="H39" s="16"/>
    </row>
    <row r="40" spans="2:8" ht="17.25" thickBot="1">
      <c r="B40" s="25" t="s">
        <v>58</v>
      </c>
      <c r="C40" s="26" t="str">
        <f t="shared" si="1"/>
        <v>Мельников Глеб # 29</v>
      </c>
      <c r="D40" s="16">
        <v>29</v>
      </c>
      <c r="E40" s="16" t="s">
        <v>41</v>
      </c>
      <c r="F40" s="16">
        <f>VLOOKUP(C40,'1'!B11:AM33,35,FALSE())</f>
        <v>1</v>
      </c>
      <c r="G40" s="16">
        <v>0</v>
      </c>
      <c r="H40" s="16">
        <v>1</v>
      </c>
    </row>
    <row r="41" spans="2:8" ht="17.25" thickBot="1">
      <c r="B41" s="25" t="s">
        <v>60</v>
      </c>
      <c r="C41" s="26" t="str">
        <f t="shared" si="1"/>
        <v>Никулин Иван # 7</v>
      </c>
      <c r="D41" s="16">
        <v>7</v>
      </c>
      <c r="E41" s="16" t="s">
        <v>41</v>
      </c>
      <c r="F41" s="16"/>
      <c r="G41" s="16"/>
      <c r="H41" s="16"/>
    </row>
    <row r="42" spans="2:8" ht="17.25" thickBot="1">
      <c r="B42" s="25" t="s">
        <v>62</v>
      </c>
      <c r="C42" s="26" t="str">
        <f t="shared" si="1"/>
        <v>Окороков Семён # 16</v>
      </c>
      <c r="D42" s="16">
        <v>16</v>
      </c>
      <c r="E42" s="16" t="s">
        <v>41</v>
      </c>
      <c r="F42" s="16"/>
      <c r="G42" s="16"/>
      <c r="H42" s="16"/>
    </row>
    <row r="43" spans="2:8" ht="17.25" thickBot="1">
      <c r="B43" s="25" t="s">
        <v>64</v>
      </c>
      <c r="C43" s="26" t="str">
        <f t="shared" si="1"/>
        <v>Русинов Даниил # 12</v>
      </c>
      <c r="D43" s="16">
        <v>12</v>
      </c>
      <c r="E43" s="16" t="s">
        <v>41</v>
      </c>
      <c r="F43" s="16"/>
      <c r="G43" s="16"/>
      <c r="H43" s="16"/>
    </row>
    <row r="44" spans="2:8" ht="17.25" thickBot="1">
      <c r="B44" s="25" t="s">
        <v>66</v>
      </c>
      <c r="C44" s="26" t="str">
        <f t="shared" si="1"/>
        <v>Сапогов Максим # 8</v>
      </c>
      <c r="D44" s="16">
        <v>8</v>
      </c>
      <c r="E44" s="16" t="s">
        <v>41</v>
      </c>
      <c r="F44" s="16"/>
      <c r="G44" s="16"/>
      <c r="H44" s="16"/>
    </row>
    <row r="45" spans="2:8" ht="17.25" thickBot="1">
      <c r="B45" s="25" t="s">
        <v>68</v>
      </c>
      <c r="C45" s="26" t="str">
        <f t="shared" si="1"/>
        <v>Селищев # 66</v>
      </c>
      <c r="D45" s="16">
        <v>66</v>
      </c>
      <c r="E45" s="16" t="s">
        <v>41</v>
      </c>
      <c r="F45" s="16"/>
      <c r="G45" s="16"/>
      <c r="H45" s="16"/>
    </row>
    <row r="46" spans="2:8" ht="17.25" thickBot="1">
      <c r="B46" s="25" t="s">
        <v>70</v>
      </c>
      <c r="C46" s="26" t="str">
        <f t="shared" si="1"/>
        <v>Сурнин Тимофей # 31</v>
      </c>
      <c r="D46" s="16">
        <v>31</v>
      </c>
      <c r="E46" s="16" t="s">
        <v>41</v>
      </c>
      <c r="F46" s="16"/>
      <c r="G46" s="16"/>
      <c r="H46" s="16"/>
    </row>
    <row r="47" spans="2:8" ht="17.25" thickBot="1">
      <c r="B47" s="25" t="s">
        <v>72</v>
      </c>
      <c r="C47" s="26" t="str">
        <f t="shared" si="1"/>
        <v>Тёмкин Ярослав # 30</v>
      </c>
      <c r="D47" s="16">
        <v>30</v>
      </c>
      <c r="E47" s="16" t="s">
        <v>41</v>
      </c>
      <c r="F47" s="16"/>
      <c r="G47" s="16"/>
      <c r="H47" s="16"/>
    </row>
    <row r="48" spans="2:8" ht="17.25" thickBot="1">
      <c r="B48" s="25" t="s">
        <v>74</v>
      </c>
      <c r="C48" s="26" t="str">
        <f t="shared" si="1"/>
        <v>Тиунов Ярослав # 55</v>
      </c>
      <c r="D48" s="16">
        <v>55</v>
      </c>
      <c r="E48" s="16" t="s">
        <v>41</v>
      </c>
      <c r="F48" s="16"/>
      <c r="G48" s="16"/>
      <c r="H48" s="16"/>
    </row>
    <row r="49" spans="2:8" ht="17.25" thickBot="1">
      <c r="B49" s="25" t="s">
        <v>76</v>
      </c>
      <c r="C49" s="26" t="str">
        <f t="shared" si="1"/>
        <v>Тютин Артур # 43</v>
      </c>
      <c r="D49" s="16">
        <v>43</v>
      </c>
      <c r="E49" s="16" t="s">
        <v>41</v>
      </c>
      <c r="F49" s="16"/>
      <c r="G49" s="16"/>
      <c r="H49" s="16"/>
    </row>
    <row r="50" spans="2:8" ht="17.25" thickBot="1">
      <c r="B50" s="25" t="s">
        <v>78</v>
      </c>
      <c r="C50" s="26" t="str">
        <f t="shared" si="1"/>
        <v xml:space="preserve">Шимф Иван # </v>
      </c>
      <c r="D50" s="16"/>
      <c r="E50" s="16" t="s">
        <v>41</v>
      </c>
      <c r="F50" s="16"/>
      <c r="G50" s="16"/>
      <c r="H50" s="16"/>
    </row>
    <row r="51" spans="2:8" ht="17.25" thickBot="1">
      <c r="B51" s="25"/>
      <c r="C51" s="26" t="str">
        <f t="shared" si="1"/>
        <v/>
      </c>
      <c r="D51" s="16"/>
      <c r="E51" s="16" t="s">
        <v>41</v>
      </c>
      <c r="F51" s="16"/>
      <c r="G51" s="16"/>
      <c r="H51" s="16"/>
    </row>
    <row r="52" spans="2:8" ht="17.25" thickBot="1">
      <c r="B52" s="25"/>
      <c r="C52" s="26" t="str">
        <f t="shared" si="1"/>
        <v/>
      </c>
      <c r="D52" s="16"/>
      <c r="E52" s="16" t="s">
        <v>41</v>
      </c>
      <c r="F52" s="16"/>
      <c r="G52" s="16"/>
      <c r="H52" s="16"/>
    </row>
    <row r="53" spans="2:8" ht="17.25" thickBot="1">
      <c r="B53" s="25"/>
      <c r="C53" s="26" t="str">
        <f t="shared" si="1"/>
        <v/>
      </c>
      <c r="D53" s="16"/>
      <c r="E53" s="16" t="s">
        <v>41</v>
      </c>
      <c r="F53" s="16"/>
      <c r="G53" s="16"/>
      <c r="H53" s="16"/>
    </row>
    <row r="54" spans="2:8" ht="17.25" thickBot="1">
      <c r="B54" s="25"/>
      <c r="C54" s="26" t="str">
        <f t="shared" si="1"/>
        <v/>
      </c>
      <c r="D54" s="16"/>
      <c r="E54" s="16" t="s">
        <v>41</v>
      </c>
      <c r="F54" s="16"/>
      <c r="G54" s="16"/>
      <c r="H54" s="16"/>
    </row>
    <row r="55" spans="2:8" ht="17.25" thickBot="1">
      <c r="B55" s="25"/>
      <c r="C55" s="26" t="str">
        <f t="shared" si="1"/>
        <v/>
      </c>
      <c r="D55" s="16"/>
      <c r="E55" s="16" t="s">
        <v>41</v>
      </c>
      <c r="F55" s="16"/>
      <c r="G55" s="16"/>
      <c r="H55" s="16"/>
    </row>
    <row r="56" spans="2:8" ht="17.25" thickBot="1">
      <c r="B56" s="25"/>
      <c r="C56" s="26" t="str">
        <f t="shared" si="1"/>
        <v/>
      </c>
      <c r="D56" s="16"/>
      <c r="E56" s="16" t="s">
        <v>41</v>
      </c>
      <c r="F56" s="16"/>
      <c r="G56" s="16"/>
      <c r="H56" s="16"/>
    </row>
    <row r="57" spans="2:8" ht="17.25" thickBot="1">
      <c r="B57" s="25"/>
      <c r="C57" s="26" t="str">
        <f t="shared" si="1"/>
        <v/>
      </c>
      <c r="D57" s="16"/>
      <c r="E57" s="16" t="s">
        <v>41</v>
      </c>
      <c r="F57" s="16"/>
      <c r="G57" s="16"/>
      <c r="H57" s="16"/>
    </row>
    <row r="58" spans="2:8" ht="17.25" thickBot="1">
      <c r="B58" s="25"/>
      <c r="C58" s="26" t="str">
        <f t="shared" si="1"/>
        <v/>
      </c>
      <c r="D58" s="16"/>
      <c r="E58" s="16" t="s">
        <v>41</v>
      </c>
      <c r="F58" s="16"/>
      <c r="G58" s="16"/>
      <c r="H58" s="16"/>
    </row>
    <row r="59" spans="2:8" ht="17.25" thickBot="1">
      <c r="B59" s="25"/>
      <c r="C59" s="26" t="str">
        <f t="shared" si="1"/>
        <v/>
      </c>
      <c r="D59" s="16"/>
      <c r="E59" s="16" t="s">
        <v>41</v>
      </c>
      <c r="F59" s="16"/>
      <c r="G59" s="16"/>
      <c r="H59" s="16"/>
    </row>
    <row r="60" spans="2:8" ht="6.9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Состав</vt:lpstr>
      <vt:lpstr>Сезон 19-20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Мельников</dc:creator>
  <cp:lastModifiedBy>Артём Мельников</cp:lastModifiedBy>
  <dcterms:created xsi:type="dcterms:W3CDTF">2019-05-27T10:06:13Z</dcterms:created>
  <dcterms:modified xsi:type="dcterms:W3CDTF">2019-05-27T10:43:54Z</dcterms:modified>
</cp:coreProperties>
</file>