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autoCompressPictures="0" defaultThemeVersion="124226"/>
  <bookViews>
    <workbookView xWindow="0" yWindow="0" windowWidth="25440" windowHeight="13200"/>
  </bookViews>
  <sheets>
    <sheet name="Расчет" sheetId="1" r:id="rId1"/>
    <sheet name="Данные" sheetId="2" r:id="rId2"/>
    <sheet name="Лист3" sheetId="3" r:id="rId3"/>
  </sheets>
  <definedNames>
    <definedName name="Gorizon.">Данные!$L$42:$M$132</definedName>
    <definedName name="Mini">Данные!$B$4:$H$14</definedName>
    <definedName name="Roll">Данные!$AL$4:$AR$20</definedName>
    <definedName name="Uni">Данные!$K$4:$Q$13</definedName>
    <definedName name="Uni_2">Данные!$T$4:$Z$13</definedName>
    <definedName name="Uni2plus">Данные!$AC$4:$AI$10</definedName>
    <definedName name="Venus16">Данные!$E$115:$E$132</definedName>
    <definedName name="Venus25">Данные!$D$42:$D$114</definedName>
    <definedName name="Замер">Данные!$D$20:$D$21</definedName>
    <definedName name="Категория">Данные!$B$20:$B$26</definedName>
    <definedName name="Ламель">Данные!$H$41:$H$42</definedName>
    <definedName name="Монтаж">Данные!$E$20:$E$30</definedName>
    <definedName name="Система">Данные!$A$20:$A$24</definedName>
    <definedName name="Система_гор">Данные!$G$41:$G$42</definedName>
    <definedName name="Цвет">Данные!$C$42:$C$132</definedName>
    <definedName name="цвет16">Данные!$C$115:$C$132</definedName>
    <definedName name="цвет25">Данные!$C$42:$C$114</definedName>
    <definedName name="Ширина">Данные!$C$20:$C$36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1" l="1"/>
  <c r="E42" i="2"/>
  <c r="F17" i="1"/>
  <c r="I17" i="1"/>
  <c r="AR5" i="2"/>
  <c r="AR6" i="2"/>
  <c r="AR7" i="2"/>
  <c r="AR8" i="2"/>
  <c r="AQ5" i="2"/>
  <c r="AQ6" i="2"/>
  <c r="AQ7" i="2"/>
  <c r="AQ8" i="2"/>
  <c r="AO5" i="2"/>
  <c r="AO6" i="2"/>
  <c r="AO7" i="2"/>
  <c r="AO8" i="2"/>
  <c r="AP5" i="2"/>
  <c r="AP6" i="2"/>
  <c r="AP7" i="2"/>
  <c r="AP8" i="2"/>
  <c r="AR4" i="2"/>
  <c r="AQ4" i="2"/>
  <c r="AP4" i="2"/>
  <c r="AO4" i="2"/>
  <c r="AR10" i="2"/>
  <c r="AR11" i="2"/>
  <c r="AR12" i="2"/>
  <c r="AR13" i="2"/>
  <c r="AR14" i="2"/>
  <c r="AR15" i="2"/>
  <c r="AR16" i="2"/>
  <c r="AR17" i="2"/>
  <c r="AR18" i="2"/>
  <c r="AR19" i="2"/>
  <c r="AR20" i="2"/>
  <c r="AQ10" i="2"/>
  <c r="AQ11" i="2"/>
  <c r="AQ12" i="2"/>
  <c r="AQ13" i="2"/>
  <c r="AQ14" i="2"/>
  <c r="AQ15" i="2"/>
  <c r="AQ16" i="2"/>
  <c r="AQ17" i="2"/>
  <c r="AQ18" i="2"/>
  <c r="AQ19" i="2"/>
  <c r="AQ20" i="2"/>
  <c r="AP10" i="2"/>
  <c r="AP11" i="2"/>
  <c r="AP12" i="2"/>
  <c r="AP13" i="2"/>
  <c r="AP14" i="2"/>
  <c r="AP15" i="2"/>
  <c r="AP16" i="2"/>
  <c r="AP17" i="2"/>
  <c r="AP18" i="2"/>
  <c r="AP19" i="2"/>
  <c r="AP20" i="2"/>
  <c r="AO10" i="2"/>
  <c r="AO11" i="2"/>
  <c r="AO12" i="2"/>
  <c r="AO13" i="2"/>
  <c r="AO14" i="2"/>
  <c r="AO15" i="2"/>
  <c r="AO16" i="2"/>
  <c r="AO17" i="2"/>
  <c r="AO18" i="2"/>
  <c r="AO19" i="2"/>
  <c r="AO20" i="2"/>
  <c r="AR9" i="2"/>
  <c r="AQ9" i="2"/>
  <c r="AP9" i="2"/>
  <c r="AO9" i="2"/>
  <c r="H31" i="1"/>
  <c r="AN10" i="2"/>
  <c r="AN11" i="2"/>
  <c r="AN12" i="2"/>
  <c r="AN13" i="2"/>
  <c r="AN14" i="2"/>
  <c r="AN15" i="2"/>
  <c r="AN16" i="2"/>
  <c r="AN17" i="2"/>
  <c r="AN18" i="2"/>
  <c r="AN19" i="2"/>
  <c r="AN20" i="2"/>
  <c r="AN9" i="2"/>
  <c r="AN5" i="2"/>
  <c r="AN6" i="2"/>
  <c r="AN7" i="2"/>
  <c r="AN8" i="2"/>
  <c r="AN4" i="2"/>
  <c r="AM10" i="2"/>
  <c r="AM11" i="2"/>
  <c r="AM12" i="2"/>
  <c r="AM13" i="2"/>
  <c r="AM14" i="2"/>
  <c r="AM15" i="2"/>
  <c r="AM16" i="2"/>
  <c r="AM17" i="2"/>
  <c r="AM18" i="2"/>
  <c r="AM19" i="2"/>
  <c r="AM20" i="2"/>
  <c r="AM9" i="2"/>
  <c r="AM5" i="2"/>
  <c r="AM6" i="2"/>
  <c r="AM7" i="2"/>
  <c r="AM8" i="2"/>
  <c r="AM4" i="2"/>
  <c r="AL10" i="2"/>
  <c r="AL11" i="2"/>
  <c r="AL12" i="2"/>
  <c r="AL13" i="2"/>
  <c r="AL14" i="2"/>
  <c r="AL15" i="2"/>
  <c r="AL16" i="2"/>
  <c r="AL17" i="2"/>
  <c r="AL18" i="2"/>
  <c r="AL19" i="2"/>
  <c r="AL20" i="2"/>
  <c r="AL9" i="2"/>
  <c r="AL5" i="2"/>
  <c r="AL6" i="2"/>
  <c r="AL7" i="2"/>
  <c r="AL8" i="2"/>
  <c r="AL4" i="2"/>
  <c r="H24" i="1"/>
  <c r="H25" i="1"/>
  <c r="H26" i="1"/>
  <c r="H27" i="1"/>
  <c r="H28" i="1"/>
  <c r="H29" i="1"/>
  <c r="H30" i="1"/>
  <c r="H32" i="1"/>
  <c r="H33" i="1"/>
</calcChain>
</file>

<file path=xl/sharedStrings.xml><?xml version="1.0" encoding="utf-8"?>
<sst xmlns="http://schemas.openxmlformats.org/spreadsheetml/2006/main" count="276" uniqueCount="119">
  <si>
    <t>Система</t>
  </si>
  <si>
    <t>Категория</t>
  </si>
  <si>
    <t>Ширина</t>
  </si>
  <si>
    <t>Цена</t>
  </si>
  <si>
    <t>Mini</t>
  </si>
  <si>
    <t>категория</t>
  </si>
  <si>
    <t>ширина</t>
  </si>
  <si>
    <t>Uni</t>
  </si>
  <si>
    <t>Uni2+</t>
  </si>
  <si>
    <t>Uni2</t>
  </si>
  <si>
    <t>Uni_2</t>
  </si>
  <si>
    <t>Uni2plus</t>
  </si>
  <si>
    <t>Кат.</t>
  </si>
  <si>
    <t>Кол.</t>
  </si>
  <si>
    <t>Итого:</t>
  </si>
  <si>
    <t>Монтаж</t>
  </si>
  <si>
    <t>Замер</t>
  </si>
  <si>
    <t>Roll</t>
  </si>
  <si>
    <t>Cистема</t>
  </si>
  <si>
    <t>1 м.п.</t>
  </si>
  <si>
    <t>Рулонные шторы</t>
  </si>
  <si>
    <t>Venus</t>
  </si>
  <si>
    <t>белый матовый</t>
  </si>
  <si>
    <t>белый глянцевый</t>
  </si>
  <si>
    <t>светло-серый</t>
  </si>
  <si>
    <t>серый матовый</t>
  </si>
  <si>
    <t>черый</t>
  </si>
  <si>
    <t>магнолия</t>
  </si>
  <si>
    <t>светло-бежевый</t>
  </si>
  <si>
    <t>темно-бежевый</t>
  </si>
  <si>
    <t>шоколад</t>
  </si>
  <si>
    <t>коричневый</t>
  </si>
  <si>
    <t>ваниль</t>
  </si>
  <si>
    <t>желтый</t>
  </si>
  <si>
    <t>лимонный</t>
  </si>
  <si>
    <t>дюна</t>
  </si>
  <si>
    <t>маис</t>
  </si>
  <si>
    <t>кремово-розовый</t>
  </si>
  <si>
    <t>персиковый</t>
  </si>
  <si>
    <t>красный</t>
  </si>
  <si>
    <t>светло-розовый</t>
  </si>
  <si>
    <t>розовый</t>
  </si>
  <si>
    <t>абрикосовый</t>
  </si>
  <si>
    <t>темно-абрикосовый</t>
  </si>
  <si>
    <t>розовое дерево</t>
  </si>
  <si>
    <t>крокус</t>
  </si>
  <si>
    <t>темно-лиловый</t>
  </si>
  <si>
    <t>лиловый</t>
  </si>
  <si>
    <t>голубая роса</t>
  </si>
  <si>
    <t>светло-голубой</t>
  </si>
  <si>
    <t>голубой</t>
  </si>
  <si>
    <t>графит</t>
  </si>
  <si>
    <t>индиго</t>
  </si>
  <si>
    <t>зеленая пыльца</t>
  </si>
  <si>
    <t>светло-зеленый</t>
  </si>
  <si>
    <t>бирюзовый</t>
  </si>
  <si>
    <t>зеленый матовый</t>
  </si>
  <si>
    <t>салатовый</t>
  </si>
  <si>
    <t>темно-зеленый матовый</t>
  </si>
  <si>
    <t>металлик</t>
  </si>
  <si>
    <t>серебро</t>
  </si>
  <si>
    <t>золото</t>
  </si>
  <si>
    <t>зернистое золото</t>
  </si>
  <si>
    <t>красное золото</t>
  </si>
  <si>
    <t>металлик сиреневый</t>
  </si>
  <si>
    <t>металлик салатовый</t>
  </si>
  <si>
    <t>металлик персиковый</t>
  </si>
  <si>
    <t>металлик голубой</t>
  </si>
  <si>
    <t>белая замша</t>
  </si>
  <si>
    <t>чайная роза</t>
  </si>
  <si>
    <t>желтая замша</t>
  </si>
  <si>
    <t>коралл</t>
  </si>
  <si>
    <t>синий бархат</t>
  </si>
  <si>
    <t>голубой соболь</t>
  </si>
  <si>
    <t>бирюза</t>
  </si>
  <si>
    <t>0120п4%</t>
  </si>
  <si>
    <t>2259п</t>
  </si>
  <si>
    <t>перфорация магнолия</t>
  </si>
  <si>
    <t>7005п</t>
  </si>
  <si>
    <t>перфорация металлик</t>
  </si>
  <si>
    <t>0225п</t>
  </si>
  <si>
    <t>перфорация белая</t>
  </si>
  <si>
    <t>1908п</t>
  </si>
  <si>
    <t>перфорация черный</t>
  </si>
  <si>
    <t xml:space="preserve">2261п </t>
  </si>
  <si>
    <t>7005п2/3</t>
  </si>
  <si>
    <t>7013п</t>
  </si>
  <si>
    <t>перфорация серебро</t>
  </si>
  <si>
    <t>7128п</t>
  </si>
  <si>
    <t>перфорация золото</t>
  </si>
  <si>
    <t>под дерево сосна</t>
  </si>
  <si>
    <t>под дерево бук</t>
  </si>
  <si>
    <t>под дерево дуб</t>
  </si>
  <si>
    <t>под дерево орех</t>
  </si>
  <si>
    <t>под дерево каштан</t>
  </si>
  <si>
    <t>под дерево тик</t>
  </si>
  <si>
    <t>принт бежевый</t>
  </si>
  <si>
    <t>белый жемчуг</t>
  </si>
  <si>
    <t>бежевый жемчуг</t>
  </si>
  <si>
    <t>сиреневый перламутр</t>
  </si>
  <si>
    <t>бирюзовый перламутр</t>
  </si>
  <si>
    <t>белая глянцевая</t>
  </si>
  <si>
    <t>перфор. Бел. Мат. 4%</t>
  </si>
  <si>
    <t>перф светло-бежевый</t>
  </si>
  <si>
    <t>перф металлик 2/3</t>
  </si>
  <si>
    <t>Цена 1m2</t>
  </si>
  <si>
    <t>0120</t>
  </si>
  <si>
    <t>0225</t>
  </si>
  <si>
    <t>0190</t>
  </si>
  <si>
    <t>Высота</t>
  </si>
  <si>
    <t>Лам.</t>
  </si>
  <si>
    <t>Ламель</t>
  </si>
  <si>
    <t>м2</t>
  </si>
  <si>
    <t>Цвет</t>
  </si>
  <si>
    <t>10</t>
  </si>
  <si>
    <t>20</t>
  </si>
  <si>
    <t>Наименование</t>
  </si>
  <si>
    <t>Название цвета</t>
  </si>
  <si>
    <t>Gorizon.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</si>
</sst>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5" tint="-0.249977111117893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/>
      <diagonal style="thin">
        <color auto="1"/>
      </diagonal>
    </border>
    <border diagonalDown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0" xfId="0" applyFont="1"/>
    <xf numFmtId="0" fontId="1" fillId="0" borderId="0" xfId="0" applyFont="1"/>
    <xf numFmtId="0" fontId="1" fillId="0" borderId="6" xfId="0" applyFont="1" applyBorder="1"/>
    <xf numFmtId="164" fontId="1" fillId="0" borderId="0" xfId="0" applyNumberFormat="1" applyFont="1"/>
    <xf numFmtId="0" fontId="1" fillId="0" borderId="14" xfId="0" applyFont="1" applyBorder="1" applyAlignment="1">
      <alignment vertical="top" wrapText="1"/>
    </xf>
    <xf numFmtId="0" fontId="1" fillId="0" borderId="6" xfId="0" applyFont="1" applyBorder="1" applyAlignment="1"/>
    <xf numFmtId="3" fontId="1" fillId="0" borderId="6" xfId="0" applyNumberFormat="1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Fill="1" applyBorder="1"/>
    <xf numFmtId="0" fontId="0" fillId="0" borderId="12" xfId="0" applyFill="1" applyBorder="1"/>
    <xf numFmtId="0" fontId="0" fillId="0" borderId="13" xfId="0" applyFill="1" applyBorder="1"/>
    <xf numFmtId="0" fontId="4" fillId="3" borderId="22" xfId="0" applyFont="1" applyFill="1" applyBorder="1"/>
    <xf numFmtId="0" fontId="0" fillId="0" borderId="6" xfId="0" applyFill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5" fillId="0" borderId="0" xfId="0" applyFont="1"/>
    <xf numFmtId="1" fontId="5" fillId="0" borderId="0" xfId="0" applyNumberFormat="1" applyFont="1"/>
    <xf numFmtId="0" fontId="6" fillId="0" borderId="0" xfId="0" applyFont="1"/>
    <xf numFmtId="0" fontId="3" fillId="2" borderId="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6:K33"/>
  <sheetViews>
    <sheetView tabSelected="1" topLeftCell="A10" zoomScale="150" zoomScaleNormal="150" zoomScalePageLayoutView="150" workbookViewId="0">
      <selection activeCell="K17" sqref="K17"/>
    </sheetView>
  </sheetViews>
  <sheetFormatPr defaultColWidth="8.85546875" defaultRowHeight="15" x14ac:dyDescent="0.25"/>
  <cols>
    <col min="1" max="1" width="8.5703125" bestFit="1" customWidth="1"/>
    <col min="2" max="2" width="4.5703125" bestFit="1" customWidth="1"/>
    <col min="3" max="3" width="8.5703125" bestFit="1" customWidth="1"/>
    <col min="4" max="4" width="5.28515625" bestFit="1" customWidth="1"/>
    <col min="5" max="5" width="8.42578125" bestFit="1" customWidth="1"/>
    <col min="6" max="6" width="14.85546875" bestFit="1" customWidth="1"/>
    <col min="7" max="8" width="8.28515625" bestFit="1" customWidth="1"/>
    <col min="9" max="9" width="5" bestFit="1" customWidth="1"/>
    <col min="10" max="10" width="7.28515625" customWidth="1"/>
    <col min="11" max="11" width="15.42578125" customWidth="1"/>
  </cols>
  <sheetData>
    <row r="16" spans="3:11" x14ac:dyDescent="0.25">
      <c r="C16" t="s">
        <v>0</v>
      </c>
      <c r="D16" t="s">
        <v>110</v>
      </c>
      <c r="E16" t="s">
        <v>113</v>
      </c>
      <c r="F16" t="s">
        <v>116</v>
      </c>
      <c r="G16" t="s">
        <v>2</v>
      </c>
      <c r="H16" t="s">
        <v>109</v>
      </c>
      <c r="I16" t="s">
        <v>112</v>
      </c>
      <c r="J16" t="s">
        <v>13</v>
      </c>
      <c r="K16" t="s">
        <v>3</v>
      </c>
    </row>
    <row r="17" spans="3:11" x14ac:dyDescent="0.25">
      <c r="C17" s="23" t="s">
        <v>21</v>
      </c>
      <c r="D17" s="23">
        <v>16</v>
      </c>
      <c r="E17" s="23" t="s">
        <v>115</v>
      </c>
      <c r="F17" s="25" t="str">
        <f>INDEX(Данные!B42:B132,MATCH(E17,Данные!C42:C132,0))</f>
        <v>коралл</v>
      </c>
      <c r="G17" s="23">
        <v>70</v>
      </c>
      <c r="H17" s="23">
        <v>60</v>
      </c>
      <c r="I17" s="24">
        <f>MAX(G17/100*H17/100,1)</f>
        <v>1</v>
      </c>
      <c r="J17" s="23">
        <v>0</v>
      </c>
      <c r="K17" s="23">
        <f ca="1">INDEX(INDIRECT(C17&amp;D17),MATCH(E17,INDIRECT("Цвет"&amp;D17),0))</f>
        <v>1712</v>
      </c>
    </row>
    <row r="21" spans="3:11" ht="15.75" thickBot="1" x14ac:dyDescent="0.3"/>
    <row r="22" spans="3:11" x14ac:dyDescent="0.25">
      <c r="C22" s="26" t="s">
        <v>20</v>
      </c>
      <c r="D22" s="27"/>
      <c r="E22" s="27"/>
      <c r="F22" s="27"/>
      <c r="G22" s="27"/>
      <c r="H22" s="28"/>
    </row>
    <row r="23" spans="3:11" x14ac:dyDescent="0.25">
      <c r="C23" s="16" t="s">
        <v>0</v>
      </c>
      <c r="D23" s="16" t="s">
        <v>12</v>
      </c>
      <c r="E23" s="16" t="s">
        <v>2</v>
      </c>
      <c r="F23" s="16" t="s">
        <v>13</v>
      </c>
      <c r="G23" s="16" t="s">
        <v>15</v>
      </c>
      <c r="H23" s="16" t="s">
        <v>3</v>
      </c>
    </row>
    <row r="24" spans="3:11" x14ac:dyDescent="0.25">
      <c r="C24" s="17" t="s">
        <v>17</v>
      </c>
      <c r="D24" s="16">
        <v>0.5</v>
      </c>
      <c r="E24" s="16">
        <v>100</v>
      </c>
      <c r="F24" s="16">
        <v>1</v>
      </c>
      <c r="G24" s="16">
        <v>0</v>
      </c>
      <c r="H24" s="18">
        <f t="shared" ref="H24:H30" ca="1" si="0">F24*INDEX(INDIRECT(C24),MATCH(E24,Ширина,0),MATCH(D24,Категория,0))</f>
        <v>990</v>
      </c>
    </row>
    <row r="25" spans="3:11" x14ac:dyDescent="0.25">
      <c r="C25" s="17" t="s">
        <v>4</v>
      </c>
      <c r="D25" s="16">
        <v>1</v>
      </c>
      <c r="E25" s="16">
        <v>60</v>
      </c>
      <c r="F25" s="16">
        <v>0</v>
      </c>
      <c r="G25" s="16">
        <v>0</v>
      </c>
      <c r="H25" s="18">
        <f t="shared" ca="1" si="0"/>
        <v>0</v>
      </c>
    </row>
    <row r="26" spans="3:11" x14ac:dyDescent="0.25">
      <c r="C26" s="17" t="s">
        <v>4</v>
      </c>
      <c r="D26" s="16">
        <v>1</v>
      </c>
      <c r="E26" s="16">
        <v>60</v>
      </c>
      <c r="F26" s="16">
        <v>0</v>
      </c>
      <c r="G26" s="16">
        <v>0</v>
      </c>
      <c r="H26" s="18">
        <f t="shared" ca="1" si="0"/>
        <v>0</v>
      </c>
    </row>
    <row r="27" spans="3:11" x14ac:dyDescent="0.25">
      <c r="C27" s="17" t="s">
        <v>4</v>
      </c>
      <c r="D27" s="16">
        <v>1</v>
      </c>
      <c r="E27" s="16">
        <v>60</v>
      </c>
      <c r="F27" s="16">
        <v>0</v>
      </c>
      <c r="G27" s="16">
        <v>0</v>
      </c>
      <c r="H27" s="18">
        <f t="shared" ca="1" si="0"/>
        <v>0</v>
      </c>
    </row>
    <row r="28" spans="3:11" x14ac:dyDescent="0.25">
      <c r="C28" s="17" t="s">
        <v>4</v>
      </c>
      <c r="D28" s="16">
        <v>1</v>
      </c>
      <c r="E28" s="16">
        <v>60</v>
      </c>
      <c r="F28" s="16">
        <v>0</v>
      </c>
      <c r="G28" s="16">
        <v>0</v>
      </c>
      <c r="H28" s="18">
        <f t="shared" ca="1" si="0"/>
        <v>0</v>
      </c>
    </row>
    <row r="29" spans="3:11" x14ac:dyDescent="0.25">
      <c r="C29" s="17" t="s">
        <v>4</v>
      </c>
      <c r="D29" s="16">
        <v>1</v>
      </c>
      <c r="E29" s="16">
        <v>130</v>
      </c>
      <c r="F29" s="16">
        <v>0</v>
      </c>
      <c r="G29" s="16">
        <v>0</v>
      </c>
      <c r="H29" s="18">
        <f t="shared" ca="1" si="0"/>
        <v>0</v>
      </c>
    </row>
    <row r="30" spans="3:11" x14ac:dyDescent="0.25">
      <c r="C30" s="17" t="s">
        <v>4</v>
      </c>
      <c r="D30" s="16">
        <v>1</v>
      </c>
      <c r="E30" s="16">
        <v>60</v>
      </c>
      <c r="F30" s="16">
        <v>0</v>
      </c>
      <c r="G30" s="16">
        <v>0</v>
      </c>
      <c r="H30" s="18">
        <f t="shared" ca="1" si="0"/>
        <v>0</v>
      </c>
    </row>
    <row r="31" spans="3:11" x14ac:dyDescent="0.25">
      <c r="C31" s="33" t="s">
        <v>15</v>
      </c>
      <c r="D31" s="34"/>
      <c r="E31" s="34"/>
      <c r="F31" s="34"/>
      <c r="G31" s="34"/>
      <c r="H31" s="18">
        <f>SUM(G24:G30)*400</f>
        <v>0</v>
      </c>
    </row>
    <row r="32" spans="3:11" x14ac:dyDescent="0.25">
      <c r="C32" s="31" t="s">
        <v>16</v>
      </c>
      <c r="D32" s="32"/>
      <c r="E32" s="32"/>
      <c r="F32" s="32"/>
      <c r="G32" s="20">
        <v>1</v>
      </c>
      <c r="H32" s="18">
        <f>G32*400</f>
        <v>400</v>
      </c>
    </row>
    <row r="33" spans="3:8" ht="15.75" thickBot="1" x14ac:dyDescent="0.3">
      <c r="C33" s="29" t="s">
        <v>14</v>
      </c>
      <c r="D33" s="30"/>
      <c r="E33" s="30"/>
      <c r="F33" s="30"/>
      <c r="G33" s="30"/>
      <c r="H33" s="19">
        <f ca="1">SUM(H24:H32)</f>
        <v>1390</v>
      </c>
    </row>
  </sheetData>
  <mergeCells count="4">
    <mergeCell ref="C22:H22"/>
    <mergeCell ref="C33:G33"/>
    <mergeCell ref="C32:F32"/>
    <mergeCell ref="C31:G31"/>
  </mergeCells>
  <dataValidations count="8">
    <dataValidation type="list" allowBlank="1" showInputMessage="1" showErrorMessage="1" sqref="E17">
      <formula1>INDIRECT("Цвет"&amp;$D$17)</formula1>
    </dataValidation>
    <dataValidation type="list" allowBlank="1" showInputMessage="1" showErrorMessage="1" sqref="C17">
      <formula1>Система_гор</formula1>
    </dataValidation>
    <dataValidation type="list" allowBlank="1" showInputMessage="1" showErrorMessage="1" sqref="D17">
      <formula1>Ламель</formula1>
    </dataValidation>
    <dataValidation type="list" allowBlank="1" showInputMessage="1" showErrorMessage="1" sqref="G24:G30">
      <formula1>Монтаж</formula1>
    </dataValidation>
    <dataValidation type="list" allowBlank="1" showInputMessage="1" showErrorMessage="1" sqref="G32">
      <formula1>Замер</formula1>
    </dataValidation>
    <dataValidation type="list" allowBlank="1" showInputMessage="1" showErrorMessage="1" sqref="C24:C30">
      <formula1>Система</formula1>
    </dataValidation>
    <dataValidation type="list" allowBlank="1" showInputMessage="1" showErrorMessage="1" sqref="D24:D30">
      <formula1>Категория</formula1>
    </dataValidation>
    <dataValidation type="list" allowBlank="1" showInputMessage="1" showErrorMessage="1" sqref="E24:E30">
      <formula1>Ширина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R132"/>
  <sheetViews>
    <sheetView topLeftCell="A42" workbookViewId="0">
      <selection activeCell="E118" sqref="E118"/>
    </sheetView>
  </sheetViews>
  <sheetFormatPr defaultColWidth="8.85546875" defaultRowHeight="14.25" x14ac:dyDescent="0.2"/>
  <cols>
    <col min="1" max="1" width="10.5703125" style="9" bestFit="1" customWidth="1"/>
    <col min="2" max="2" width="25.5703125" style="9" bestFit="1" customWidth="1"/>
    <col min="3" max="4" width="10.7109375" style="9" bestFit="1" customWidth="1"/>
    <col min="5" max="6" width="8.85546875" style="9"/>
    <col min="7" max="7" width="9.5703125" style="9" bestFit="1" customWidth="1"/>
    <col min="8" max="9" width="8.85546875" style="9"/>
    <col min="10" max="10" width="25.5703125" style="9" bestFit="1" customWidth="1"/>
    <col min="11" max="16384" width="8.85546875" style="9"/>
  </cols>
  <sheetData>
    <row r="1" spans="1:44" ht="15.75" thickBot="1" x14ac:dyDescent="0.3">
      <c r="A1" s="8" t="s">
        <v>4</v>
      </c>
      <c r="B1" s="8"/>
      <c r="C1" s="8"/>
      <c r="D1" s="8"/>
      <c r="E1" s="8"/>
      <c r="F1" s="8"/>
      <c r="G1" s="8"/>
      <c r="H1" s="8"/>
      <c r="I1" s="8"/>
      <c r="J1" s="8" t="s">
        <v>7</v>
      </c>
      <c r="K1" s="8"/>
      <c r="L1" s="8"/>
      <c r="M1" s="8"/>
      <c r="N1" s="8"/>
      <c r="O1" s="8"/>
      <c r="P1" s="8"/>
      <c r="Q1" s="8"/>
      <c r="R1" s="8"/>
      <c r="S1" s="8" t="s">
        <v>9</v>
      </c>
      <c r="T1" s="8"/>
      <c r="U1" s="8"/>
      <c r="V1" s="8"/>
      <c r="W1" s="8"/>
      <c r="X1" s="8"/>
      <c r="Y1" s="8"/>
      <c r="Z1" s="8"/>
      <c r="AA1" s="8"/>
      <c r="AB1" s="8" t="s">
        <v>8</v>
      </c>
      <c r="AK1" s="8" t="s">
        <v>17</v>
      </c>
    </row>
    <row r="2" spans="1:44" ht="28.5" x14ac:dyDescent="0.2">
      <c r="A2" s="1" t="s">
        <v>5</v>
      </c>
      <c r="B2" s="35">
        <v>1</v>
      </c>
      <c r="C2" s="35">
        <v>2</v>
      </c>
      <c r="D2" s="35">
        <v>3</v>
      </c>
      <c r="E2" s="35">
        <v>4</v>
      </c>
      <c r="F2" s="40">
        <v>5</v>
      </c>
      <c r="G2" s="42">
        <v>0.5</v>
      </c>
      <c r="H2" s="44">
        <v>0.6</v>
      </c>
      <c r="J2" s="1" t="s">
        <v>5</v>
      </c>
      <c r="K2" s="35">
        <v>1</v>
      </c>
      <c r="L2" s="35">
        <v>2</v>
      </c>
      <c r="M2" s="35">
        <v>3</v>
      </c>
      <c r="N2" s="35">
        <v>4</v>
      </c>
      <c r="O2" s="40">
        <v>5</v>
      </c>
      <c r="P2" s="37">
        <v>0.5</v>
      </c>
      <c r="Q2" s="37">
        <v>0.6</v>
      </c>
      <c r="S2" s="1" t="s">
        <v>5</v>
      </c>
      <c r="T2" s="35">
        <v>1</v>
      </c>
      <c r="U2" s="35">
        <v>2</v>
      </c>
      <c r="V2" s="35">
        <v>3</v>
      </c>
      <c r="W2" s="35">
        <v>4</v>
      </c>
      <c r="X2" s="35">
        <v>5</v>
      </c>
      <c r="Y2" s="37">
        <v>0.5</v>
      </c>
      <c r="Z2" s="37">
        <v>0.6</v>
      </c>
      <c r="AB2" s="1" t="s">
        <v>5</v>
      </c>
      <c r="AC2" s="35">
        <v>1</v>
      </c>
      <c r="AD2" s="35">
        <v>2</v>
      </c>
      <c r="AE2" s="35">
        <v>3</v>
      </c>
      <c r="AF2" s="35">
        <v>4</v>
      </c>
      <c r="AG2" s="35">
        <v>5</v>
      </c>
      <c r="AH2" s="37">
        <v>0.5</v>
      </c>
      <c r="AI2" s="37">
        <v>0.6</v>
      </c>
      <c r="AK2" s="1" t="s">
        <v>5</v>
      </c>
      <c r="AL2" s="35">
        <v>1</v>
      </c>
      <c r="AM2" s="35">
        <v>2</v>
      </c>
      <c r="AN2" s="35">
        <v>3</v>
      </c>
      <c r="AO2" s="35">
        <v>4</v>
      </c>
      <c r="AP2" s="35">
        <v>5</v>
      </c>
      <c r="AQ2" s="37">
        <v>0.5</v>
      </c>
      <c r="AR2" s="37">
        <v>0.6</v>
      </c>
    </row>
    <row r="3" spans="1:44" ht="15" thickBot="1" x14ac:dyDescent="0.25">
      <c r="A3" s="2" t="s">
        <v>6</v>
      </c>
      <c r="B3" s="39"/>
      <c r="C3" s="39"/>
      <c r="D3" s="39"/>
      <c r="E3" s="39"/>
      <c r="F3" s="41"/>
      <c r="G3" s="43"/>
      <c r="H3" s="45"/>
      <c r="J3" s="2" t="s">
        <v>6</v>
      </c>
      <c r="K3" s="39"/>
      <c r="L3" s="39"/>
      <c r="M3" s="39"/>
      <c r="N3" s="39"/>
      <c r="O3" s="41"/>
      <c r="P3" s="37"/>
      <c r="Q3" s="37"/>
      <c r="S3" s="2" t="s">
        <v>6</v>
      </c>
      <c r="T3" s="39"/>
      <c r="U3" s="39"/>
      <c r="V3" s="39"/>
      <c r="W3" s="39"/>
      <c r="X3" s="39"/>
      <c r="Y3" s="37"/>
      <c r="Z3" s="37"/>
      <c r="AB3" s="2" t="s">
        <v>6</v>
      </c>
      <c r="AC3" s="39"/>
      <c r="AD3" s="39"/>
      <c r="AE3" s="39"/>
      <c r="AF3" s="39"/>
      <c r="AG3" s="39"/>
      <c r="AH3" s="37"/>
      <c r="AI3" s="37"/>
      <c r="AK3" s="12" t="s">
        <v>6</v>
      </c>
      <c r="AL3" s="36"/>
      <c r="AM3" s="36"/>
      <c r="AN3" s="36"/>
      <c r="AO3" s="36"/>
      <c r="AP3" s="36"/>
      <c r="AQ3" s="38"/>
      <c r="AR3" s="38"/>
    </row>
    <row r="4" spans="1:44" ht="15" thickBot="1" x14ac:dyDescent="0.25">
      <c r="A4" s="5">
        <v>60</v>
      </c>
      <c r="B4" s="3">
        <v>1014</v>
      </c>
      <c r="C4" s="4">
        <v>1326</v>
      </c>
      <c r="D4" s="4">
        <v>1833</v>
      </c>
      <c r="E4" s="4">
        <v>2340</v>
      </c>
      <c r="F4" s="7">
        <v>3159</v>
      </c>
      <c r="G4" s="10">
        <v>750</v>
      </c>
      <c r="H4" s="10">
        <v>1250</v>
      </c>
      <c r="J4" s="5">
        <v>60</v>
      </c>
      <c r="K4" s="4">
        <v>1287</v>
      </c>
      <c r="L4" s="4">
        <v>1677</v>
      </c>
      <c r="M4" s="4">
        <v>2106</v>
      </c>
      <c r="N4" s="4">
        <v>2496</v>
      </c>
      <c r="O4" s="7">
        <v>2964</v>
      </c>
      <c r="P4" s="10">
        <v>990</v>
      </c>
      <c r="Q4" s="10">
        <v>1335</v>
      </c>
      <c r="S4" s="5">
        <v>60</v>
      </c>
      <c r="T4" s="4">
        <v>1950</v>
      </c>
      <c r="U4" s="4">
        <v>2340</v>
      </c>
      <c r="V4" s="4">
        <v>2769</v>
      </c>
      <c r="W4" s="4">
        <v>3276</v>
      </c>
      <c r="X4" s="7">
        <v>3549</v>
      </c>
      <c r="Y4" s="10">
        <v>1400</v>
      </c>
      <c r="Z4" s="10">
        <v>1860</v>
      </c>
      <c r="AB4" s="5">
        <v>60</v>
      </c>
      <c r="AC4" s="4">
        <v>2067</v>
      </c>
      <c r="AD4" s="4">
        <v>2301</v>
      </c>
      <c r="AE4" s="4">
        <v>2769</v>
      </c>
      <c r="AF4" s="4">
        <v>3510</v>
      </c>
      <c r="AG4" s="4">
        <v>4368</v>
      </c>
      <c r="AH4" s="10">
        <v>1500</v>
      </c>
      <c r="AI4" s="10">
        <v>2160</v>
      </c>
      <c r="AK4" s="10">
        <v>60</v>
      </c>
      <c r="AL4" s="14">
        <f>$AK$8/100*$AL$21</f>
        <v>1155</v>
      </c>
      <c r="AM4" s="14">
        <f>$AK$8/100*$AM$21</f>
        <v>2067</v>
      </c>
      <c r="AN4" s="14">
        <f>$AK$8/100*$AN$21</f>
        <v>2442</v>
      </c>
      <c r="AO4" s="14">
        <f>$AK$8/100*$AO$21</f>
        <v>3018</v>
      </c>
      <c r="AP4" s="14">
        <f>$AK$8/100*$AP$21</f>
        <v>3754</v>
      </c>
      <c r="AQ4" s="14">
        <f>$AK$8/100*$AQ$21</f>
        <v>990</v>
      </c>
      <c r="AR4" s="14">
        <f>$AK$8/100*$AR$21</f>
        <v>1591</v>
      </c>
    </row>
    <row r="5" spans="1:44" ht="15" thickBot="1" x14ac:dyDescent="0.25">
      <c r="A5" s="5">
        <v>70</v>
      </c>
      <c r="B5" s="3">
        <v>1053</v>
      </c>
      <c r="C5" s="4">
        <v>1404</v>
      </c>
      <c r="D5" s="4">
        <v>1950</v>
      </c>
      <c r="E5" s="4">
        <v>2457</v>
      </c>
      <c r="F5" s="7">
        <v>3354</v>
      </c>
      <c r="G5" s="10">
        <v>780</v>
      </c>
      <c r="H5" s="10">
        <v>1280</v>
      </c>
      <c r="J5" s="5">
        <v>70</v>
      </c>
      <c r="K5" s="4">
        <v>1365</v>
      </c>
      <c r="L5" s="4">
        <v>1794</v>
      </c>
      <c r="M5" s="4">
        <v>2262</v>
      </c>
      <c r="N5" s="4">
        <v>2691</v>
      </c>
      <c r="O5" s="7">
        <v>3198</v>
      </c>
      <c r="P5" s="10">
        <v>1100</v>
      </c>
      <c r="Q5" s="10">
        <v>1441</v>
      </c>
      <c r="S5" s="5">
        <v>70</v>
      </c>
      <c r="T5" s="4">
        <v>2067</v>
      </c>
      <c r="U5" s="4">
        <v>2496</v>
      </c>
      <c r="V5" s="4">
        <v>2925</v>
      </c>
      <c r="W5" s="4">
        <v>3471</v>
      </c>
      <c r="X5" s="7">
        <v>3783</v>
      </c>
      <c r="Y5" s="10">
        <v>1500</v>
      </c>
      <c r="Z5" s="10">
        <v>2009</v>
      </c>
      <c r="AB5" s="5">
        <v>70</v>
      </c>
      <c r="AC5" s="4">
        <v>2145</v>
      </c>
      <c r="AD5" s="4">
        <v>2418</v>
      </c>
      <c r="AE5" s="4">
        <v>2964</v>
      </c>
      <c r="AF5" s="4">
        <v>3744</v>
      </c>
      <c r="AG5" s="4">
        <v>4680</v>
      </c>
      <c r="AH5" s="10">
        <v>1600</v>
      </c>
      <c r="AI5" s="10">
        <v>2309</v>
      </c>
      <c r="AK5" s="10">
        <v>70</v>
      </c>
      <c r="AL5" s="14">
        <f t="shared" ref="AL5:AL8" si="0">$AK$8/100*$AL$21</f>
        <v>1155</v>
      </c>
      <c r="AM5" s="14">
        <f t="shared" ref="AM5:AM8" si="1">$AK$8/100*$AM$21</f>
        <v>2067</v>
      </c>
      <c r="AN5" s="14">
        <f t="shared" ref="AN5:AN8" si="2">$AK$8/100*$AN$21</f>
        <v>2442</v>
      </c>
      <c r="AO5" s="14">
        <f t="shared" ref="AO5:AO8" si="3">$AK$8/100*$AO$21</f>
        <v>3018</v>
      </c>
      <c r="AP5" s="14">
        <f t="shared" ref="AP5:AP8" si="4">$AK$8/100*$AP$21</f>
        <v>3754</v>
      </c>
      <c r="AQ5" s="14">
        <f t="shared" ref="AQ5:AQ8" si="5">$AK$8/100*$AQ$21</f>
        <v>990</v>
      </c>
      <c r="AR5" s="14">
        <f t="shared" ref="AR5:AR8" si="6">$AK$8/100*$AR$21</f>
        <v>1591</v>
      </c>
    </row>
    <row r="6" spans="1:44" ht="15" thickBot="1" x14ac:dyDescent="0.25">
      <c r="A6" s="5">
        <v>80</v>
      </c>
      <c r="B6" s="3">
        <v>1131</v>
      </c>
      <c r="C6" s="4">
        <v>1482</v>
      </c>
      <c r="D6" s="4">
        <v>2067</v>
      </c>
      <c r="E6" s="4">
        <v>2613</v>
      </c>
      <c r="F6" s="7">
        <v>3549</v>
      </c>
      <c r="G6" s="10">
        <v>810</v>
      </c>
      <c r="H6" s="10">
        <v>1310</v>
      </c>
      <c r="J6" s="5">
        <v>80</v>
      </c>
      <c r="K6" s="4">
        <v>1443</v>
      </c>
      <c r="L6" s="4">
        <v>1911</v>
      </c>
      <c r="M6" s="4">
        <v>2379</v>
      </c>
      <c r="N6" s="4">
        <v>2847</v>
      </c>
      <c r="O6" s="7">
        <v>3432</v>
      </c>
      <c r="P6" s="10">
        <v>1200</v>
      </c>
      <c r="Q6" s="10">
        <v>1548</v>
      </c>
      <c r="S6" s="5">
        <v>80</v>
      </c>
      <c r="T6" s="4">
        <v>2184</v>
      </c>
      <c r="U6" s="4">
        <v>2613</v>
      </c>
      <c r="V6" s="4">
        <v>3081</v>
      </c>
      <c r="W6" s="4">
        <v>3666</v>
      </c>
      <c r="X6" s="7">
        <v>3978</v>
      </c>
      <c r="Y6" s="10">
        <v>1600</v>
      </c>
      <c r="Z6" s="10">
        <v>2159</v>
      </c>
      <c r="AB6" s="5">
        <v>80</v>
      </c>
      <c r="AC6" s="4">
        <v>2262</v>
      </c>
      <c r="AD6" s="4">
        <v>2535</v>
      </c>
      <c r="AE6" s="4">
        <v>3120</v>
      </c>
      <c r="AF6" s="4">
        <v>3939</v>
      </c>
      <c r="AG6" s="4">
        <v>4953</v>
      </c>
      <c r="AH6" s="10">
        <v>1700</v>
      </c>
      <c r="AI6" s="10">
        <v>2459</v>
      </c>
      <c r="AK6" s="10">
        <v>80</v>
      </c>
      <c r="AL6" s="14">
        <f t="shared" si="0"/>
        <v>1155</v>
      </c>
      <c r="AM6" s="14">
        <f t="shared" si="1"/>
        <v>2067</v>
      </c>
      <c r="AN6" s="14">
        <f t="shared" si="2"/>
        <v>2442</v>
      </c>
      <c r="AO6" s="14">
        <f t="shared" si="3"/>
        <v>3018</v>
      </c>
      <c r="AP6" s="14">
        <f t="shared" si="4"/>
        <v>3754</v>
      </c>
      <c r="AQ6" s="14">
        <f t="shared" si="5"/>
        <v>990</v>
      </c>
      <c r="AR6" s="14">
        <f t="shared" si="6"/>
        <v>1591</v>
      </c>
    </row>
    <row r="7" spans="1:44" ht="15" thickBot="1" x14ac:dyDescent="0.25">
      <c r="A7" s="5">
        <v>90</v>
      </c>
      <c r="B7" s="3">
        <v>1170</v>
      </c>
      <c r="C7" s="4">
        <v>1560</v>
      </c>
      <c r="D7" s="4">
        <v>2184</v>
      </c>
      <c r="E7" s="4">
        <v>2769</v>
      </c>
      <c r="F7" s="7">
        <v>3744</v>
      </c>
      <c r="G7" s="10">
        <v>840</v>
      </c>
      <c r="H7" s="10">
        <v>1340</v>
      </c>
      <c r="J7" s="5">
        <v>90</v>
      </c>
      <c r="K7" s="4">
        <v>1521</v>
      </c>
      <c r="L7" s="4">
        <v>2028</v>
      </c>
      <c r="M7" s="4">
        <v>2535</v>
      </c>
      <c r="N7" s="4">
        <v>3003</v>
      </c>
      <c r="O7" s="7">
        <v>3627</v>
      </c>
      <c r="P7" s="10">
        <v>1300</v>
      </c>
      <c r="Q7" s="10">
        <v>1654</v>
      </c>
      <c r="S7" s="5">
        <v>90</v>
      </c>
      <c r="T7" s="4">
        <v>2301</v>
      </c>
      <c r="U7" s="4">
        <v>2730</v>
      </c>
      <c r="V7" s="4">
        <v>3237</v>
      </c>
      <c r="W7" s="4">
        <v>3861</v>
      </c>
      <c r="X7" s="7">
        <v>4212</v>
      </c>
      <c r="Y7" s="10">
        <v>1700</v>
      </c>
      <c r="Z7" s="10">
        <v>2308</v>
      </c>
      <c r="AB7" s="5">
        <v>90</v>
      </c>
      <c r="AC7" s="4">
        <v>2379</v>
      </c>
      <c r="AD7" s="4">
        <v>2691</v>
      </c>
      <c r="AE7" s="4">
        <v>3276</v>
      </c>
      <c r="AF7" s="4">
        <v>4212</v>
      </c>
      <c r="AG7" s="4">
        <v>5226</v>
      </c>
      <c r="AH7" s="10">
        <v>1800</v>
      </c>
      <c r="AI7" s="10">
        <v>2608</v>
      </c>
      <c r="AK7" s="10">
        <v>90</v>
      </c>
      <c r="AL7" s="14">
        <f t="shared" si="0"/>
        <v>1155</v>
      </c>
      <c r="AM7" s="14">
        <f t="shared" si="1"/>
        <v>2067</v>
      </c>
      <c r="AN7" s="14">
        <f t="shared" si="2"/>
        <v>2442</v>
      </c>
      <c r="AO7" s="14">
        <f t="shared" si="3"/>
        <v>3018</v>
      </c>
      <c r="AP7" s="14">
        <f t="shared" si="4"/>
        <v>3754</v>
      </c>
      <c r="AQ7" s="14">
        <f t="shared" si="5"/>
        <v>990</v>
      </c>
      <c r="AR7" s="14">
        <f t="shared" si="6"/>
        <v>1591</v>
      </c>
    </row>
    <row r="8" spans="1:44" ht="15" thickBot="1" x14ac:dyDescent="0.25">
      <c r="A8" s="5">
        <v>100</v>
      </c>
      <c r="B8" s="3">
        <v>1209</v>
      </c>
      <c r="C8" s="4">
        <v>1638</v>
      </c>
      <c r="D8" s="4">
        <v>2301</v>
      </c>
      <c r="E8" s="4">
        <v>2925</v>
      </c>
      <c r="F8" s="7">
        <v>3939</v>
      </c>
      <c r="G8" s="10">
        <v>870</v>
      </c>
      <c r="H8" s="10">
        <v>1370</v>
      </c>
      <c r="J8" s="5">
        <v>100</v>
      </c>
      <c r="K8" s="4">
        <v>1638</v>
      </c>
      <c r="L8" s="4">
        <v>2145</v>
      </c>
      <c r="M8" s="4">
        <v>2691</v>
      </c>
      <c r="N8" s="4">
        <v>3159</v>
      </c>
      <c r="O8" s="7">
        <v>3822</v>
      </c>
      <c r="P8" s="10">
        <v>1400</v>
      </c>
      <c r="Q8" s="10">
        <v>1761</v>
      </c>
      <c r="S8" s="5">
        <v>100</v>
      </c>
      <c r="T8" s="4">
        <v>2379</v>
      </c>
      <c r="U8" s="4">
        <v>2886</v>
      </c>
      <c r="V8" s="4">
        <v>3432</v>
      </c>
      <c r="W8" s="4">
        <v>4056</v>
      </c>
      <c r="X8" s="7">
        <v>4446</v>
      </c>
      <c r="Y8" s="10">
        <v>1800</v>
      </c>
      <c r="Z8" s="10">
        <v>2457</v>
      </c>
      <c r="AB8" s="5">
        <v>100</v>
      </c>
      <c r="AC8" s="4">
        <v>2496</v>
      </c>
      <c r="AD8" s="4">
        <v>2808</v>
      </c>
      <c r="AE8" s="4">
        <v>3432</v>
      </c>
      <c r="AF8" s="4">
        <v>4407</v>
      </c>
      <c r="AG8" s="4">
        <v>5538</v>
      </c>
      <c r="AH8" s="10">
        <v>1900</v>
      </c>
      <c r="AI8" s="10">
        <v>2757</v>
      </c>
      <c r="AK8" s="10">
        <v>100</v>
      </c>
      <c r="AL8" s="14">
        <f t="shared" si="0"/>
        <v>1155</v>
      </c>
      <c r="AM8" s="14">
        <f t="shared" si="1"/>
        <v>2067</v>
      </c>
      <c r="AN8" s="14">
        <f t="shared" si="2"/>
        <v>2442</v>
      </c>
      <c r="AO8" s="14">
        <f t="shared" si="3"/>
        <v>3018</v>
      </c>
      <c r="AP8" s="14">
        <f t="shared" si="4"/>
        <v>3754</v>
      </c>
      <c r="AQ8" s="14">
        <f t="shared" si="5"/>
        <v>990</v>
      </c>
      <c r="AR8" s="14">
        <f t="shared" si="6"/>
        <v>1591</v>
      </c>
    </row>
    <row r="9" spans="1:44" ht="15" thickBot="1" x14ac:dyDescent="0.25">
      <c r="A9" s="5">
        <v>110</v>
      </c>
      <c r="B9" s="3">
        <v>1287</v>
      </c>
      <c r="C9" s="4">
        <v>1716</v>
      </c>
      <c r="D9" s="4">
        <v>2418</v>
      </c>
      <c r="E9" s="4">
        <v>3042</v>
      </c>
      <c r="F9" s="7">
        <v>4134</v>
      </c>
      <c r="G9" s="10">
        <v>900</v>
      </c>
      <c r="H9" s="10">
        <v>1400</v>
      </c>
      <c r="J9" s="5">
        <v>110</v>
      </c>
      <c r="K9" s="4">
        <v>1716</v>
      </c>
      <c r="L9" s="4">
        <v>2223</v>
      </c>
      <c r="M9" s="4">
        <v>2808</v>
      </c>
      <c r="N9" s="4">
        <v>3354</v>
      </c>
      <c r="O9" s="7">
        <v>4017</v>
      </c>
      <c r="P9" s="10">
        <v>1500</v>
      </c>
      <c r="Q9" s="10">
        <v>1868</v>
      </c>
      <c r="S9" s="5">
        <v>110</v>
      </c>
      <c r="T9" s="4">
        <v>2496</v>
      </c>
      <c r="U9" s="4">
        <v>3042</v>
      </c>
      <c r="V9" s="4">
        <v>3588</v>
      </c>
      <c r="W9" s="4">
        <v>4251</v>
      </c>
      <c r="X9" s="7">
        <v>4680</v>
      </c>
      <c r="Y9" s="10">
        <v>1900</v>
      </c>
      <c r="Z9" s="10">
        <v>2607</v>
      </c>
      <c r="AB9" s="5">
        <v>110</v>
      </c>
      <c r="AC9" s="4">
        <v>2574</v>
      </c>
      <c r="AD9" s="4">
        <v>2925</v>
      </c>
      <c r="AE9" s="4">
        <v>3588</v>
      </c>
      <c r="AF9" s="4">
        <v>4641</v>
      </c>
      <c r="AG9" s="4">
        <v>5811</v>
      </c>
      <c r="AH9" s="10">
        <v>2000</v>
      </c>
      <c r="AI9" s="10">
        <v>2907</v>
      </c>
      <c r="AK9" s="10">
        <v>110</v>
      </c>
      <c r="AL9" s="14">
        <f>AK9/100*$AL$21</f>
        <v>1270.5</v>
      </c>
      <c r="AM9" s="14">
        <f>AK9/100*$AM$21</f>
        <v>2273.7000000000003</v>
      </c>
      <c r="AN9" s="14">
        <f>AK9/100*$AN$21</f>
        <v>2686.2000000000003</v>
      </c>
      <c r="AO9" s="14">
        <f>AK9/100*$AO$21</f>
        <v>3319.8</v>
      </c>
      <c r="AP9" s="14">
        <f>AK9/100*$AP$21</f>
        <v>4129.4000000000005</v>
      </c>
      <c r="AQ9" s="14">
        <f>AK9/100*$AQ$21</f>
        <v>1089</v>
      </c>
      <c r="AR9" s="14">
        <f>AK9/100*$AR$21</f>
        <v>1750.1000000000001</v>
      </c>
    </row>
    <row r="10" spans="1:44" ht="15" thickBot="1" x14ac:dyDescent="0.25">
      <c r="A10" s="5">
        <v>120</v>
      </c>
      <c r="B10" s="3">
        <v>1326</v>
      </c>
      <c r="C10" s="4">
        <v>1794</v>
      </c>
      <c r="D10" s="4">
        <v>2535</v>
      </c>
      <c r="E10" s="4">
        <v>3198</v>
      </c>
      <c r="F10" s="7">
        <v>4329</v>
      </c>
      <c r="G10" s="10">
        <v>930</v>
      </c>
      <c r="H10" s="10">
        <v>1430</v>
      </c>
      <c r="J10" s="5">
        <v>120</v>
      </c>
      <c r="K10" s="4">
        <v>1794</v>
      </c>
      <c r="L10" s="4">
        <v>2340</v>
      </c>
      <c r="M10" s="4">
        <v>2964</v>
      </c>
      <c r="N10" s="4">
        <v>3510</v>
      </c>
      <c r="O10" s="7">
        <v>4212</v>
      </c>
      <c r="P10" s="10">
        <v>1600</v>
      </c>
      <c r="Q10" s="10">
        <v>1974</v>
      </c>
      <c r="S10" s="5">
        <v>120</v>
      </c>
      <c r="T10" s="4">
        <v>2613</v>
      </c>
      <c r="U10" s="4">
        <v>3159</v>
      </c>
      <c r="V10" s="4">
        <v>3744</v>
      </c>
      <c r="W10" s="4">
        <v>4446</v>
      </c>
      <c r="X10" s="7">
        <v>4875</v>
      </c>
      <c r="Y10" s="10">
        <v>2000</v>
      </c>
      <c r="Z10" s="10">
        <v>2756</v>
      </c>
      <c r="AB10" s="5">
        <v>120</v>
      </c>
      <c r="AC10" s="4">
        <v>2730</v>
      </c>
      <c r="AD10" s="4">
        <v>3042</v>
      </c>
      <c r="AE10" s="4">
        <v>3783</v>
      </c>
      <c r="AF10" s="4">
        <v>4836</v>
      </c>
      <c r="AG10" s="7">
        <v>6084</v>
      </c>
      <c r="AH10" s="10">
        <v>2100</v>
      </c>
      <c r="AI10" s="10">
        <v>3056</v>
      </c>
      <c r="AK10" s="10">
        <v>120</v>
      </c>
      <c r="AL10" s="14">
        <f t="shared" ref="AL10:AL20" si="7">AK10/100*$AL$21</f>
        <v>1386</v>
      </c>
      <c r="AM10" s="14">
        <f t="shared" ref="AM10:AM20" si="8">AK10/100*$AM$21</f>
        <v>2480.4</v>
      </c>
      <c r="AN10" s="14">
        <f t="shared" ref="AN10:AN20" si="9">AK10/100*$AN$21</f>
        <v>2930.4</v>
      </c>
      <c r="AO10" s="14">
        <f t="shared" ref="AO10:AO20" si="10">AK10/100*$AO$21</f>
        <v>3621.6</v>
      </c>
      <c r="AP10" s="14">
        <f t="shared" ref="AP10:AP20" si="11">AK10/100*$AP$21</f>
        <v>4504.8</v>
      </c>
      <c r="AQ10" s="14">
        <f t="shared" ref="AQ10:AQ20" si="12">AK10/100*$AQ$21</f>
        <v>1188</v>
      </c>
      <c r="AR10" s="14">
        <f t="shared" ref="AR10:AR20" si="13">AK10/100*$AR$21</f>
        <v>1909.1999999999998</v>
      </c>
    </row>
    <row r="11" spans="1:44" ht="15" thickBot="1" x14ac:dyDescent="0.25">
      <c r="A11" s="5">
        <v>130</v>
      </c>
      <c r="B11" s="3">
        <v>1365</v>
      </c>
      <c r="C11" s="4">
        <v>1872</v>
      </c>
      <c r="D11" s="4">
        <v>2652</v>
      </c>
      <c r="E11" s="4">
        <v>3354</v>
      </c>
      <c r="F11" s="7">
        <v>4524</v>
      </c>
      <c r="G11" s="10">
        <v>960</v>
      </c>
      <c r="H11" s="10">
        <v>1460</v>
      </c>
      <c r="J11" s="5">
        <v>130</v>
      </c>
      <c r="K11" s="4">
        <v>1872</v>
      </c>
      <c r="L11" s="4">
        <v>2457</v>
      </c>
      <c r="M11" s="4">
        <v>3081</v>
      </c>
      <c r="N11" s="4">
        <v>3666</v>
      </c>
      <c r="O11" s="7">
        <v>4407</v>
      </c>
      <c r="P11" s="10">
        <v>1700</v>
      </c>
      <c r="Q11" s="10">
        <v>2081</v>
      </c>
      <c r="S11" s="5">
        <v>130</v>
      </c>
      <c r="T11" s="4">
        <v>2730</v>
      </c>
      <c r="U11" s="4">
        <v>3315</v>
      </c>
      <c r="V11" s="4">
        <v>3900</v>
      </c>
      <c r="W11" s="4">
        <v>4641</v>
      </c>
      <c r="X11" s="7">
        <v>5109</v>
      </c>
      <c r="Y11" s="10">
        <v>2100</v>
      </c>
      <c r="Z11" s="10">
        <v>2905</v>
      </c>
      <c r="AH11" s="6"/>
      <c r="AI11" s="6"/>
      <c r="AK11" s="10">
        <v>130</v>
      </c>
      <c r="AL11" s="14">
        <f t="shared" si="7"/>
        <v>1501.5</v>
      </c>
      <c r="AM11" s="14">
        <f t="shared" si="8"/>
        <v>2687.1</v>
      </c>
      <c r="AN11" s="14">
        <f t="shared" si="9"/>
        <v>3174.6</v>
      </c>
      <c r="AO11" s="14">
        <f t="shared" si="10"/>
        <v>3923.4</v>
      </c>
      <c r="AP11" s="14">
        <f t="shared" si="11"/>
        <v>4880.2</v>
      </c>
      <c r="AQ11" s="14">
        <f t="shared" si="12"/>
        <v>1287</v>
      </c>
      <c r="AR11" s="14">
        <f t="shared" si="13"/>
        <v>2068.3000000000002</v>
      </c>
    </row>
    <row r="12" spans="1:44" ht="15" thickBot="1" x14ac:dyDescent="0.25">
      <c r="A12" s="5">
        <v>140</v>
      </c>
      <c r="B12" s="3">
        <v>1404</v>
      </c>
      <c r="C12" s="4">
        <v>1950</v>
      </c>
      <c r="D12" s="4">
        <v>2769</v>
      </c>
      <c r="E12" s="4">
        <v>3510</v>
      </c>
      <c r="F12" s="7">
        <v>4719</v>
      </c>
      <c r="G12" s="10">
        <v>990</v>
      </c>
      <c r="H12" s="10">
        <v>1490</v>
      </c>
      <c r="J12" s="5">
        <v>140</v>
      </c>
      <c r="K12" s="4">
        <v>1950</v>
      </c>
      <c r="L12" s="4">
        <v>2574</v>
      </c>
      <c r="M12" s="4">
        <v>3237</v>
      </c>
      <c r="N12" s="4">
        <v>3822</v>
      </c>
      <c r="O12" s="7">
        <v>4602</v>
      </c>
      <c r="P12" s="10">
        <v>1800</v>
      </c>
      <c r="Q12" s="10">
        <v>2187</v>
      </c>
      <c r="S12" s="5">
        <v>140</v>
      </c>
      <c r="T12" s="4">
        <v>2847</v>
      </c>
      <c r="U12" s="4">
        <v>3432</v>
      </c>
      <c r="V12" s="4">
        <v>4056</v>
      </c>
      <c r="W12" s="4">
        <v>4836</v>
      </c>
      <c r="X12" s="7">
        <v>5343</v>
      </c>
      <c r="Y12" s="10">
        <v>2200</v>
      </c>
      <c r="Z12" s="10">
        <v>3055</v>
      </c>
      <c r="AH12" s="6"/>
      <c r="AI12" s="6"/>
      <c r="AK12" s="10">
        <v>140</v>
      </c>
      <c r="AL12" s="14">
        <f t="shared" si="7"/>
        <v>1617</v>
      </c>
      <c r="AM12" s="14">
        <f t="shared" si="8"/>
        <v>2893.7999999999997</v>
      </c>
      <c r="AN12" s="14">
        <f t="shared" si="9"/>
        <v>3418.7999999999997</v>
      </c>
      <c r="AO12" s="14">
        <f t="shared" si="10"/>
        <v>4225.2</v>
      </c>
      <c r="AP12" s="14">
        <f t="shared" si="11"/>
        <v>5255.5999999999995</v>
      </c>
      <c r="AQ12" s="14">
        <f t="shared" si="12"/>
        <v>1386</v>
      </c>
      <c r="AR12" s="14">
        <f t="shared" si="13"/>
        <v>2227.3999999999996</v>
      </c>
    </row>
    <row r="13" spans="1:44" ht="15" thickBot="1" x14ac:dyDescent="0.25">
      <c r="A13" s="5">
        <v>150</v>
      </c>
      <c r="B13" s="3">
        <v>1482</v>
      </c>
      <c r="C13" s="4">
        <v>2028</v>
      </c>
      <c r="D13" s="4">
        <v>2886</v>
      </c>
      <c r="E13" s="4">
        <v>3627</v>
      </c>
      <c r="F13" s="7">
        <v>4914</v>
      </c>
      <c r="G13" s="10">
        <v>1020</v>
      </c>
      <c r="H13" s="10">
        <v>1520</v>
      </c>
      <c r="J13" s="5">
        <v>150</v>
      </c>
      <c r="K13" s="4">
        <v>2028</v>
      </c>
      <c r="L13" s="4">
        <v>2691</v>
      </c>
      <c r="M13" s="4">
        <v>3354</v>
      </c>
      <c r="N13" s="4">
        <v>4017</v>
      </c>
      <c r="O13" s="7">
        <v>4836</v>
      </c>
      <c r="P13" s="10">
        <v>1900</v>
      </c>
      <c r="Q13" s="10">
        <v>2294</v>
      </c>
      <c r="S13" s="5">
        <v>150</v>
      </c>
      <c r="T13" s="4">
        <v>2964</v>
      </c>
      <c r="U13" s="4">
        <v>3588</v>
      </c>
      <c r="V13" s="4">
        <v>4212</v>
      </c>
      <c r="W13" s="4">
        <v>5031</v>
      </c>
      <c r="X13" s="7">
        <v>5538</v>
      </c>
      <c r="Y13" s="10">
        <v>2300</v>
      </c>
      <c r="Z13" s="10">
        <v>3204</v>
      </c>
      <c r="AH13" s="6"/>
      <c r="AI13" s="6"/>
      <c r="AK13" s="10">
        <v>150</v>
      </c>
      <c r="AL13" s="14">
        <f t="shared" si="7"/>
        <v>1732.5</v>
      </c>
      <c r="AM13" s="14">
        <f t="shared" si="8"/>
        <v>3100.5</v>
      </c>
      <c r="AN13" s="14">
        <f t="shared" si="9"/>
        <v>3663</v>
      </c>
      <c r="AO13" s="14">
        <f t="shared" si="10"/>
        <v>4527</v>
      </c>
      <c r="AP13" s="14">
        <f t="shared" si="11"/>
        <v>5631</v>
      </c>
      <c r="AQ13" s="14">
        <f t="shared" si="12"/>
        <v>1485</v>
      </c>
      <c r="AR13" s="14">
        <f t="shared" si="13"/>
        <v>2386.5</v>
      </c>
    </row>
    <row r="14" spans="1:44" ht="15" thickBot="1" x14ac:dyDescent="0.25">
      <c r="A14" s="5">
        <v>160</v>
      </c>
      <c r="B14" s="3">
        <v>1560</v>
      </c>
      <c r="C14" s="4">
        <v>2106</v>
      </c>
      <c r="D14" s="4">
        <v>3003</v>
      </c>
      <c r="E14" s="4">
        <v>3783</v>
      </c>
      <c r="F14" s="7">
        <v>5109</v>
      </c>
      <c r="G14" s="10">
        <v>1050</v>
      </c>
      <c r="H14" s="10">
        <v>1550</v>
      </c>
      <c r="AK14" s="10">
        <v>160</v>
      </c>
      <c r="AL14" s="14">
        <f t="shared" si="7"/>
        <v>1848</v>
      </c>
      <c r="AM14" s="14">
        <f t="shared" si="8"/>
        <v>3307.2000000000003</v>
      </c>
      <c r="AN14" s="14">
        <f t="shared" si="9"/>
        <v>3907.2000000000003</v>
      </c>
      <c r="AO14" s="14">
        <f t="shared" si="10"/>
        <v>4828.8</v>
      </c>
      <c r="AP14" s="14">
        <f t="shared" si="11"/>
        <v>6006.4000000000005</v>
      </c>
      <c r="AQ14" s="14">
        <f t="shared" si="12"/>
        <v>1584</v>
      </c>
      <c r="AR14" s="14">
        <f t="shared" si="13"/>
        <v>2545.6000000000004</v>
      </c>
    </row>
    <row r="15" spans="1:44" x14ac:dyDescent="0.2">
      <c r="AK15" s="10">
        <v>170</v>
      </c>
      <c r="AL15" s="14">
        <f t="shared" si="7"/>
        <v>1963.5</v>
      </c>
      <c r="AM15" s="14">
        <f t="shared" si="8"/>
        <v>3513.9</v>
      </c>
      <c r="AN15" s="14">
        <f t="shared" si="9"/>
        <v>4151.3999999999996</v>
      </c>
      <c r="AO15" s="14">
        <f t="shared" si="10"/>
        <v>5130.5999999999995</v>
      </c>
      <c r="AP15" s="14">
        <f t="shared" si="11"/>
        <v>6381.8</v>
      </c>
      <c r="AQ15" s="14">
        <f t="shared" si="12"/>
        <v>1683</v>
      </c>
      <c r="AR15" s="14">
        <f t="shared" si="13"/>
        <v>2704.7</v>
      </c>
    </row>
    <row r="16" spans="1:44" x14ac:dyDescent="0.2">
      <c r="AK16" s="10">
        <v>180</v>
      </c>
      <c r="AL16" s="14">
        <f t="shared" si="7"/>
        <v>2079</v>
      </c>
      <c r="AM16" s="14">
        <f t="shared" si="8"/>
        <v>3720.6</v>
      </c>
      <c r="AN16" s="14">
        <f t="shared" si="9"/>
        <v>4395.6000000000004</v>
      </c>
      <c r="AO16" s="14">
        <f t="shared" si="10"/>
        <v>5432.4000000000005</v>
      </c>
      <c r="AP16" s="14">
        <f t="shared" si="11"/>
        <v>6757.2</v>
      </c>
      <c r="AQ16" s="14">
        <f t="shared" si="12"/>
        <v>1782</v>
      </c>
      <c r="AR16" s="14">
        <f t="shared" si="13"/>
        <v>2863.8</v>
      </c>
    </row>
    <row r="17" spans="1:44" x14ac:dyDescent="0.2">
      <c r="AK17" s="10">
        <v>190</v>
      </c>
      <c r="AL17" s="14">
        <f t="shared" si="7"/>
        <v>2194.5</v>
      </c>
      <c r="AM17" s="14">
        <f t="shared" si="8"/>
        <v>3927.2999999999997</v>
      </c>
      <c r="AN17" s="14">
        <f t="shared" si="9"/>
        <v>4639.8</v>
      </c>
      <c r="AO17" s="14">
        <f t="shared" si="10"/>
        <v>5734.2</v>
      </c>
      <c r="AP17" s="14">
        <f t="shared" si="11"/>
        <v>7132.5999999999995</v>
      </c>
      <c r="AQ17" s="14">
        <f t="shared" si="12"/>
        <v>1881</v>
      </c>
      <c r="AR17" s="14">
        <f t="shared" si="13"/>
        <v>3022.8999999999996</v>
      </c>
    </row>
    <row r="18" spans="1:44" x14ac:dyDescent="0.2">
      <c r="AK18" s="10">
        <v>200</v>
      </c>
      <c r="AL18" s="14">
        <f t="shared" si="7"/>
        <v>2310</v>
      </c>
      <c r="AM18" s="14">
        <f t="shared" si="8"/>
        <v>4134</v>
      </c>
      <c r="AN18" s="14">
        <f t="shared" si="9"/>
        <v>4884</v>
      </c>
      <c r="AO18" s="14">
        <f t="shared" si="10"/>
        <v>6036</v>
      </c>
      <c r="AP18" s="14">
        <f t="shared" si="11"/>
        <v>7508</v>
      </c>
      <c r="AQ18" s="14">
        <f t="shared" si="12"/>
        <v>1980</v>
      </c>
      <c r="AR18" s="14">
        <f t="shared" si="13"/>
        <v>3182</v>
      </c>
    </row>
    <row r="19" spans="1:44" x14ac:dyDescent="0.2">
      <c r="A19" s="9" t="s">
        <v>18</v>
      </c>
      <c r="B19" s="9" t="s">
        <v>1</v>
      </c>
      <c r="C19" s="9" t="s">
        <v>2</v>
      </c>
      <c r="D19" s="9" t="s">
        <v>16</v>
      </c>
      <c r="E19" s="9" t="s">
        <v>15</v>
      </c>
      <c r="AK19" s="10">
        <v>210</v>
      </c>
      <c r="AL19" s="14">
        <f t="shared" si="7"/>
        <v>2425.5</v>
      </c>
      <c r="AM19" s="14">
        <f t="shared" si="8"/>
        <v>4340.7</v>
      </c>
      <c r="AN19" s="14">
        <f t="shared" si="9"/>
        <v>5128.2</v>
      </c>
      <c r="AO19" s="14">
        <f t="shared" si="10"/>
        <v>6337.8</v>
      </c>
      <c r="AP19" s="14">
        <f t="shared" si="11"/>
        <v>7883.4000000000005</v>
      </c>
      <c r="AQ19" s="14">
        <f t="shared" si="12"/>
        <v>2079</v>
      </c>
      <c r="AR19" s="14">
        <f t="shared" si="13"/>
        <v>3341.1000000000004</v>
      </c>
    </row>
    <row r="20" spans="1:44" x14ac:dyDescent="0.2">
      <c r="A20" s="9" t="s">
        <v>4</v>
      </c>
      <c r="B20" s="9">
        <v>1</v>
      </c>
      <c r="C20" s="9">
        <v>60</v>
      </c>
      <c r="D20" s="9">
        <v>0</v>
      </c>
      <c r="E20" s="9">
        <v>0</v>
      </c>
      <c r="AK20" s="10">
        <v>220</v>
      </c>
      <c r="AL20" s="14">
        <f t="shared" si="7"/>
        <v>2541</v>
      </c>
      <c r="AM20" s="14">
        <f t="shared" si="8"/>
        <v>4547.4000000000005</v>
      </c>
      <c r="AN20" s="14">
        <f t="shared" si="9"/>
        <v>5372.4000000000005</v>
      </c>
      <c r="AO20" s="14">
        <f t="shared" si="10"/>
        <v>6639.6</v>
      </c>
      <c r="AP20" s="14">
        <f t="shared" si="11"/>
        <v>8258.8000000000011</v>
      </c>
      <c r="AQ20" s="14">
        <f t="shared" si="12"/>
        <v>2178</v>
      </c>
      <c r="AR20" s="14">
        <f t="shared" si="13"/>
        <v>3500.2000000000003</v>
      </c>
    </row>
    <row r="21" spans="1:44" x14ac:dyDescent="0.2">
      <c r="A21" s="9" t="s">
        <v>7</v>
      </c>
      <c r="B21" s="9">
        <v>2</v>
      </c>
      <c r="C21" s="9">
        <v>70</v>
      </c>
      <c r="D21" s="9">
        <v>1</v>
      </c>
      <c r="E21" s="9">
        <v>1</v>
      </c>
      <c r="AK21" s="9" t="s">
        <v>19</v>
      </c>
      <c r="AL21" s="15">
        <v>1155</v>
      </c>
      <c r="AM21" s="15">
        <v>2067</v>
      </c>
      <c r="AN21" s="15">
        <v>2442</v>
      </c>
      <c r="AO21" s="15">
        <v>3018</v>
      </c>
      <c r="AP21" s="15">
        <v>3754</v>
      </c>
      <c r="AQ21" s="13">
        <v>990</v>
      </c>
      <c r="AR21" s="13">
        <v>1591</v>
      </c>
    </row>
    <row r="22" spans="1:44" x14ac:dyDescent="0.2">
      <c r="A22" s="9" t="s">
        <v>10</v>
      </c>
      <c r="B22" s="9">
        <v>3</v>
      </c>
      <c r="C22" s="9">
        <v>80</v>
      </c>
      <c r="E22" s="9">
        <v>2</v>
      </c>
    </row>
    <row r="23" spans="1:44" x14ac:dyDescent="0.2">
      <c r="A23" s="9" t="s">
        <v>11</v>
      </c>
      <c r="B23" s="9">
        <v>4</v>
      </c>
      <c r="C23" s="9">
        <v>90</v>
      </c>
      <c r="E23" s="9">
        <v>3</v>
      </c>
    </row>
    <row r="24" spans="1:44" x14ac:dyDescent="0.2">
      <c r="A24" s="9" t="s">
        <v>17</v>
      </c>
      <c r="B24" s="9">
        <v>5</v>
      </c>
      <c r="C24" s="9">
        <v>100</v>
      </c>
      <c r="E24" s="9">
        <v>4</v>
      </c>
    </row>
    <row r="25" spans="1:44" x14ac:dyDescent="0.2">
      <c r="B25" s="11">
        <v>0.5</v>
      </c>
      <c r="C25" s="9">
        <v>110</v>
      </c>
      <c r="E25" s="9">
        <v>5</v>
      </c>
    </row>
    <row r="26" spans="1:44" x14ac:dyDescent="0.2">
      <c r="B26" s="11">
        <v>0.6</v>
      </c>
      <c r="C26" s="9">
        <v>120</v>
      </c>
      <c r="E26" s="9">
        <v>6</v>
      </c>
    </row>
    <row r="27" spans="1:44" x14ac:dyDescent="0.2">
      <c r="C27" s="9">
        <v>130</v>
      </c>
      <c r="E27" s="9">
        <v>7</v>
      </c>
    </row>
    <row r="28" spans="1:44" x14ac:dyDescent="0.2">
      <c r="C28" s="9">
        <v>140</v>
      </c>
      <c r="E28" s="9">
        <v>8</v>
      </c>
    </row>
    <row r="29" spans="1:44" x14ac:dyDescent="0.2">
      <c r="C29" s="9">
        <v>150</v>
      </c>
      <c r="E29" s="9">
        <v>9</v>
      </c>
    </row>
    <row r="30" spans="1:44" x14ac:dyDescent="0.2">
      <c r="C30" s="9">
        <v>160</v>
      </c>
      <c r="E30" s="9">
        <v>10</v>
      </c>
    </row>
    <row r="31" spans="1:44" x14ac:dyDescent="0.2">
      <c r="C31" s="9">
        <v>170</v>
      </c>
    </row>
    <row r="32" spans="1:44" x14ac:dyDescent="0.2">
      <c r="C32" s="9">
        <v>180</v>
      </c>
    </row>
    <row r="33" spans="2:13" x14ac:dyDescent="0.2">
      <c r="C33" s="9">
        <v>190</v>
      </c>
    </row>
    <row r="34" spans="2:13" x14ac:dyDescent="0.2">
      <c r="C34" s="9">
        <v>200</v>
      </c>
    </row>
    <row r="35" spans="2:13" x14ac:dyDescent="0.2">
      <c r="C35" s="9">
        <v>210</v>
      </c>
    </row>
    <row r="36" spans="2:13" x14ac:dyDescent="0.2">
      <c r="C36" s="9">
        <v>220</v>
      </c>
    </row>
    <row r="40" spans="2:13" x14ac:dyDescent="0.2">
      <c r="D40" s="9" t="s">
        <v>105</v>
      </c>
      <c r="E40" s="9" t="s">
        <v>105</v>
      </c>
      <c r="G40" s="9" t="s">
        <v>0</v>
      </c>
      <c r="H40" s="9" t="s">
        <v>111</v>
      </c>
    </row>
    <row r="41" spans="2:13" x14ac:dyDescent="0.2">
      <c r="B41" s="9" t="s">
        <v>117</v>
      </c>
      <c r="C41" s="9" t="s">
        <v>21</v>
      </c>
      <c r="D41" s="9">
        <v>25</v>
      </c>
      <c r="E41" s="9">
        <v>16</v>
      </c>
      <c r="G41" s="9" t="s">
        <v>21</v>
      </c>
      <c r="H41" s="9">
        <v>25</v>
      </c>
      <c r="J41" s="9" t="s">
        <v>117</v>
      </c>
      <c r="K41" s="9" t="s">
        <v>118</v>
      </c>
      <c r="L41" s="9">
        <v>25</v>
      </c>
      <c r="M41" s="9">
        <v>16</v>
      </c>
    </row>
    <row r="42" spans="2:13" x14ac:dyDescent="0.2">
      <c r="B42" s="9" t="s">
        <v>22</v>
      </c>
      <c r="C42" s="21" t="s">
        <v>106</v>
      </c>
      <c r="D42" s="9">
        <v>1113</v>
      </c>
      <c r="E42" s="9" t="str">
        <f>IFERROR(VLOOKUP(C42,$C$115:$E$132,3,0),"")</f>
        <v/>
      </c>
      <c r="G42" s="9" t="s">
        <v>118</v>
      </c>
      <c r="H42" s="9">
        <v>16</v>
      </c>
      <c r="J42" s="9" t="s">
        <v>22</v>
      </c>
      <c r="K42" s="21" t="s">
        <v>106</v>
      </c>
      <c r="L42" s="9">
        <v>651</v>
      </c>
    </row>
    <row r="43" spans="2:13" x14ac:dyDescent="0.2">
      <c r="B43" s="9" t="s">
        <v>23</v>
      </c>
      <c r="C43" s="21" t="s">
        <v>107</v>
      </c>
      <c r="D43" s="9">
        <v>1113</v>
      </c>
      <c r="J43" s="9" t="s">
        <v>23</v>
      </c>
      <c r="K43" s="21" t="s">
        <v>107</v>
      </c>
      <c r="L43" s="9">
        <v>651</v>
      </c>
    </row>
    <row r="44" spans="2:13" x14ac:dyDescent="0.2">
      <c r="B44" s="9" t="s">
        <v>24</v>
      </c>
      <c r="C44" s="21">
        <v>1606</v>
      </c>
      <c r="D44" s="9">
        <v>1113</v>
      </c>
      <c r="J44" s="9" t="s">
        <v>24</v>
      </c>
      <c r="K44" s="21">
        <v>1606</v>
      </c>
      <c r="L44" s="9">
        <v>651</v>
      </c>
    </row>
    <row r="45" spans="2:13" x14ac:dyDescent="0.2">
      <c r="B45" s="9" t="s">
        <v>25</v>
      </c>
      <c r="C45" s="21">
        <v>1852</v>
      </c>
      <c r="D45" s="9">
        <v>1113</v>
      </c>
      <c r="J45" s="9" t="s">
        <v>25</v>
      </c>
      <c r="K45" s="21">
        <v>1852</v>
      </c>
      <c r="L45" s="9">
        <v>651</v>
      </c>
    </row>
    <row r="46" spans="2:13" x14ac:dyDescent="0.2">
      <c r="B46" s="9" t="s">
        <v>26</v>
      </c>
      <c r="C46" s="21">
        <v>1908</v>
      </c>
      <c r="D46" s="9">
        <v>1113</v>
      </c>
      <c r="J46" s="9" t="s">
        <v>26</v>
      </c>
      <c r="K46" s="21">
        <v>1908</v>
      </c>
      <c r="L46" s="9">
        <v>651</v>
      </c>
    </row>
    <row r="47" spans="2:13" x14ac:dyDescent="0.2">
      <c r="B47" s="9" t="s">
        <v>27</v>
      </c>
      <c r="C47" s="21">
        <v>2259</v>
      </c>
      <c r="D47" s="9">
        <v>1113</v>
      </c>
      <c r="J47" s="9" t="s">
        <v>27</v>
      </c>
      <c r="K47" s="21">
        <v>2259</v>
      </c>
      <c r="L47" s="9">
        <v>651</v>
      </c>
    </row>
    <row r="48" spans="2:13" x14ac:dyDescent="0.2">
      <c r="B48" s="9" t="s">
        <v>28</v>
      </c>
      <c r="C48" s="21">
        <v>2261</v>
      </c>
      <c r="D48" s="9">
        <v>1113</v>
      </c>
      <c r="J48" s="9" t="s">
        <v>28</v>
      </c>
      <c r="K48" s="21">
        <v>2261</v>
      </c>
      <c r="L48" s="9">
        <v>651</v>
      </c>
    </row>
    <row r="49" spans="2:12" x14ac:dyDescent="0.2">
      <c r="B49" s="9" t="s">
        <v>29</v>
      </c>
      <c r="C49" s="21">
        <v>2406</v>
      </c>
      <c r="D49" s="9">
        <v>1113</v>
      </c>
      <c r="J49" s="9" t="s">
        <v>29</v>
      </c>
      <c r="K49" s="21">
        <v>2406</v>
      </c>
      <c r="L49" s="9">
        <v>651</v>
      </c>
    </row>
    <row r="50" spans="2:12" x14ac:dyDescent="0.2">
      <c r="B50" s="9" t="s">
        <v>30</v>
      </c>
      <c r="C50" s="21">
        <v>2746</v>
      </c>
      <c r="D50" s="9">
        <v>1113</v>
      </c>
      <c r="J50" s="9" t="s">
        <v>30</v>
      </c>
      <c r="K50" s="21">
        <v>2746</v>
      </c>
      <c r="L50" s="9">
        <v>651</v>
      </c>
    </row>
    <row r="51" spans="2:12" x14ac:dyDescent="0.2">
      <c r="B51" s="9" t="s">
        <v>31</v>
      </c>
      <c r="C51" s="21">
        <v>2871</v>
      </c>
      <c r="D51" s="9">
        <v>1113</v>
      </c>
      <c r="J51" s="9" t="s">
        <v>31</v>
      </c>
      <c r="K51" s="21">
        <v>2871</v>
      </c>
      <c r="L51" s="9">
        <v>651</v>
      </c>
    </row>
    <row r="52" spans="2:12" x14ac:dyDescent="0.2">
      <c r="B52" s="9" t="s">
        <v>32</v>
      </c>
      <c r="C52" s="21">
        <v>3144</v>
      </c>
      <c r="D52" s="9">
        <v>1113</v>
      </c>
      <c r="J52" s="9" t="s">
        <v>32</v>
      </c>
      <c r="K52" s="21">
        <v>3144</v>
      </c>
      <c r="L52" s="9">
        <v>651</v>
      </c>
    </row>
    <row r="53" spans="2:12" x14ac:dyDescent="0.2">
      <c r="B53" s="9" t="s">
        <v>33</v>
      </c>
      <c r="C53" s="21">
        <v>3204</v>
      </c>
      <c r="D53" s="9">
        <v>1113</v>
      </c>
      <c r="J53" s="9" t="s">
        <v>33</v>
      </c>
      <c r="K53" s="21">
        <v>3204</v>
      </c>
      <c r="L53" s="9">
        <v>651</v>
      </c>
    </row>
    <row r="54" spans="2:12" x14ac:dyDescent="0.2">
      <c r="B54" s="9" t="s">
        <v>34</v>
      </c>
      <c r="C54" s="21">
        <v>3209</v>
      </c>
      <c r="D54" s="9">
        <v>1113</v>
      </c>
      <c r="J54" s="9" t="s">
        <v>34</v>
      </c>
      <c r="K54" s="21">
        <v>3209</v>
      </c>
      <c r="L54" s="9">
        <v>651</v>
      </c>
    </row>
    <row r="55" spans="2:12" x14ac:dyDescent="0.2">
      <c r="B55" s="9" t="s">
        <v>35</v>
      </c>
      <c r="C55" s="21">
        <v>3458</v>
      </c>
      <c r="D55" s="9">
        <v>1113</v>
      </c>
      <c r="J55" s="9" t="s">
        <v>35</v>
      </c>
      <c r="K55" s="21">
        <v>3458</v>
      </c>
      <c r="L55" s="9">
        <v>651</v>
      </c>
    </row>
    <row r="56" spans="2:12" x14ac:dyDescent="0.2">
      <c r="B56" s="9" t="s">
        <v>36</v>
      </c>
      <c r="C56" s="21">
        <v>3465</v>
      </c>
      <c r="D56" s="9">
        <v>1113</v>
      </c>
      <c r="J56" s="9" t="s">
        <v>36</v>
      </c>
      <c r="K56" s="21">
        <v>3465</v>
      </c>
      <c r="L56" s="9">
        <v>651</v>
      </c>
    </row>
    <row r="57" spans="2:12" x14ac:dyDescent="0.2">
      <c r="B57" s="9" t="s">
        <v>37</v>
      </c>
      <c r="C57" s="21">
        <v>4059</v>
      </c>
      <c r="D57" s="9">
        <v>1113</v>
      </c>
      <c r="J57" s="9" t="s">
        <v>37</v>
      </c>
      <c r="K57" s="21">
        <v>4059</v>
      </c>
      <c r="L57" s="9">
        <v>651</v>
      </c>
    </row>
    <row r="58" spans="2:12" x14ac:dyDescent="0.2">
      <c r="B58" s="9" t="s">
        <v>38</v>
      </c>
      <c r="C58" s="21">
        <v>4063</v>
      </c>
      <c r="D58" s="9">
        <v>1113</v>
      </c>
      <c r="J58" s="9" t="s">
        <v>38</v>
      </c>
      <c r="K58" s="21">
        <v>4063</v>
      </c>
      <c r="L58" s="9">
        <v>651</v>
      </c>
    </row>
    <row r="59" spans="2:12" x14ac:dyDescent="0.2">
      <c r="B59" s="9" t="s">
        <v>39</v>
      </c>
      <c r="C59" s="21">
        <v>4077</v>
      </c>
      <c r="D59" s="9">
        <v>1113</v>
      </c>
      <c r="J59" s="9" t="s">
        <v>39</v>
      </c>
      <c r="K59" s="21">
        <v>4077</v>
      </c>
      <c r="L59" s="9">
        <v>651</v>
      </c>
    </row>
    <row r="60" spans="2:12" x14ac:dyDescent="0.2">
      <c r="B60" s="9" t="s">
        <v>40</v>
      </c>
      <c r="C60" s="21">
        <v>4082</v>
      </c>
      <c r="D60" s="9">
        <v>1113</v>
      </c>
      <c r="J60" s="9" t="s">
        <v>40</v>
      </c>
      <c r="K60" s="21">
        <v>4082</v>
      </c>
      <c r="L60" s="9">
        <v>651</v>
      </c>
    </row>
    <row r="61" spans="2:12" x14ac:dyDescent="0.2">
      <c r="B61" s="9" t="s">
        <v>41</v>
      </c>
      <c r="C61" s="21">
        <v>4158</v>
      </c>
      <c r="D61" s="9">
        <v>1113</v>
      </c>
      <c r="J61" s="9" t="s">
        <v>41</v>
      </c>
      <c r="K61" s="21">
        <v>4158</v>
      </c>
      <c r="L61" s="9">
        <v>651</v>
      </c>
    </row>
    <row r="62" spans="2:12" x14ac:dyDescent="0.2">
      <c r="B62" s="9" t="s">
        <v>42</v>
      </c>
      <c r="C62" s="21">
        <v>4261</v>
      </c>
      <c r="D62" s="9">
        <v>1113</v>
      </c>
      <c r="J62" s="9" t="s">
        <v>42</v>
      </c>
      <c r="K62" s="21">
        <v>4261</v>
      </c>
      <c r="L62" s="9">
        <v>651</v>
      </c>
    </row>
    <row r="63" spans="2:12" x14ac:dyDescent="0.2">
      <c r="B63" s="9" t="s">
        <v>43</v>
      </c>
      <c r="C63" s="21">
        <v>4301</v>
      </c>
      <c r="D63" s="9">
        <v>1113</v>
      </c>
      <c r="J63" s="9" t="s">
        <v>43</v>
      </c>
      <c r="K63" s="21">
        <v>4301</v>
      </c>
      <c r="L63" s="9">
        <v>651</v>
      </c>
    </row>
    <row r="64" spans="2:12" x14ac:dyDescent="0.2">
      <c r="B64" s="9" t="s">
        <v>44</v>
      </c>
      <c r="C64" s="21">
        <v>4454</v>
      </c>
      <c r="D64" s="9">
        <v>1113</v>
      </c>
      <c r="J64" s="9" t="s">
        <v>44</v>
      </c>
      <c r="K64" s="21">
        <v>4454</v>
      </c>
      <c r="L64" s="9">
        <v>651</v>
      </c>
    </row>
    <row r="65" spans="2:12" x14ac:dyDescent="0.2">
      <c r="B65" s="9" t="s">
        <v>45</v>
      </c>
      <c r="C65" s="21">
        <v>4803</v>
      </c>
      <c r="D65" s="9">
        <v>1113</v>
      </c>
      <c r="J65" s="9" t="s">
        <v>45</v>
      </c>
      <c r="K65" s="21">
        <v>4803</v>
      </c>
      <c r="L65" s="9">
        <v>651</v>
      </c>
    </row>
    <row r="66" spans="2:12" x14ac:dyDescent="0.2">
      <c r="B66" s="9" t="s">
        <v>46</v>
      </c>
      <c r="C66" s="21">
        <v>4858</v>
      </c>
      <c r="D66" s="9">
        <v>1113</v>
      </c>
      <c r="J66" s="9" t="s">
        <v>46</v>
      </c>
      <c r="K66" s="21">
        <v>4858</v>
      </c>
      <c r="L66" s="9">
        <v>651</v>
      </c>
    </row>
    <row r="67" spans="2:12" x14ac:dyDescent="0.2">
      <c r="B67" s="9" t="s">
        <v>47</v>
      </c>
      <c r="C67" s="21">
        <v>4967</v>
      </c>
      <c r="D67" s="9">
        <v>1113</v>
      </c>
      <c r="J67" s="9" t="s">
        <v>47</v>
      </c>
      <c r="K67" s="21">
        <v>4967</v>
      </c>
      <c r="L67" s="9">
        <v>651</v>
      </c>
    </row>
    <row r="68" spans="2:12" x14ac:dyDescent="0.2">
      <c r="B68" s="9" t="s">
        <v>48</v>
      </c>
      <c r="C68" s="21">
        <v>5102</v>
      </c>
      <c r="D68" s="9">
        <v>1113</v>
      </c>
      <c r="J68" s="9" t="s">
        <v>48</v>
      </c>
      <c r="K68" s="21">
        <v>5102</v>
      </c>
      <c r="L68" s="9">
        <v>651</v>
      </c>
    </row>
    <row r="69" spans="2:12" x14ac:dyDescent="0.2">
      <c r="B69" s="9" t="s">
        <v>49</v>
      </c>
      <c r="C69" s="21">
        <v>5150</v>
      </c>
      <c r="D69" s="9">
        <v>1113</v>
      </c>
      <c r="J69" s="9" t="s">
        <v>49</v>
      </c>
      <c r="K69" s="21">
        <v>5150</v>
      </c>
      <c r="L69" s="9">
        <v>651</v>
      </c>
    </row>
    <row r="70" spans="2:12" x14ac:dyDescent="0.2">
      <c r="B70" s="9" t="s">
        <v>50</v>
      </c>
      <c r="C70" s="21">
        <v>5173</v>
      </c>
      <c r="D70" s="9">
        <v>1113</v>
      </c>
      <c r="J70" s="9" t="s">
        <v>50</v>
      </c>
      <c r="K70" s="21">
        <v>5173</v>
      </c>
      <c r="L70" s="9">
        <v>651</v>
      </c>
    </row>
    <row r="71" spans="2:12" x14ac:dyDescent="0.2">
      <c r="B71" s="9" t="s">
        <v>51</v>
      </c>
      <c r="C71" s="21">
        <v>5252</v>
      </c>
      <c r="D71" s="9">
        <v>1113</v>
      </c>
      <c r="J71" s="9" t="s">
        <v>51</v>
      </c>
      <c r="K71" s="21">
        <v>5252</v>
      </c>
      <c r="L71" s="9">
        <v>651</v>
      </c>
    </row>
    <row r="72" spans="2:12" x14ac:dyDescent="0.2">
      <c r="B72" s="9" t="s">
        <v>52</v>
      </c>
      <c r="C72" s="21">
        <v>5259</v>
      </c>
      <c r="D72" s="9">
        <v>1113</v>
      </c>
      <c r="J72" s="9" t="s">
        <v>52</v>
      </c>
      <c r="K72" s="21">
        <v>5259</v>
      </c>
      <c r="L72" s="9">
        <v>651</v>
      </c>
    </row>
    <row r="73" spans="2:12" x14ac:dyDescent="0.2">
      <c r="B73" s="9" t="s">
        <v>53</v>
      </c>
      <c r="C73" s="21">
        <v>5501</v>
      </c>
      <c r="D73" s="9">
        <v>1113</v>
      </c>
      <c r="J73" s="9" t="s">
        <v>53</v>
      </c>
      <c r="K73" s="21">
        <v>5501</v>
      </c>
      <c r="L73" s="9">
        <v>651</v>
      </c>
    </row>
    <row r="74" spans="2:12" x14ac:dyDescent="0.2">
      <c r="B74" s="9" t="s">
        <v>54</v>
      </c>
      <c r="C74" s="21">
        <v>5608</v>
      </c>
      <c r="D74" s="9">
        <v>1113</v>
      </c>
      <c r="J74" s="9" t="s">
        <v>54</v>
      </c>
      <c r="K74" s="21">
        <v>5608</v>
      </c>
      <c r="L74" s="9">
        <v>651</v>
      </c>
    </row>
    <row r="75" spans="2:12" x14ac:dyDescent="0.2">
      <c r="B75" s="9" t="s">
        <v>55</v>
      </c>
      <c r="C75" s="21">
        <v>5612</v>
      </c>
      <c r="D75" s="9">
        <v>1113</v>
      </c>
      <c r="J75" s="9" t="s">
        <v>55</v>
      </c>
      <c r="K75" s="21">
        <v>5612</v>
      </c>
      <c r="L75" s="9">
        <v>651</v>
      </c>
    </row>
    <row r="76" spans="2:12" x14ac:dyDescent="0.2">
      <c r="B76" s="9" t="s">
        <v>56</v>
      </c>
      <c r="C76" s="21">
        <v>5850</v>
      </c>
      <c r="D76" s="9">
        <v>1113</v>
      </c>
      <c r="J76" s="9" t="s">
        <v>56</v>
      </c>
      <c r="K76" s="21">
        <v>5850</v>
      </c>
      <c r="L76" s="9">
        <v>651</v>
      </c>
    </row>
    <row r="77" spans="2:12" x14ac:dyDescent="0.2">
      <c r="B77" s="9" t="s">
        <v>57</v>
      </c>
      <c r="C77" s="21">
        <v>5853</v>
      </c>
      <c r="D77" s="9">
        <v>1113</v>
      </c>
      <c r="J77" s="9" t="s">
        <v>57</v>
      </c>
      <c r="K77" s="21">
        <v>5853</v>
      </c>
      <c r="L77" s="9">
        <v>651</v>
      </c>
    </row>
    <row r="78" spans="2:12" x14ac:dyDescent="0.2">
      <c r="B78" s="9" t="s">
        <v>58</v>
      </c>
      <c r="C78" s="21">
        <v>5880</v>
      </c>
      <c r="D78" s="9">
        <v>1113</v>
      </c>
      <c r="J78" s="9" t="s">
        <v>58</v>
      </c>
      <c r="K78" s="21">
        <v>5880</v>
      </c>
      <c r="L78" s="9">
        <v>651</v>
      </c>
    </row>
    <row r="79" spans="2:12" x14ac:dyDescent="0.2">
      <c r="B79" s="9" t="s">
        <v>59</v>
      </c>
      <c r="C79" s="21">
        <v>7005</v>
      </c>
      <c r="D79" s="9">
        <v>1113</v>
      </c>
      <c r="J79" s="9" t="s">
        <v>59</v>
      </c>
      <c r="K79" s="21">
        <v>7005</v>
      </c>
      <c r="L79" s="9">
        <v>651</v>
      </c>
    </row>
    <row r="80" spans="2:12" x14ac:dyDescent="0.2">
      <c r="B80" s="9" t="s">
        <v>60</v>
      </c>
      <c r="C80" s="21">
        <v>7013</v>
      </c>
      <c r="D80" s="9">
        <v>1113</v>
      </c>
      <c r="J80" s="9" t="s">
        <v>60</v>
      </c>
      <c r="K80" s="21">
        <v>7013</v>
      </c>
      <c r="L80" s="9">
        <v>651</v>
      </c>
    </row>
    <row r="81" spans="2:12" x14ac:dyDescent="0.2">
      <c r="B81" s="9" t="s">
        <v>61</v>
      </c>
      <c r="C81" s="21">
        <v>7122</v>
      </c>
      <c r="D81" s="9">
        <v>1113</v>
      </c>
      <c r="J81" s="9" t="s">
        <v>61</v>
      </c>
      <c r="K81" s="21">
        <v>7122</v>
      </c>
      <c r="L81" s="9">
        <v>651</v>
      </c>
    </row>
    <row r="82" spans="2:12" x14ac:dyDescent="0.2">
      <c r="B82" s="9" t="s">
        <v>62</v>
      </c>
      <c r="C82" s="21">
        <v>7125</v>
      </c>
      <c r="D82" s="9">
        <v>1113</v>
      </c>
      <c r="J82" s="9" t="s">
        <v>62</v>
      </c>
      <c r="K82" s="21">
        <v>7125</v>
      </c>
      <c r="L82" s="9">
        <v>651</v>
      </c>
    </row>
    <row r="83" spans="2:12" x14ac:dyDescent="0.2">
      <c r="B83" s="9" t="s">
        <v>63</v>
      </c>
      <c r="C83" s="21">
        <v>7128</v>
      </c>
      <c r="D83" s="9">
        <v>1113</v>
      </c>
      <c r="J83" s="9" t="s">
        <v>63</v>
      </c>
      <c r="K83" s="21">
        <v>7128</v>
      </c>
      <c r="L83" s="9">
        <v>651</v>
      </c>
    </row>
    <row r="84" spans="2:12" x14ac:dyDescent="0.2">
      <c r="B84" s="9" t="s">
        <v>64</v>
      </c>
      <c r="C84" s="21">
        <v>7255</v>
      </c>
      <c r="D84" s="9">
        <v>1113</v>
      </c>
      <c r="J84" s="9" t="s">
        <v>64</v>
      </c>
      <c r="K84" s="21">
        <v>7255</v>
      </c>
      <c r="L84" s="9">
        <v>651</v>
      </c>
    </row>
    <row r="85" spans="2:12" x14ac:dyDescent="0.2">
      <c r="B85" s="9" t="s">
        <v>65</v>
      </c>
      <c r="C85" s="21">
        <v>7256</v>
      </c>
      <c r="D85" s="9">
        <v>1113</v>
      </c>
      <c r="J85" s="9" t="s">
        <v>65</v>
      </c>
      <c r="K85" s="21">
        <v>7256</v>
      </c>
      <c r="L85" s="9">
        <v>651</v>
      </c>
    </row>
    <row r="86" spans="2:12" x14ac:dyDescent="0.2">
      <c r="B86" s="9" t="s">
        <v>66</v>
      </c>
      <c r="C86" s="21">
        <v>7257</v>
      </c>
      <c r="D86" s="9">
        <v>1113</v>
      </c>
      <c r="J86" s="9" t="s">
        <v>66</v>
      </c>
      <c r="K86" s="21">
        <v>7257</v>
      </c>
      <c r="L86" s="9">
        <v>651</v>
      </c>
    </row>
    <row r="87" spans="2:12" x14ac:dyDescent="0.2">
      <c r="B87" s="9" t="s">
        <v>67</v>
      </c>
      <c r="C87" s="21">
        <v>7282</v>
      </c>
      <c r="D87" s="9">
        <v>1113</v>
      </c>
      <c r="J87" s="9" t="s">
        <v>67</v>
      </c>
      <c r="K87" s="21">
        <v>7282</v>
      </c>
      <c r="L87" s="9">
        <v>651</v>
      </c>
    </row>
    <row r="88" spans="2:12" x14ac:dyDescent="0.2">
      <c r="B88" s="9" t="s">
        <v>68</v>
      </c>
      <c r="C88" s="21" t="s">
        <v>108</v>
      </c>
      <c r="D88" s="9">
        <v>1113</v>
      </c>
      <c r="J88" s="9" t="s">
        <v>68</v>
      </c>
      <c r="K88" s="21" t="s">
        <v>108</v>
      </c>
      <c r="L88" s="9">
        <v>651</v>
      </c>
    </row>
    <row r="89" spans="2:12" x14ac:dyDescent="0.2">
      <c r="B89" s="9" t="s">
        <v>69</v>
      </c>
      <c r="C89" s="21">
        <v>2549</v>
      </c>
      <c r="D89" s="9">
        <v>1280</v>
      </c>
      <c r="J89" s="9" t="s">
        <v>69</v>
      </c>
      <c r="K89" s="21">
        <v>2549</v>
      </c>
      <c r="L89" s="9">
        <v>784</v>
      </c>
    </row>
    <row r="90" spans="2:12" x14ac:dyDescent="0.2">
      <c r="B90" s="9" t="s">
        <v>70</v>
      </c>
      <c r="C90" s="21">
        <v>3692</v>
      </c>
      <c r="D90" s="9">
        <v>1280</v>
      </c>
      <c r="J90" s="9" t="s">
        <v>70</v>
      </c>
      <c r="K90" s="21">
        <v>3692</v>
      </c>
      <c r="L90" s="9">
        <v>784</v>
      </c>
    </row>
    <row r="91" spans="2:12" x14ac:dyDescent="0.2">
      <c r="B91" s="9" t="s">
        <v>71</v>
      </c>
      <c r="C91" s="21">
        <v>4524</v>
      </c>
      <c r="D91" s="9">
        <v>1280</v>
      </c>
      <c r="J91" s="9" t="s">
        <v>71</v>
      </c>
      <c r="K91" s="21">
        <v>4524</v>
      </c>
      <c r="L91" s="9">
        <v>784</v>
      </c>
    </row>
    <row r="92" spans="2:12" x14ac:dyDescent="0.2">
      <c r="B92" s="9" t="s">
        <v>72</v>
      </c>
      <c r="C92" s="21">
        <v>5302</v>
      </c>
      <c r="D92" s="9">
        <v>1280</v>
      </c>
      <c r="J92" s="9" t="s">
        <v>72</v>
      </c>
      <c r="K92" s="21">
        <v>5302</v>
      </c>
      <c r="L92" s="9">
        <v>784</v>
      </c>
    </row>
    <row r="93" spans="2:12" x14ac:dyDescent="0.2">
      <c r="B93" s="9" t="s">
        <v>73</v>
      </c>
      <c r="C93" s="21">
        <v>5327</v>
      </c>
      <c r="D93" s="9">
        <v>1280</v>
      </c>
      <c r="J93" s="9" t="s">
        <v>73</v>
      </c>
      <c r="K93" s="21">
        <v>5327</v>
      </c>
      <c r="L93" s="9">
        <v>784</v>
      </c>
    </row>
    <row r="94" spans="2:12" x14ac:dyDescent="0.2">
      <c r="B94" s="9" t="s">
        <v>74</v>
      </c>
      <c r="C94" s="21">
        <v>5996</v>
      </c>
      <c r="D94" s="9">
        <v>1280</v>
      </c>
      <c r="J94" s="9" t="s">
        <v>74</v>
      </c>
      <c r="K94" s="21">
        <v>5996</v>
      </c>
      <c r="L94" s="9">
        <v>784</v>
      </c>
    </row>
    <row r="95" spans="2:12" x14ac:dyDescent="0.2">
      <c r="B95" s="9" t="s">
        <v>102</v>
      </c>
      <c r="C95" s="22" t="s">
        <v>75</v>
      </c>
      <c r="D95" s="9">
        <v>1364</v>
      </c>
      <c r="J95" s="9" t="s">
        <v>102</v>
      </c>
      <c r="K95" s="22" t="s">
        <v>75</v>
      </c>
      <c r="L95" s="9">
        <v>832</v>
      </c>
    </row>
    <row r="96" spans="2:12" x14ac:dyDescent="0.2">
      <c r="B96" s="9" t="s">
        <v>77</v>
      </c>
      <c r="C96" s="22" t="s">
        <v>76</v>
      </c>
      <c r="D96" s="9">
        <v>1364</v>
      </c>
      <c r="J96" s="9" t="s">
        <v>77</v>
      </c>
      <c r="K96" s="22" t="s">
        <v>76</v>
      </c>
      <c r="L96" s="9">
        <v>832</v>
      </c>
    </row>
    <row r="97" spans="2:12" x14ac:dyDescent="0.2">
      <c r="B97" s="9" t="s">
        <v>79</v>
      </c>
      <c r="C97" s="22" t="s">
        <v>78</v>
      </c>
      <c r="D97" s="9">
        <v>1364</v>
      </c>
      <c r="J97" s="9" t="s">
        <v>79</v>
      </c>
      <c r="K97" s="22" t="s">
        <v>78</v>
      </c>
      <c r="L97" s="9">
        <v>832</v>
      </c>
    </row>
    <row r="98" spans="2:12" x14ac:dyDescent="0.2">
      <c r="B98" s="9" t="s">
        <v>81</v>
      </c>
      <c r="C98" s="22" t="s">
        <v>80</v>
      </c>
      <c r="D98" s="9">
        <v>1364</v>
      </c>
      <c r="J98" s="9" t="s">
        <v>81</v>
      </c>
      <c r="K98" s="22" t="s">
        <v>80</v>
      </c>
      <c r="L98" s="9">
        <v>832</v>
      </c>
    </row>
    <row r="99" spans="2:12" x14ac:dyDescent="0.2">
      <c r="B99" s="9" t="s">
        <v>83</v>
      </c>
      <c r="C99" s="22" t="s">
        <v>82</v>
      </c>
      <c r="D99" s="9">
        <v>1364</v>
      </c>
      <c r="J99" s="9" t="s">
        <v>83</v>
      </c>
      <c r="K99" s="22" t="s">
        <v>82</v>
      </c>
      <c r="L99" s="9">
        <v>832</v>
      </c>
    </row>
    <row r="100" spans="2:12" x14ac:dyDescent="0.2">
      <c r="B100" s="9" t="s">
        <v>103</v>
      </c>
      <c r="C100" s="22" t="s">
        <v>84</v>
      </c>
      <c r="D100" s="9">
        <v>1364</v>
      </c>
      <c r="J100" s="9" t="s">
        <v>103</v>
      </c>
      <c r="K100" s="22" t="s">
        <v>84</v>
      </c>
      <c r="L100" s="9">
        <v>832</v>
      </c>
    </row>
    <row r="101" spans="2:12" x14ac:dyDescent="0.2">
      <c r="B101" s="9" t="s">
        <v>104</v>
      </c>
      <c r="C101" s="22" t="s">
        <v>85</v>
      </c>
      <c r="D101" s="9">
        <v>1364</v>
      </c>
      <c r="J101" s="9" t="s">
        <v>104</v>
      </c>
      <c r="K101" s="22" t="s">
        <v>85</v>
      </c>
      <c r="L101" s="9">
        <v>832</v>
      </c>
    </row>
    <row r="102" spans="2:12" x14ac:dyDescent="0.2">
      <c r="B102" s="9" t="s">
        <v>87</v>
      </c>
      <c r="C102" s="22" t="s">
        <v>86</v>
      </c>
      <c r="D102" s="9">
        <v>1364</v>
      </c>
      <c r="J102" s="9" t="s">
        <v>87</v>
      </c>
      <c r="K102" s="22" t="s">
        <v>86</v>
      </c>
      <c r="L102" s="9">
        <v>832</v>
      </c>
    </row>
    <row r="103" spans="2:12" x14ac:dyDescent="0.2">
      <c r="B103" s="9" t="s">
        <v>89</v>
      </c>
      <c r="C103" s="22" t="s">
        <v>88</v>
      </c>
      <c r="D103" s="9">
        <v>1364</v>
      </c>
      <c r="J103" s="9" t="s">
        <v>89</v>
      </c>
      <c r="K103" s="22" t="s">
        <v>88</v>
      </c>
      <c r="L103" s="9">
        <v>832</v>
      </c>
    </row>
    <row r="104" spans="2:12" x14ac:dyDescent="0.2">
      <c r="B104" s="9" t="s">
        <v>90</v>
      </c>
      <c r="C104" s="21">
        <v>6010</v>
      </c>
      <c r="D104" s="9">
        <v>1364</v>
      </c>
      <c r="J104" s="9" t="s">
        <v>90</v>
      </c>
      <c r="K104" s="21">
        <v>6010</v>
      </c>
      <c r="L104" s="9">
        <v>832</v>
      </c>
    </row>
    <row r="105" spans="2:12" x14ac:dyDescent="0.2">
      <c r="B105" s="9" t="s">
        <v>91</v>
      </c>
      <c r="C105" s="21">
        <v>6012</v>
      </c>
      <c r="D105" s="9">
        <v>1390</v>
      </c>
      <c r="J105" s="9" t="s">
        <v>91</v>
      </c>
      <c r="K105" s="21">
        <v>6012</v>
      </c>
      <c r="L105" s="9">
        <v>1030</v>
      </c>
    </row>
    <row r="106" spans="2:12" x14ac:dyDescent="0.2">
      <c r="B106" s="9" t="s">
        <v>92</v>
      </c>
      <c r="C106" s="21">
        <v>6013</v>
      </c>
      <c r="D106" s="9">
        <v>1390</v>
      </c>
      <c r="J106" s="9" t="s">
        <v>92</v>
      </c>
      <c r="K106" s="21">
        <v>6013</v>
      </c>
      <c r="L106" s="9">
        <v>1030</v>
      </c>
    </row>
    <row r="107" spans="2:12" x14ac:dyDescent="0.2">
      <c r="B107" s="9" t="s">
        <v>93</v>
      </c>
      <c r="C107" s="21">
        <v>6014</v>
      </c>
      <c r="D107" s="9">
        <v>1390</v>
      </c>
      <c r="J107" s="9" t="s">
        <v>93</v>
      </c>
      <c r="K107" s="21">
        <v>6014</v>
      </c>
      <c r="L107" s="9">
        <v>1030</v>
      </c>
    </row>
    <row r="108" spans="2:12" x14ac:dyDescent="0.2">
      <c r="B108" s="9" t="s">
        <v>94</v>
      </c>
      <c r="C108" s="21">
        <v>6015</v>
      </c>
      <c r="D108" s="9">
        <v>1390</v>
      </c>
      <c r="J108" s="9" t="s">
        <v>94</v>
      </c>
      <c r="K108" s="21">
        <v>6015</v>
      </c>
      <c r="L108" s="9">
        <v>1030</v>
      </c>
    </row>
    <row r="109" spans="2:12" x14ac:dyDescent="0.2">
      <c r="B109" s="9" t="s">
        <v>95</v>
      </c>
      <c r="C109" s="21">
        <v>6016</v>
      </c>
      <c r="D109" s="9">
        <v>1390</v>
      </c>
      <c r="J109" s="9" t="s">
        <v>95</v>
      </c>
      <c r="K109" s="21">
        <v>6016</v>
      </c>
      <c r="L109" s="9">
        <v>1030</v>
      </c>
    </row>
    <row r="110" spans="2:12" x14ac:dyDescent="0.2">
      <c r="B110" s="9" t="s">
        <v>96</v>
      </c>
      <c r="C110" s="21">
        <v>8198</v>
      </c>
      <c r="D110" s="9">
        <v>1390</v>
      </c>
      <c r="J110" s="9" t="s">
        <v>96</v>
      </c>
      <c r="K110" s="21">
        <v>8198</v>
      </c>
      <c r="L110" s="9">
        <v>1030</v>
      </c>
    </row>
    <row r="111" spans="2:12" x14ac:dyDescent="0.2">
      <c r="B111" s="9" t="s">
        <v>97</v>
      </c>
      <c r="C111" s="21">
        <v>9002</v>
      </c>
      <c r="D111" s="9">
        <v>1390</v>
      </c>
      <c r="J111" s="9" t="s">
        <v>97</v>
      </c>
      <c r="K111" s="21">
        <v>9002</v>
      </c>
      <c r="L111" s="9">
        <v>1030</v>
      </c>
    </row>
    <row r="112" spans="2:12" x14ac:dyDescent="0.2">
      <c r="B112" s="9" t="s">
        <v>98</v>
      </c>
      <c r="C112" s="21">
        <v>9021</v>
      </c>
      <c r="D112" s="9">
        <v>1390</v>
      </c>
      <c r="J112" s="9" t="s">
        <v>98</v>
      </c>
      <c r="K112" s="21">
        <v>9021</v>
      </c>
      <c r="L112" s="9">
        <v>1030</v>
      </c>
    </row>
    <row r="113" spans="2:13" x14ac:dyDescent="0.2">
      <c r="B113" s="9" t="s">
        <v>99</v>
      </c>
      <c r="C113" s="21">
        <v>9048</v>
      </c>
      <c r="D113" s="9">
        <v>1390</v>
      </c>
      <c r="J113" s="9" t="s">
        <v>99</v>
      </c>
      <c r="K113" s="21">
        <v>9048</v>
      </c>
      <c r="L113" s="9">
        <v>1030</v>
      </c>
    </row>
    <row r="114" spans="2:13" x14ac:dyDescent="0.2">
      <c r="B114" s="9" t="s">
        <v>100</v>
      </c>
      <c r="C114" s="21">
        <v>9058</v>
      </c>
      <c r="D114" s="9">
        <v>1390</v>
      </c>
      <c r="J114" s="9" t="s">
        <v>100</v>
      </c>
      <c r="K114" s="21">
        <v>9058</v>
      </c>
      <c r="L114" s="9">
        <v>1030</v>
      </c>
    </row>
    <row r="115" spans="2:13" x14ac:dyDescent="0.2">
      <c r="B115" s="9" t="s">
        <v>101</v>
      </c>
      <c r="C115" s="21" t="s">
        <v>107</v>
      </c>
      <c r="E115" s="9">
        <v>1434</v>
      </c>
      <c r="J115" s="9" t="s">
        <v>101</v>
      </c>
      <c r="K115" s="21" t="s">
        <v>107</v>
      </c>
      <c r="M115" s="9">
        <v>816</v>
      </c>
    </row>
    <row r="116" spans="2:13" x14ac:dyDescent="0.2">
      <c r="B116" s="9" t="s">
        <v>24</v>
      </c>
      <c r="C116" s="21">
        <v>1606</v>
      </c>
      <c r="E116" s="9">
        <v>1434</v>
      </c>
      <c r="J116" s="9" t="s">
        <v>24</v>
      </c>
      <c r="K116" s="21">
        <v>1606</v>
      </c>
      <c r="M116" s="9">
        <v>816</v>
      </c>
    </row>
    <row r="117" spans="2:13" x14ac:dyDescent="0.2">
      <c r="B117" s="9" t="s">
        <v>27</v>
      </c>
      <c r="C117" s="21">
        <v>2259</v>
      </c>
      <c r="E117" s="9">
        <v>1434</v>
      </c>
      <c r="J117" s="9" t="s">
        <v>27</v>
      </c>
      <c r="K117" s="21">
        <v>2259</v>
      </c>
      <c r="M117" s="9">
        <v>816</v>
      </c>
    </row>
    <row r="118" spans="2:13" x14ac:dyDescent="0.2">
      <c r="B118" s="9" t="s">
        <v>28</v>
      </c>
      <c r="C118" s="21">
        <v>2261</v>
      </c>
      <c r="E118" s="9">
        <v>1434</v>
      </c>
      <c r="J118" s="9" t="s">
        <v>28</v>
      </c>
      <c r="K118" s="21">
        <v>2261</v>
      </c>
      <c r="M118" s="9">
        <v>816</v>
      </c>
    </row>
    <row r="119" spans="2:13" x14ac:dyDescent="0.2">
      <c r="B119" s="9" t="s">
        <v>31</v>
      </c>
      <c r="C119" s="21">
        <v>2871</v>
      </c>
      <c r="E119" s="9">
        <v>1434</v>
      </c>
      <c r="J119" s="9" t="s">
        <v>31</v>
      </c>
      <c r="K119" s="21">
        <v>2871</v>
      </c>
      <c r="M119" s="9">
        <v>816</v>
      </c>
    </row>
    <row r="120" spans="2:13" x14ac:dyDescent="0.2">
      <c r="B120" s="9" t="s">
        <v>32</v>
      </c>
      <c r="C120" s="21">
        <v>3144</v>
      </c>
      <c r="E120" s="9">
        <v>1434</v>
      </c>
      <c r="J120" s="9" t="s">
        <v>32</v>
      </c>
      <c r="K120" s="21">
        <v>3144</v>
      </c>
      <c r="M120" s="9">
        <v>816</v>
      </c>
    </row>
    <row r="121" spans="2:13" x14ac:dyDescent="0.2">
      <c r="B121" s="9" t="s">
        <v>38</v>
      </c>
      <c r="C121" s="21">
        <v>4063</v>
      </c>
      <c r="E121" s="9">
        <v>1434</v>
      </c>
      <c r="J121" s="9" t="s">
        <v>38</v>
      </c>
      <c r="K121" s="21">
        <v>4063</v>
      </c>
      <c r="M121" s="9">
        <v>816</v>
      </c>
    </row>
    <row r="122" spans="2:13" x14ac:dyDescent="0.2">
      <c r="B122" s="9" t="s">
        <v>50</v>
      </c>
      <c r="C122" s="21">
        <v>5173</v>
      </c>
      <c r="E122" s="9">
        <v>1434</v>
      </c>
      <c r="J122" s="9" t="s">
        <v>50</v>
      </c>
      <c r="K122" s="21">
        <v>5173</v>
      </c>
      <c r="M122" s="9">
        <v>816</v>
      </c>
    </row>
    <row r="123" spans="2:13" x14ac:dyDescent="0.2">
      <c r="B123" s="9" t="s">
        <v>54</v>
      </c>
      <c r="C123" s="21">
        <v>5608</v>
      </c>
      <c r="E123" s="9">
        <v>1434</v>
      </c>
      <c r="J123" s="9" t="s">
        <v>54</v>
      </c>
      <c r="K123" s="21">
        <v>5608</v>
      </c>
      <c r="M123" s="9">
        <v>816</v>
      </c>
    </row>
    <row r="124" spans="2:13" x14ac:dyDescent="0.2">
      <c r="B124" s="9" t="s">
        <v>56</v>
      </c>
      <c r="C124" s="21">
        <v>5850</v>
      </c>
      <c r="E124" s="9">
        <v>1434</v>
      </c>
      <c r="J124" s="9" t="s">
        <v>56</v>
      </c>
      <c r="K124" s="21">
        <v>5850</v>
      </c>
      <c r="M124" s="9">
        <v>816</v>
      </c>
    </row>
    <row r="125" spans="2:13" x14ac:dyDescent="0.2">
      <c r="B125" s="9" t="s">
        <v>59</v>
      </c>
      <c r="C125" s="21">
        <v>7005</v>
      </c>
      <c r="E125" s="9">
        <v>1434</v>
      </c>
      <c r="J125" s="9" t="s">
        <v>59</v>
      </c>
      <c r="K125" s="21">
        <v>7005</v>
      </c>
      <c r="M125" s="9">
        <v>816</v>
      </c>
    </row>
    <row r="126" spans="2:13" x14ac:dyDescent="0.2">
      <c r="B126" s="9" t="s">
        <v>60</v>
      </c>
      <c r="C126" s="21">
        <v>7013</v>
      </c>
      <c r="E126" s="9">
        <v>1434</v>
      </c>
      <c r="J126" s="9" t="s">
        <v>60</v>
      </c>
      <c r="K126" s="21">
        <v>7013</v>
      </c>
      <c r="M126" s="9">
        <v>816</v>
      </c>
    </row>
    <row r="127" spans="2:13" x14ac:dyDescent="0.2">
      <c r="B127" s="9" t="s">
        <v>63</v>
      </c>
      <c r="C127" s="21">
        <v>7128</v>
      </c>
      <c r="E127" s="9">
        <v>1434</v>
      </c>
      <c r="J127" s="9" t="s">
        <v>63</v>
      </c>
      <c r="K127" s="21">
        <v>7128</v>
      </c>
      <c r="M127" s="9">
        <v>816</v>
      </c>
    </row>
    <row r="128" spans="2:13" x14ac:dyDescent="0.2">
      <c r="B128" s="9" t="s">
        <v>73</v>
      </c>
      <c r="C128" s="21">
        <v>5327</v>
      </c>
      <c r="E128" s="9">
        <v>1712</v>
      </c>
      <c r="J128" s="9" t="s">
        <v>73</v>
      </c>
      <c r="K128" s="21">
        <v>5327</v>
      </c>
      <c r="M128" s="9">
        <v>1067</v>
      </c>
    </row>
    <row r="129" spans="2:13" x14ac:dyDescent="0.2">
      <c r="B129" s="9" t="s">
        <v>74</v>
      </c>
      <c r="C129" s="21" t="s">
        <v>114</v>
      </c>
      <c r="E129" s="9">
        <v>1712</v>
      </c>
      <c r="J129" s="9" t="s">
        <v>74</v>
      </c>
      <c r="K129" s="21" t="s">
        <v>114</v>
      </c>
      <c r="M129" s="9">
        <v>1067</v>
      </c>
    </row>
    <row r="130" spans="2:13" x14ac:dyDescent="0.2">
      <c r="B130" s="9" t="s">
        <v>71</v>
      </c>
      <c r="C130" s="21" t="s">
        <v>115</v>
      </c>
      <c r="E130" s="9">
        <v>1712</v>
      </c>
      <c r="J130" s="9" t="s">
        <v>71</v>
      </c>
      <c r="K130" s="21" t="s">
        <v>115</v>
      </c>
      <c r="M130" s="9">
        <v>1067</v>
      </c>
    </row>
    <row r="131" spans="2:13" x14ac:dyDescent="0.2">
      <c r="B131" s="9" t="s">
        <v>91</v>
      </c>
      <c r="C131" s="21">
        <v>6012</v>
      </c>
      <c r="E131" s="9">
        <v>1712</v>
      </c>
      <c r="J131" s="9" t="s">
        <v>91</v>
      </c>
      <c r="K131" s="21">
        <v>6012</v>
      </c>
      <c r="M131" s="9">
        <v>1304</v>
      </c>
    </row>
    <row r="132" spans="2:13" x14ac:dyDescent="0.2">
      <c r="B132" s="9" t="s">
        <v>92</v>
      </c>
      <c r="C132" s="21">
        <v>6013</v>
      </c>
      <c r="E132" s="9">
        <v>1712</v>
      </c>
      <c r="J132" s="9" t="s">
        <v>92</v>
      </c>
      <c r="K132" s="21">
        <v>6013</v>
      </c>
      <c r="M132" s="9">
        <v>1304</v>
      </c>
    </row>
  </sheetData>
  <mergeCells count="35">
    <mergeCell ref="K2:K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AC2:AC3"/>
    <mergeCell ref="P2:P3"/>
    <mergeCell ref="Q2:Q3"/>
    <mergeCell ref="AE2:AE3"/>
    <mergeCell ref="AF2:AF3"/>
    <mergeCell ref="AG2:AG3"/>
    <mergeCell ref="T2:T3"/>
    <mergeCell ref="U2:U3"/>
    <mergeCell ref="V2:V3"/>
    <mergeCell ref="W2:W3"/>
    <mergeCell ref="X2:X3"/>
    <mergeCell ref="AD2:AD3"/>
    <mergeCell ref="Y2:Y3"/>
    <mergeCell ref="Z2:Z3"/>
    <mergeCell ref="AO2:AO3"/>
    <mergeCell ref="AP2:AP3"/>
    <mergeCell ref="AQ2:AQ3"/>
    <mergeCell ref="AR2:AR3"/>
    <mergeCell ref="AH2:AH3"/>
    <mergeCell ref="AI2:AI3"/>
    <mergeCell ref="AL2:AL3"/>
    <mergeCell ref="AM2:AM3"/>
    <mergeCell ref="AN2:AN3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18</vt:i4>
      </vt:variant>
    </vt:vector>
  </HeadingPairs>
  <TitlesOfParts>
    <vt:vector size="21" baseType="lpstr">
      <vt:lpstr>Расчет</vt:lpstr>
      <vt:lpstr>Данные</vt:lpstr>
      <vt:lpstr>Лист3</vt:lpstr>
      <vt:lpstr>Gorizon.</vt:lpstr>
      <vt:lpstr>Mini</vt:lpstr>
      <vt:lpstr>Roll</vt:lpstr>
      <vt:lpstr>Uni</vt:lpstr>
      <vt:lpstr>Uni_2</vt:lpstr>
      <vt:lpstr>Uni2plus</vt:lpstr>
      <vt:lpstr>Venus16</vt:lpstr>
      <vt:lpstr>Venus25</vt:lpstr>
      <vt:lpstr>Замер</vt:lpstr>
      <vt:lpstr>Категория</vt:lpstr>
      <vt:lpstr>Ламель</vt:lpstr>
      <vt:lpstr>Монтаж</vt:lpstr>
      <vt:lpstr>Система</vt:lpstr>
      <vt:lpstr>Система_гор</vt:lpstr>
      <vt:lpstr>Цвет</vt:lpstr>
      <vt:lpstr>цвет16</vt:lpstr>
      <vt:lpstr>цвет25</vt:lpstr>
      <vt:lpstr>Ширина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Kamarik</dc:creator>
  <cp:lastModifiedBy>Elena</cp:lastModifiedBy>
  <dcterms:created xsi:type="dcterms:W3CDTF">2013-03-29T20:58:15Z</dcterms:created>
  <dcterms:modified xsi:type="dcterms:W3CDTF">2013-04-01T11:20:02Z</dcterms:modified>
</cp:coreProperties>
</file>