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/>
  <bookViews>
    <workbookView xWindow="0" yWindow="0" windowWidth="25440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Данные!$B$4:$H$20</definedName>
    <definedName name="Roll">Данные!$AL$4:$AR$20</definedName>
    <definedName name="Uni">Данные!$K$4:$Q$20</definedName>
    <definedName name="Uni_2">Данные!$T$4:$Z$20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16" i="1"/>
  <c r="I18" i="1"/>
  <c r="I19" i="1"/>
  <c r="I20" i="1"/>
  <c r="I21" i="1"/>
  <c r="I22" i="1"/>
  <c r="I16" i="1"/>
  <c r="I17" i="1"/>
  <c r="T14" i="2"/>
  <c r="T15" i="2"/>
  <c r="T16" i="2"/>
  <c r="T17" i="2"/>
  <c r="T18" i="2"/>
  <c r="T19" i="2"/>
  <c r="T20" i="2"/>
  <c r="U14" i="2"/>
  <c r="V14" i="2"/>
  <c r="W14" i="2"/>
  <c r="X14" i="2"/>
  <c r="Y14" i="2"/>
  <c r="Z14" i="2"/>
  <c r="U15" i="2"/>
  <c r="V15" i="2"/>
  <c r="W15" i="2"/>
  <c r="X15" i="2"/>
  <c r="Y15" i="2"/>
  <c r="Z15" i="2"/>
  <c r="U16" i="2"/>
  <c r="V16" i="2"/>
  <c r="W16" i="2"/>
  <c r="X16" i="2"/>
  <c r="Y16" i="2"/>
  <c r="Z16" i="2"/>
  <c r="U17" i="2"/>
  <c r="V17" i="2"/>
  <c r="W17" i="2"/>
  <c r="X17" i="2"/>
  <c r="Y17" i="2"/>
  <c r="Z17" i="2"/>
  <c r="U18" i="2"/>
  <c r="V18" i="2"/>
  <c r="W18" i="2"/>
  <c r="X18" i="2"/>
  <c r="Y18" i="2"/>
  <c r="Z18" i="2"/>
  <c r="U19" i="2"/>
  <c r="V19" i="2"/>
  <c r="W19" i="2"/>
  <c r="X19" i="2"/>
  <c r="Y19" i="2"/>
  <c r="Z19" i="2"/>
  <c r="U20" i="2"/>
  <c r="V20" i="2"/>
  <c r="W20" i="2"/>
  <c r="X20" i="2"/>
  <c r="Y20" i="2"/>
  <c r="Z20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K14" i="2"/>
  <c r="K15" i="2"/>
  <c r="K16" i="2"/>
  <c r="K17" i="2"/>
  <c r="K18" i="2"/>
  <c r="K19" i="2"/>
  <c r="K20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C15" i="2"/>
  <c r="C16" i="2"/>
  <c r="C17" i="2"/>
  <c r="C18" i="2"/>
  <c r="C19" i="2"/>
  <c r="C20" i="2"/>
  <c r="B15" i="2"/>
  <c r="B16" i="2"/>
  <c r="B17" i="2"/>
  <c r="B18" i="2"/>
  <c r="B19" i="2"/>
  <c r="B20" i="2"/>
  <c r="G24" i="1"/>
  <c r="G23" i="1"/>
  <c r="G25" i="1"/>
  <c r="H4" i="1"/>
  <c r="K4" i="1"/>
  <c r="K9" i="1"/>
  <c r="H3" i="1"/>
  <c r="K3" i="1"/>
  <c r="H5" i="1"/>
  <c r="K5" i="1"/>
  <c r="H6" i="1"/>
  <c r="K6" i="1"/>
  <c r="H7" i="1"/>
  <c r="K7" i="1"/>
  <c r="H8" i="1"/>
  <c r="K8" i="1"/>
  <c r="K10" i="1"/>
  <c r="K11" i="1"/>
  <c r="E4" i="1"/>
  <c r="E5" i="1"/>
  <c r="E6" i="1"/>
  <c r="E7" i="1"/>
  <c r="E8" i="1"/>
  <c r="E45" i="2"/>
  <c r="E3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</calcChain>
</file>

<file path=xl/sharedStrings.xml><?xml version="1.0" encoding="utf-8"?>
<sst xmlns="http://schemas.openxmlformats.org/spreadsheetml/2006/main" count="396" uniqueCount="200">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</sst>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1:K25"/>
  <sheetViews>
    <sheetView tabSelected="1" zoomScale="150" zoomScaleNormal="150" zoomScalePageLayoutView="150" workbookViewId="0">
      <selection activeCell="C16" sqref="C16"/>
    </sheetView>
  </sheetViews>
  <sheetFormatPr defaultColWidth="8.85546875" defaultRowHeight="15" x14ac:dyDescent="0.25"/>
  <cols>
    <col min="1" max="1" width="4.42578125" bestFit="1" customWidth="1"/>
    <col min="2" max="2" width="8.42578125" bestFit="1" customWidth="1"/>
    <col min="3" max="3" width="5.28515625" bestFit="1" customWidth="1"/>
    <col min="4" max="4" width="11.7109375" bestFit="1" customWidth="1"/>
    <col min="5" max="5" width="14.85546875" bestFit="1" customWidth="1"/>
    <col min="6" max="6" width="19" bestFit="1" customWidth="1"/>
    <col min="7" max="7" width="10.7109375" bestFit="1" customWidth="1"/>
    <col min="8" max="8" width="8.28515625" bestFit="1" customWidth="1"/>
    <col min="9" max="9" width="6.85546875" customWidth="1"/>
    <col min="10" max="10" width="8.28515625" bestFit="1" customWidth="1"/>
    <col min="11" max="11" width="10.28515625" bestFit="1" customWidth="1"/>
  </cols>
  <sheetData>
    <row r="1" spans="2:11" x14ac:dyDescent="0.25">
      <c r="B1" s="92" t="s">
        <v>119</v>
      </c>
      <c r="C1" s="93"/>
      <c r="D1" s="93"/>
      <c r="E1" s="93"/>
      <c r="F1" s="93"/>
      <c r="G1" s="93"/>
      <c r="H1" s="93"/>
      <c r="I1" s="93"/>
      <c r="J1" s="93"/>
      <c r="K1" s="94"/>
    </row>
    <row r="2" spans="2:11" x14ac:dyDescent="0.25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112</v>
      </c>
      <c r="I2" s="23" t="s">
        <v>13</v>
      </c>
      <c r="J2" s="23" t="s">
        <v>15</v>
      </c>
      <c r="K2" s="28" t="s">
        <v>3</v>
      </c>
    </row>
    <row r="3" spans="2:11" x14ac:dyDescent="0.25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6">
        <f>MAX(F3/100*G3/100,1)</f>
        <v>1</v>
      </c>
      <c r="I3" s="24">
        <v>1</v>
      </c>
      <c r="J3" s="24">
        <v>0</v>
      </c>
      <c r="K3" s="30">
        <f ca="1">H3*INDEX(INDIRECT(B3&amp;C3),MATCH(D3,INDIRECT("Цвет"&amp;C3),0))*I3</f>
        <v>1113</v>
      </c>
    </row>
    <row r="4" spans="2:11" x14ac:dyDescent="0.25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6">
        <f t="shared" ref="H4:H8" si="0">MAX(F4/100*G4/100,1)</f>
        <v>1</v>
      </c>
      <c r="I4" s="24">
        <v>1</v>
      </c>
      <c r="J4" s="24"/>
      <c r="K4" s="30">
        <f t="shared" ref="K4:K8" ca="1" si="1">H4*INDEX(INDIRECT(B4&amp;C4),MATCH(D4,INDIRECT("Цвет"&amp;C4),0))*I4</f>
        <v>651</v>
      </c>
    </row>
    <row r="5" spans="2:11" x14ac:dyDescent="0.25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6">
        <f t="shared" si="0"/>
        <v>1</v>
      </c>
      <c r="I5" s="24">
        <v>1</v>
      </c>
      <c r="J5" s="24"/>
      <c r="K5" s="30">
        <f t="shared" ca="1" si="1"/>
        <v>651</v>
      </c>
    </row>
    <row r="6" spans="2:11" x14ac:dyDescent="0.25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6">
        <f t="shared" si="0"/>
        <v>1</v>
      </c>
      <c r="I6" s="24">
        <v>1</v>
      </c>
      <c r="J6" s="24"/>
      <c r="K6" s="30">
        <f t="shared" ca="1" si="1"/>
        <v>1606</v>
      </c>
    </row>
    <row r="7" spans="2:11" x14ac:dyDescent="0.25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6">
        <f t="shared" si="0"/>
        <v>1</v>
      </c>
      <c r="I7" s="24">
        <v>1</v>
      </c>
      <c r="J7" s="24"/>
      <c r="K7" s="30">
        <f t="shared" ca="1" si="1"/>
        <v>1434</v>
      </c>
    </row>
    <row r="8" spans="2:11" x14ac:dyDescent="0.25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6">
        <f t="shared" si="0"/>
        <v>1</v>
      </c>
      <c r="I8" s="24">
        <v>1</v>
      </c>
      <c r="J8" s="24"/>
      <c r="K8" s="30">
        <f t="shared" ca="1" si="1"/>
        <v>1434</v>
      </c>
    </row>
    <row r="9" spans="2:11" x14ac:dyDescent="0.25">
      <c r="B9" s="95" t="s">
        <v>15</v>
      </c>
      <c r="C9" s="96"/>
      <c r="D9" s="96"/>
      <c r="E9" s="96"/>
      <c r="F9" s="96"/>
      <c r="G9" s="96"/>
      <c r="H9" s="96"/>
      <c r="I9" s="96"/>
      <c r="J9" s="22"/>
      <c r="K9" s="28">
        <f>SUM(J3:J8)*400</f>
        <v>0</v>
      </c>
    </row>
    <row r="10" spans="2:11" x14ac:dyDescent="0.25">
      <c r="B10" s="95" t="s">
        <v>16</v>
      </c>
      <c r="C10" s="96"/>
      <c r="D10" s="96"/>
      <c r="E10" s="96"/>
      <c r="F10" s="96"/>
      <c r="G10" s="96"/>
      <c r="H10" s="96"/>
      <c r="I10" s="96"/>
      <c r="J10" s="23">
        <v>1</v>
      </c>
      <c r="K10" s="28">
        <f>J10*400</f>
        <v>400</v>
      </c>
    </row>
    <row r="11" spans="2:11" ht="15.75" thickBot="1" x14ac:dyDescent="0.3">
      <c r="B11" s="97"/>
      <c r="C11" s="98"/>
      <c r="D11" s="98"/>
      <c r="E11" s="98"/>
      <c r="F11" s="98"/>
      <c r="G11" s="98"/>
      <c r="H11" s="98"/>
      <c r="I11" s="98"/>
      <c r="J11" s="98"/>
      <c r="K11" s="31">
        <f ca="1">SUM(K3:K10)</f>
        <v>7289</v>
      </c>
    </row>
    <row r="13" spans="2:11" ht="15.75" thickBot="1" x14ac:dyDescent="0.3"/>
    <row r="14" spans="2:11" x14ac:dyDescent="0.25">
      <c r="B14" s="99" t="s">
        <v>20</v>
      </c>
      <c r="C14" s="100"/>
      <c r="D14" s="100"/>
      <c r="E14" s="100"/>
      <c r="F14" s="100"/>
      <c r="G14" s="101"/>
    </row>
    <row r="15" spans="2:11" x14ac:dyDescent="0.25">
      <c r="B15" s="15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 t="s">
        <v>15</v>
      </c>
      <c r="I15" s="15" t="s">
        <v>3</v>
      </c>
    </row>
    <row r="16" spans="2:11" x14ac:dyDescent="0.25">
      <c r="B16" s="16" t="s">
        <v>10</v>
      </c>
      <c r="C16" s="15">
        <f>INDEX(Данные!$O$44:$O$63,MATCH(Расчет!F16,Ткань,0))</f>
        <v>2</v>
      </c>
      <c r="D16" s="15">
        <v>100</v>
      </c>
      <c r="E16" s="15">
        <v>100</v>
      </c>
      <c r="F16" s="77" t="s">
        <v>125</v>
      </c>
      <c r="G16" s="15">
        <v>1</v>
      </c>
      <c r="H16" s="15">
        <v>0</v>
      </c>
      <c r="I16" s="17">
        <f ca="1">G16*INDEX(INDIRECT(B16),MATCH(IF(ISNUMBER(SEARCH("~*",F16)),E16+10,D16),Ширина,0),MATCH(C16,Категория,0))</f>
        <v>2886</v>
      </c>
    </row>
    <row r="17" spans="2:9" x14ac:dyDescent="0.25">
      <c r="B17" s="16" t="s">
        <v>10</v>
      </c>
      <c r="C17" s="15">
        <f>INDEX(Данные!$O$44:$O$63,MATCH(Расчет!F17,Ткань,0))</f>
        <v>2</v>
      </c>
      <c r="D17" s="15">
        <v>80</v>
      </c>
      <c r="E17" s="15">
        <v>210</v>
      </c>
      <c r="F17" s="77" t="s">
        <v>137</v>
      </c>
      <c r="G17" s="15">
        <v>1</v>
      </c>
      <c r="H17" s="15">
        <v>0</v>
      </c>
      <c r="I17" s="17">
        <f ca="1">G17*INDEX(INDIRECT(B17),MATCH(IF(ISNUMBER(SEARCH("~*",F17)),E17+10,D17),Ширина,0),MATCH(C17,Категория,0))</f>
        <v>4680</v>
      </c>
    </row>
    <row r="18" spans="2:9" x14ac:dyDescent="0.25">
      <c r="B18" s="16" t="s">
        <v>4</v>
      </c>
      <c r="C18" s="15">
        <f>INDEX(Данные!$O$44:$O$63,MATCH(Расчет!F18,Ткань,0))</f>
        <v>2</v>
      </c>
      <c r="D18" s="15">
        <v>60</v>
      </c>
      <c r="E18" s="15">
        <v>150</v>
      </c>
      <c r="F18" s="77" t="s">
        <v>137</v>
      </c>
      <c r="G18" s="15">
        <v>1</v>
      </c>
      <c r="H18" s="15">
        <v>0</v>
      </c>
      <c r="I18" s="17">
        <f ca="1">G18*INDEX(INDIRECT(B18),MATCH(IF(ISNUMBER(SEARCH("~*",F18)),E18+10,D18),Ширина,0),MATCH(C18,Категория,0))</f>
        <v>2106</v>
      </c>
    </row>
    <row r="19" spans="2:9" x14ac:dyDescent="0.25">
      <c r="B19" s="16" t="s">
        <v>4</v>
      </c>
      <c r="C19" s="15">
        <f>INDEX(Данные!$O$44:$O$63,MATCH(Расчет!F19,Ткань,0))</f>
        <v>2</v>
      </c>
      <c r="D19" s="15">
        <v>60</v>
      </c>
      <c r="E19" s="15">
        <v>150</v>
      </c>
      <c r="F19" s="77" t="s">
        <v>137</v>
      </c>
      <c r="G19" s="15">
        <v>1</v>
      </c>
      <c r="H19" s="15">
        <v>0</v>
      </c>
      <c r="I19" s="17">
        <f ca="1">G19*INDEX(INDIRECT(B19),MATCH(IF(ISNUMBER(SEARCH("~*",F19)),E19+10,D19),Ширина,0),MATCH(C19,Категория,0))</f>
        <v>2106</v>
      </c>
    </row>
    <row r="20" spans="2:9" x14ac:dyDescent="0.25">
      <c r="B20" s="16" t="s">
        <v>4</v>
      </c>
      <c r="C20" s="15">
        <f>INDEX(Данные!$O$44:$O$63,MATCH(Расчет!F20,Ткань,0))</f>
        <v>2</v>
      </c>
      <c r="D20" s="15">
        <v>60</v>
      </c>
      <c r="E20" s="15">
        <v>150</v>
      </c>
      <c r="F20" s="77" t="s">
        <v>137</v>
      </c>
      <c r="G20" s="15">
        <v>1</v>
      </c>
      <c r="H20" s="15">
        <v>0</v>
      </c>
      <c r="I20" s="17">
        <f ca="1">G20*INDEX(INDIRECT(B20),MATCH(IF(ISNUMBER(SEARCH("~*",F20)),E20+10,D20),Ширина,0),MATCH(C20,Категория,0))</f>
        <v>2106</v>
      </c>
    </row>
    <row r="21" spans="2:9" x14ac:dyDescent="0.25">
      <c r="B21" s="16" t="s">
        <v>4</v>
      </c>
      <c r="C21" s="15">
        <f>INDEX(Данные!$O$44:$O$63,MATCH(Расчет!F21,Ткань,0))</f>
        <v>2</v>
      </c>
      <c r="D21" s="15">
        <v>130</v>
      </c>
      <c r="E21" s="15">
        <v>150</v>
      </c>
      <c r="F21" s="77" t="s">
        <v>137</v>
      </c>
      <c r="G21" s="15">
        <v>1</v>
      </c>
      <c r="H21" s="15">
        <v>0</v>
      </c>
      <c r="I21" s="17">
        <f ca="1">G21*INDEX(INDIRECT(B21),MATCH(IF(ISNUMBER(SEARCH("~*",F21)),E21+10,D21),Ширина,0),MATCH(C21,Категория,0))</f>
        <v>2106</v>
      </c>
    </row>
    <row r="22" spans="2:9" x14ac:dyDescent="0.25">
      <c r="B22" s="16" t="s">
        <v>4</v>
      </c>
      <c r="C22" s="15">
        <f>INDEX(Данные!$O$44:$O$63,MATCH(Расчет!F22,Ткань,0))</f>
        <v>2</v>
      </c>
      <c r="D22" s="15">
        <v>60</v>
      </c>
      <c r="E22" s="15">
        <v>150</v>
      </c>
      <c r="F22" s="77" t="s">
        <v>137</v>
      </c>
      <c r="G22" s="15">
        <v>0</v>
      </c>
      <c r="H22" s="15">
        <v>0</v>
      </c>
      <c r="I22" s="17">
        <f ca="1">G22*INDEX(INDIRECT(B22),MATCH(IF(ISNUMBER(SEARCH("~*",F22)),E22+10,D22),Ширина,0),MATCH(C22,Категория,0))</f>
        <v>0</v>
      </c>
    </row>
    <row r="23" spans="2:9" x14ac:dyDescent="0.25">
      <c r="B23" s="90" t="s">
        <v>15</v>
      </c>
      <c r="C23" s="91"/>
      <c r="D23" s="91"/>
      <c r="E23" s="91"/>
      <c r="F23" s="91"/>
      <c r="G23" s="17">
        <f>SUM(H16:H22)*400</f>
        <v>0</v>
      </c>
    </row>
    <row r="24" spans="2:9" x14ac:dyDescent="0.25">
      <c r="B24" s="88" t="s">
        <v>16</v>
      </c>
      <c r="C24" s="89"/>
      <c r="D24" s="89"/>
      <c r="E24" s="89"/>
      <c r="F24" s="19">
        <v>0</v>
      </c>
      <c r="G24" s="17">
        <f>F24*400</f>
        <v>0</v>
      </c>
    </row>
    <row r="25" spans="2:9" ht="15.75" thickBot="1" x14ac:dyDescent="0.3">
      <c r="B25" s="86" t="s">
        <v>14</v>
      </c>
      <c r="C25" s="87"/>
      <c r="D25" s="87"/>
      <c r="E25" s="87"/>
      <c r="F25" s="87"/>
      <c r="G25" s="18">
        <f ca="1">SUM(I16:I22)+SUM(G23:G24)</f>
        <v>15990</v>
      </c>
    </row>
  </sheetData>
  <mergeCells count="8">
    <mergeCell ref="B25:F25"/>
    <mergeCell ref="B24:E24"/>
    <mergeCell ref="B23:F23"/>
    <mergeCell ref="B1:K1"/>
    <mergeCell ref="B9:I9"/>
    <mergeCell ref="B10:I10"/>
    <mergeCell ref="B11:J11"/>
    <mergeCell ref="B14:G14"/>
  </mergeCells>
  <dataValidations count="9">
    <dataValidation type="list" allowBlank="1" showInputMessage="1" showErrorMessage="1" sqref="H16:H22 J3:J8">
      <formula1>Монтаж</formula1>
    </dataValidation>
    <dataValidation type="list" allowBlank="1" showInputMessage="1" showErrorMessage="1" sqref="F24 J10">
      <formula1>Замер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R135"/>
  <sheetViews>
    <sheetView topLeftCell="E44" workbookViewId="0">
      <selection activeCell="P44" sqref="P44:P63"/>
    </sheetView>
  </sheetViews>
  <sheetFormatPr defaultColWidth="8.85546875" defaultRowHeight="14.25" x14ac:dyDescent="0.2"/>
  <cols>
    <col min="1" max="1" width="10.42578125" style="8" bestFit="1" customWidth="1"/>
    <col min="2" max="2" width="25.42578125" style="8" bestFit="1" customWidth="1"/>
    <col min="3" max="4" width="10.7109375" style="8" bestFit="1" customWidth="1"/>
    <col min="5" max="6" width="8.85546875" style="8"/>
    <col min="7" max="7" width="9.42578125" style="8" bestFit="1" customWidth="1"/>
    <col min="8" max="9" width="8.85546875" style="8"/>
    <col min="10" max="10" width="25.42578125" style="8" bestFit="1" customWidth="1"/>
    <col min="11" max="14" width="8.85546875" style="8"/>
    <col min="15" max="15" width="10.85546875" style="8" bestFit="1" customWidth="1"/>
    <col min="16" max="16" width="17.85546875" style="8" bestFit="1" customWidth="1"/>
    <col min="17" max="17" width="14.42578125" style="8" bestFit="1" customWidth="1"/>
    <col min="18" max="18" width="11.28515625" style="8" bestFit="1" customWidth="1"/>
    <col min="19" max="19" width="14.42578125" style="8" bestFit="1" customWidth="1"/>
    <col min="20" max="20" width="9" style="8" customWidth="1"/>
    <col min="21" max="16384" width="8.85546875" style="8"/>
  </cols>
  <sheetData>
    <row r="1" spans="1:44" ht="15.75" thickBo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8.5" x14ac:dyDescent="0.2">
      <c r="A2" s="1" t="s">
        <v>5</v>
      </c>
      <c r="B2" s="121">
        <v>1</v>
      </c>
      <c r="C2" s="121">
        <v>2</v>
      </c>
      <c r="D2" s="121">
        <v>3</v>
      </c>
      <c r="E2" s="121">
        <v>4</v>
      </c>
      <c r="F2" s="124">
        <v>5</v>
      </c>
      <c r="G2" s="126">
        <v>0.5</v>
      </c>
      <c r="H2" s="128">
        <v>0.6</v>
      </c>
      <c r="J2" s="1" t="s">
        <v>5</v>
      </c>
      <c r="K2" s="121">
        <v>1</v>
      </c>
      <c r="L2" s="121">
        <v>2</v>
      </c>
      <c r="M2" s="121">
        <v>3</v>
      </c>
      <c r="N2" s="121">
        <v>4</v>
      </c>
      <c r="O2" s="124">
        <v>5</v>
      </c>
      <c r="P2" s="131">
        <v>0.5</v>
      </c>
      <c r="Q2" s="131">
        <v>0.6</v>
      </c>
      <c r="S2" s="1" t="s">
        <v>5</v>
      </c>
      <c r="T2" s="121">
        <v>1</v>
      </c>
      <c r="U2" s="121">
        <v>2</v>
      </c>
      <c r="V2" s="121">
        <v>3</v>
      </c>
      <c r="W2" s="121">
        <v>4</v>
      </c>
      <c r="X2" s="121">
        <v>5</v>
      </c>
      <c r="Y2" s="131">
        <v>0.5</v>
      </c>
      <c r="Z2" s="131">
        <v>0.6</v>
      </c>
      <c r="AB2" s="1" t="s">
        <v>5</v>
      </c>
      <c r="AC2" s="121">
        <v>1</v>
      </c>
      <c r="AD2" s="121">
        <v>2</v>
      </c>
      <c r="AE2" s="121">
        <v>3</v>
      </c>
      <c r="AF2" s="121">
        <v>4</v>
      </c>
      <c r="AG2" s="121">
        <v>5</v>
      </c>
      <c r="AH2" s="131">
        <v>0.5</v>
      </c>
      <c r="AI2" s="131">
        <v>0.6</v>
      </c>
      <c r="AK2" s="1" t="s">
        <v>5</v>
      </c>
      <c r="AL2" s="121">
        <v>1</v>
      </c>
      <c r="AM2" s="121">
        <v>2</v>
      </c>
      <c r="AN2" s="121">
        <v>3</v>
      </c>
      <c r="AO2" s="121">
        <v>4</v>
      </c>
      <c r="AP2" s="121">
        <v>5</v>
      </c>
      <c r="AQ2" s="131">
        <v>0.5</v>
      </c>
      <c r="AR2" s="131">
        <v>0.6</v>
      </c>
    </row>
    <row r="3" spans="1:44" ht="15" thickBot="1" x14ac:dyDescent="0.25">
      <c r="A3" s="2" t="s">
        <v>6</v>
      </c>
      <c r="B3" s="123"/>
      <c r="C3" s="123"/>
      <c r="D3" s="123"/>
      <c r="E3" s="123"/>
      <c r="F3" s="125"/>
      <c r="G3" s="127"/>
      <c r="H3" s="129"/>
      <c r="J3" s="2" t="s">
        <v>6</v>
      </c>
      <c r="K3" s="122"/>
      <c r="L3" s="122"/>
      <c r="M3" s="122"/>
      <c r="N3" s="122"/>
      <c r="O3" s="130"/>
      <c r="P3" s="132"/>
      <c r="Q3" s="132"/>
      <c r="S3" s="2" t="s">
        <v>6</v>
      </c>
      <c r="T3" s="123"/>
      <c r="U3" s="123"/>
      <c r="V3" s="123"/>
      <c r="W3" s="123"/>
      <c r="X3" s="123"/>
      <c r="Y3" s="131"/>
      <c r="Z3" s="131"/>
      <c r="AB3" s="2" t="s">
        <v>6</v>
      </c>
      <c r="AC3" s="123"/>
      <c r="AD3" s="123"/>
      <c r="AE3" s="123"/>
      <c r="AF3" s="123"/>
      <c r="AG3" s="123"/>
      <c r="AH3" s="131"/>
      <c r="AI3" s="131"/>
      <c r="AK3" s="11" t="s">
        <v>6</v>
      </c>
      <c r="AL3" s="122"/>
      <c r="AM3" s="122"/>
      <c r="AN3" s="122"/>
      <c r="AO3" s="122"/>
      <c r="AP3" s="122"/>
      <c r="AQ3" s="132"/>
      <c r="AR3" s="132"/>
    </row>
    <row r="4" spans="1:44" ht="15" thickBot="1" x14ac:dyDescent="0.25">
      <c r="A4" s="4">
        <v>60</v>
      </c>
      <c r="B4" s="79">
        <v>1014</v>
      </c>
      <c r="C4" s="79">
        <v>1326</v>
      </c>
      <c r="D4" s="79">
        <v>1833</v>
      </c>
      <c r="E4" s="79">
        <v>2340</v>
      </c>
      <c r="F4" s="80">
        <v>3159</v>
      </c>
      <c r="G4" s="83">
        <v>750</v>
      </c>
      <c r="H4" s="83">
        <v>1250</v>
      </c>
      <c r="J4" s="33">
        <v>60</v>
      </c>
      <c r="K4" s="85">
        <v>1287</v>
      </c>
      <c r="L4" s="85">
        <v>1677</v>
      </c>
      <c r="M4" s="85">
        <v>2106</v>
      </c>
      <c r="N4" s="85">
        <v>2496</v>
      </c>
      <c r="O4" s="85">
        <v>2964</v>
      </c>
      <c r="P4" s="78">
        <v>990</v>
      </c>
      <c r="Q4" s="78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$AK$8/100*$AL$21</f>
        <v>1155</v>
      </c>
      <c r="AM4" s="13">
        <f>$AK$8/100*$AM$21</f>
        <v>2067</v>
      </c>
      <c r="AN4" s="13">
        <f>$AK$8/100*$AN$21</f>
        <v>2442</v>
      </c>
      <c r="AO4" s="13">
        <f>$AK$8/100*$AO$21</f>
        <v>3018</v>
      </c>
      <c r="AP4" s="13">
        <f>$AK$8/100*$AP$21</f>
        <v>3754</v>
      </c>
      <c r="AQ4" s="13">
        <f>$AK$8/100*$AQ$21</f>
        <v>990</v>
      </c>
      <c r="AR4" s="13">
        <f>$AK$8/100*$AR$21</f>
        <v>1591</v>
      </c>
    </row>
    <row r="5" spans="1:44" ht="15" thickBot="1" x14ac:dyDescent="0.25">
      <c r="A5" s="4">
        <v>70</v>
      </c>
      <c r="B5" s="79">
        <v>1053</v>
      </c>
      <c r="C5" s="79">
        <v>1404</v>
      </c>
      <c r="D5" s="79">
        <v>1950</v>
      </c>
      <c r="E5" s="79">
        <v>2457</v>
      </c>
      <c r="F5" s="80">
        <v>3354</v>
      </c>
      <c r="G5" s="83">
        <v>780</v>
      </c>
      <c r="H5" s="83">
        <v>1280</v>
      </c>
      <c r="J5" s="33">
        <v>70</v>
      </c>
      <c r="K5" s="85">
        <v>1365</v>
      </c>
      <c r="L5" s="85">
        <v>1794</v>
      </c>
      <c r="M5" s="85">
        <v>2262</v>
      </c>
      <c r="N5" s="85">
        <v>2691</v>
      </c>
      <c r="O5" s="85">
        <v>3198</v>
      </c>
      <c r="P5" s="78">
        <v>1100</v>
      </c>
      <c r="Q5" s="78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$AK$8/100*$AL$21</f>
        <v>1155</v>
      </c>
      <c r="AM5" s="13">
        <f>$AK$8/100*$AM$21</f>
        <v>2067</v>
      </c>
      <c r="AN5" s="13">
        <f>$AK$8/100*$AN$21</f>
        <v>2442</v>
      </c>
      <c r="AO5" s="13">
        <f>$AK$8/100*$AO$21</f>
        <v>3018</v>
      </c>
      <c r="AP5" s="13">
        <f>$AK$8/100*$AP$21</f>
        <v>3754</v>
      </c>
      <c r="AQ5" s="13">
        <f>$AK$8/100*$AQ$21</f>
        <v>990</v>
      </c>
      <c r="AR5" s="13">
        <f>$AK$8/100*$AR$21</f>
        <v>1591</v>
      </c>
    </row>
    <row r="6" spans="1:44" ht="15" thickBot="1" x14ac:dyDescent="0.25">
      <c r="A6" s="4">
        <v>80</v>
      </c>
      <c r="B6" s="79">
        <v>1131</v>
      </c>
      <c r="C6" s="79">
        <v>1482</v>
      </c>
      <c r="D6" s="79">
        <v>2067</v>
      </c>
      <c r="E6" s="79">
        <v>2613</v>
      </c>
      <c r="F6" s="80">
        <v>3549</v>
      </c>
      <c r="G6" s="83">
        <v>810</v>
      </c>
      <c r="H6" s="83">
        <v>1310</v>
      </c>
      <c r="J6" s="33">
        <v>80</v>
      </c>
      <c r="K6" s="85">
        <v>1443</v>
      </c>
      <c r="L6" s="85">
        <v>1911</v>
      </c>
      <c r="M6" s="85">
        <v>2379</v>
      </c>
      <c r="N6" s="85">
        <v>2847</v>
      </c>
      <c r="O6" s="85">
        <v>3432</v>
      </c>
      <c r="P6" s="78">
        <v>1200</v>
      </c>
      <c r="Q6" s="78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$AK$8/100*$AL$21</f>
        <v>1155</v>
      </c>
      <c r="AM6" s="13">
        <f>$AK$8/100*$AM$21</f>
        <v>2067</v>
      </c>
      <c r="AN6" s="13">
        <f>$AK$8/100*$AN$21</f>
        <v>2442</v>
      </c>
      <c r="AO6" s="13">
        <f>$AK$8/100*$AO$21</f>
        <v>3018</v>
      </c>
      <c r="AP6" s="13">
        <f>$AK$8/100*$AP$21</f>
        <v>3754</v>
      </c>
      <c r="AQ6" s="13">
        <f>$AK$8/100*$AQ$21</f>
        <v>990</v>
      </c>
      <c r="AR6" s="13">
        <f>$AK$8/100*$AR$21</f>
        <v>1591</v>
      </c>
    </row>
    <row r="7" spans="1:44" ht="15" thickBot="1" x14ac:dyDescent="0.25">
      <c r="A7" s="4">
        <v>90</v>
      </c>
      <c r="B7" s="79">
        <v>1170</v>
      </c>
      <c r="C7" s="79">
        <v>1560</v>
      </c>
      <c r="D7" s="79">
        <v>2184</v>
      </c>
      <c r="E7" s="79">
        <v>2769</v>
      </c>
      <c r="F7" s="80">
        <v>3744</v>
      </c>
      <c r="G7" s="83">
        <v>840</v>
      </c>
      <c r="H7" s="83">
        <v>1340</v>
      </c>
      <c r="J7" s="33">
        <v>90</v>
      </c>
      <c r="K7" s="85">
        <v>1521</v>
      </c>
      <c r="L7" s="85">
        <v>2028</v>
      </c>
      <c r="M7" s="85">
        <v>2535</v>
      </c>
      <c r="N7" s="85">
        <v>3003</v>
      </c>
      <c r="O7" s="85">
        <v>3627</v>
      </c>
      <c r="P7" s="78">
        <v>1300</v>
      </c>
      <c r="Q7" s="78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$AK$8/100*$AL$21</f>
        <v>1155</v>
      </c>
      <c r="AM7" s="13">
        <f>$AK$8/100*$AM$21</f>
        <v>2067</v>
      </c>
      <c r="AN7" s="13">
        <f>$AK$8/100*$AN$21</f>
        <v>2442</v>
      </c>
      <c r="AO7" s="13">
        <f>$AK$8/100*$AO$21</f>
        <v>3018</v>
      </c>
      <c r="AP7" s="13">
        <f>$AK$8/100*$AP$21</f>
        <v>3754</v>
      </c>
      <c r="AQ7" s="13">
        <f>$AK$8/100*$AQ$21</f>
        <v>990</v>
      </c>
      <c r="AR7" s="13">
        <f>$AK$8/100*$AR$21</f>
        <v>1591</v>
      </c>
    </row>
    <row r="8" spans="1:44" ht="15" thickBot="1" x14ac:dyDescent="0.25">
      <c r="A8" s="4">
        <v>100</v>
      </c>
      <c r="B8" s="79">
        <v>1209</v>
      </c>
      <c r="C8" s="79">
        <v>1638</v>
      </c>
      <c r="D8" s="79">
        <v>2301</v>
      </c>
      <c r="E8" s="79">
        <v>2925</v>
      </c>
      <c r="F8" s="80">
        <v>3939</v>
      </c>
      <c r="G8" s="83">
        <v>870</v>
      </c>
      <c r="H8" s="83">
        <v>1370</v>
      </c>
      <c r="J8" s="33">
        <v>100</v>
      </c>
      <c r="K8" s="85">
        <v>1638</v>
      </c>
      <c r="L8" s="85">
        <v>2145</v>
      </c>
      <c r="M8" s="85">
        <v>2691</v>
      </c>
      <c r="N8" s="85">
        <v>3159</v>
      </c>
      <c r="O8" s="85">
        <v>3822</v>
      </c>
      <c r="P8" s="78">
        <v>1400</v>
      </c>
      <c r="Q8" s="78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$AK$8/100*$AL$21</f>
        <v>1155</v>
      </c>
      <c r="AM8" s="13">
        <f>$AK$8/100*$AM$21</f>
        <v>2067</v>
      </c>
      <c r="AN8" s="13">
        <f>$AK$8/100*$AN$21</f>
        <v>2442</v>
      </c>
      <c r="AO8" s="13">
        <f>$AK$8/100*$AO$21</f>
        <v>3018</v>
      </c>
      <c r="AP8" s="13">
        <f>$AK$8/100*$AP$21</f>
        <v>3754</v>
      </c>
      <c r="AQ8" s="13">
        <f>$AK$8/100*$AQ$21</f>
        <v>990</v>
      </c>
      <c r="AR8" s="13">
        <f>$AK$8/100*$AR$21</f>
        <v>1591</v>
      </c>
    </row>
    <row r="9" spans="1:44" ht="15" thickBot="1" x14ac:dyDescent="0.25">
      <c r="A9" s="4">
        <v>110</v>
      </c>
      <c r="B9" s="79">
        <v>1287</v>
      </c>
      <c r="C9" s="79">
        <v>1716</v>
      </c>
      <c r="D9" s="79">
        <v>2418</v>
      </c>
      <c r="E9" s="79">
        <v>3042</v>
      </c>
      <c r="F9" s="80">
        <v>4134</v>
      </c>
      <c r="G9" s="83">
        <v>900</v>
      </c>
      <c r="H9" s="83">
        <v>1400</v>
      </c>
      <c r="J9" s="33">
        <v>110</v>
      </c>
      <c r="K9" s="85">
        <v>1716</v>
      </c>
      <c r="L9" s="85">
        <v>2223</v>
      </c>
      <c r="M9" s="85">
        <v>2808</v>
      </c>
      <c r="N9" s="85">
        <v>3354</v>
      </c>
      <c r="O9" s="85">
        <v>4017</v>
      </c>
      <c r="P9" s="78">
        <v>1500</v>
      </c>
      <c r="Q9" s="78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 t="shared" ref="AL9:AL20" si="0">AK9/100*$AL$21</f>
        <v>1270.5</v>
      </c>
      <c r="AM9" s="13">
        <f t="shared" ref="AM9:AM20" si="1">AK9/100*$AM$21</f>
        <v>2273.7000000000003</v>
      </c>
      <c r="AN9" s="13">
        <f t="shared" ref="AN9:AN20" si="2">AK9/100*$AN$21</f>
        <v>2686.2000000000003</v>
      </c>
      <c r="AO9" s="13">
        <f t="shared" ref="AO9:AO20" si="3">AK9/100*$AO$21</f>
        <v>3319.8</v>
      </c>
      <c r="AP9" s="13">
        <f t="shared" ref="AP9:AP20" si="4">AK9/100*$AP$21</f>
        <v>4129.4000000000005</v>
      </c>
      <c r="AQ9" s="13">
        <f t="shared" ref="AQ9:AQ20" si="5">AK9/100*$AQ$21</f>
        <v>1089</v>
      </c>
      <c r="AR9" s="13">
        <f t="shared" ref="AR9:AR20" si="6">AK9/100*$AR$21</f>
        <v>1750.1000000000001</v>
      </c>
    </row>
    <row r="10" spans="1:44" ht="15" thickBot="1" x14ac:dyDescent="0.25">
      <c r="A10" s="4">
        <v>120</v>
      </c>
      <c r="B10" s="79">
        <v>1326</v>
      </c>
      <c r="C10" s="79">
        <v>1794</v>
      </c>
      <c r="D10" s="79">
        <v>2535</v>
      </c>
      <c r="E10" s="79">
        <v>3198</v>
      </c>
      <c r="F10" s="80">
        <v>4329</v>
      </c>
      <c r="G10" s="83">
        <v>930</v>
      </c>
      <c r="H10" s="83">
        <v>1430</v>
      </c>
      <c r="J10" s="33">
        <v>120</v>
      </c>
      <c r="K10" s="85">
        <v>1794</v>
      </c>
      <c r="L10" s="85">
        <v>2340</v>
      </c>
      <c r="M10" s="85">
        <v>2964</v>
      </c>
      <c r="N10" s="85">
        <v>3510</v>
      </c>
      <c r="O10" s="85">
        <v>4212</v>
      </c>
      <c r="P10" s="78">
        <v>1600</v>
      </c>
      <c r="Q10" s="78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 t="shared" si="0"/>
        <v>1386</v>
      </c>
      <c r="AM10" s="13">
        <f t="shared" si="1"/>
        <v>2480.4</v>
      </c>
      <c r="AN10" s="13">
        <f t="shared" si="2"/>
        <v>2930.4</v>
      </c>
      <c r="AO10" s="13">
        <f t="shared" si="3"/>
        <v>3621.6</v>
      </c>
      <c r="AP10" s="13">
        <f t="shared" si="4"/>
        <v>4504.8</v>
      </c>
      <c r="AQ10" s="13">
        <f t="shared" si="5"/>
        <v>1188</v>
      </c>
      <c r="AR10" s="13">
        <f t="shared" si="6"/>
        <v>1909.1999999999998</v>
      </c>
    </row>
    <row r="11" spans="1:44" ht="15" thickBot="1" x14ac:dyDescent="0.25">
      <c r="A11" s="4">
        <v>130</v>
      </c>
      <c r="B11" s="79">
        <v>1365</v>
      </c>
      <c r="C11" s="79">
        <v>1872</v>
      </c>
      <c r="D11" s="79">
        <v>2652</v>
      </c>
      <c r="E11" s="79">
        <v>3354</v>
      </c>
      <c r="F11" s="80">
        <v>4524</v>
      </c>
      <c r="G11" s="83">
        <v>960</v>
      </c>
      <c r="H11" s="83">
        <v>1460</v>
      </c>
      <c r="J11" s="33">
        <v>130</v>
      </c>
      <c r="K11" s="85">
        <v>1872</v>
      </c>
      <c r="L11" s="85">
        <v>2457</v>
      </c>
      <c r="M11" s="85">
        <v>3081</v>
      </c>
      <c r="N11" s="85">
        <v>3666</v>
      </c>
      <c r="O11" s="85">
        <v>4407</v>
      </c>
      <c r="P11" s="78">
        <v>1700</v>
      </c>
      <c r="Q11" s="78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78"/>
      <c r="AH11" s="5"/>
      <c r="AI11" s="5"/>
      <c r="AK11" s="9">
        <v>130</v>
      </c>
      <c r="AL11" s="13">
        <f t="shared" si="0"/>
        <v>1501.5</v>
      </c>
      <c r="AM11" s="13">
        <f t="shared" si="1"/>
        <v>2687.1</v>
      </c>
      <c r="AN11" s="13">
        <f t="shared" si="2"/>
        <v>3174.6</v>
      </c>
      <c r="AO11" s="13">
        <f t="shared" si="3"/>
        <v>3923.4</v>
      </c>
      <c r="AP11" s="13">
        <f t="shared" si="4"/>
        <v>4880.2</v>
      </c>
      <c r="AQ11" s="13">
        <f t="shared" si="5"/>
        <v>1287</v>
      </c>
      <c r="AR11" s="13">
        <f t="shared" si="6"/>
        <v>2068.3000000000002</v>
      </c>
    </row>
    <row r="12" spans="1:44" ht="15" thickBot="1" x14ac:dyDescent="0.25">
      <c r="A12" s="4">
        <v>140</v>
      </c>
      <c r="B12" s="79">
        <v>1404</v>
      </c>
      <c r="C12" s="79">
        <v>1950</v>
      </c>
      <c r="D12" s="79">
        <v>2769</v>
      </c>
      <c r="E12" s="79">
        <v>3510</v>
      </c>
      <c r="F12" s="80">
        <v>4719</v>
      </c>
      <c r="G12" s="83">
        <v>990</v>
      </c>
      <c r="H12" s="83">
        <v>1490</v>
      </c>
      <c r="J12" s="33">
        <v>140</v>
      </c>
      <c r="K12" s="85">
        <v>1950</v>
      </c>
      <c r="L12" s="85">
        <v>2574</v>
      </c>
      <c r="M12" s="85">
        <v>3237</v>
      </c>
      <c r="N12" s="85">
        <v>3822</v>
      </c>
      <c r="O12" s="85">
        <v>4602</v>
      </c>
      <c r="P12" s="78">
        <v>1800</v>
      </c>
      <c r="Q12" s="78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 t="shared" si="0"/>
        <v>1617</v>
      </c>
      <c r="AM12" s="13">
        <f t="shared" si="1"/>
        <v>2893.7999999999997</v>
      </c>
      <c r="AN12" s="13">
        <f t="shared" si="2"/>
        <v>3418.7999999999997</v>
      </c>
      <c r="AO12" s="13">
        <f t="shared" si="3"/>
        <v>4225.2</v>
      </c>
      <c r="AP12" s="13">
        <f t="shared" si="4"/>
        <v>5255.5999999999995</v>
      </c>
      <c r="AQ12" s="13">
        <f t="shared" si="5"/>
        <v>1386</v>
      </c>
      <c r="AR12" s="13">
        <f t="shared" si="6"/>
        <v>2227.3999999999996</v>
      </c>
    </row>
    <row r="13" spans="1:44" ht="15" thickBot="1" x14ac:dyDescent="0.25">
      <c r="A13" s="4">
        <v>150</v>
      </c>
      <c r="B13" s="79">
        <v>1482</v>
      </c>
      <c r="C13" s="79">
        <v>2028</v>
      </c>
      <c r="D13" s="79">
        <v>2886</v>
      </c>
      <c r="E13" s="79">
        <v>3627</v>
      </c>
      <c r="F13" s="80">
        <v>4914</v>
      </c>
      <c r="G13" s="83">
        <v>1020</v>
      </c>
      <c r="H13" s="83">
        <v>1520</v>
      </c>
      <c r="J13" s="33">
        <v>150</v>
      </c>
      <c r="K13" s="85">
        <v>2028</v>
      </c>
      <c r="L13" s="85">
        <v>2691</v>
      </c>
      <c r="M13" s="85">
        <v>3354</v>
      </c>
      <c r="N13" s="85">
        <v>4017</v>
      </c>
      <c r="O13" s="85">
        <v>4836</v>
      </c>
      <c r="P13" s="78">
        <v>1900</v>
      </c>
      <c r="Q13" s="78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 t="shared" si="0"/>
        <v>1732.5</v>
      </c>
      <c r="AM13" s="13">
        <f t="shared" si="1"/>
        <v>3100.5</v>
      </c>
      <c r="AN13" s="13">
        <f t="shared" si="2"/>
        <v>3663</v>
      </c>
      <c r="AO13" s="13">
        <f t="shared" si="3"/>
        <v>4527</v>
      </c>
      <c r="AP13" s="13">
        <f t="shared" si="4"/>
        <v>5631</v>
      </c>
      <c r="AQ13" s="13">
        <f t="shared" si="5"/>
        <v>1485</v>
      </c>
      <c r="AR13" s="13">
        <f t="shared" si="6"/>
        <v>2386.5</v>
      </c>
    </row>
    <row r="14" spans="1:44" ht="15" thickBot="1" x14ac:dyDescent="0.25">
      <c r="A14" s="4">
        <v>160</v>
      </c>
      <c r="B14" s="81">
        <v>1560</v>
      </c>
      <c r="C14" s="81">
        <v>2106</v>
      </c>
      <c r="D14" s="81">
        <v>3003</v>
      </c>
      <c r="E14" s="81">
        <v>3783</v>
      </c>
      <c r="F14" s="82">
        <v>5109</v>
      </c>
      <c r="G14" s="84">
        <v>1050</v>
      </c>
      <c r="H14" s="84">
        <v>1550</v>
      </c>
      <c r="J14" s="33">
        <v>160</v>
      </c>
      <c r="K14" s="78">
        <f>(K13-K12)+K13</f>
        <v>2106</v>
      </c>
      <c r="L14" s="78">
        <f t="shared" ref="L14:Q14" si="7">(L13-L12)+L13</f>
        <v>2808</v>
      </c>
      <c r="M14" s="78">
        <f t="shared" si="7"/>
        <v>3471</v>
      </c>
      <c r="N14" s="78">
        <f t="shared" si="7"/>
        <v>4212</v>
      </c>
      <c r="O14" s="78">
        <f t="shared" si="7"/>
        <v>5070</v>
      </c>
      <c r="P14" s="78">
        <f t="shared" si="7"/>
        <v>2000</v>
      </c>
      <c r="Q14" s="78">
        <f t="shared" si="7"/>
        <v>2401</v>
      </c>
      <c r="S14" s="32">
        <v>160</v>
      </c>
      <c r="T14" s="78">
        <f t="shared" ref="T14:T19" si="8">(T13-T12)+T13</f>
        <v>3081</v>
      </c>
      <c r="U14" s="78">
        <f t="shared" ref="U14:U20" si="9">(U13-U12)+U13</f>
        <v>3744</v>
      </c>
      <c r="V14" s="78">
        <f t="shared" ref="V14:V20" si="10">(V13-V12)+V13</f>
        <v>4368</v>
      </c>
      <c r="W14" s="78">
        <f t="shared" ref="W14:W20" si="11">(W13-W12)+W13</f>
        <v>5226</v>
      </c>
      <c r="X14" s="78">
        <f t="shared" ref="X14:X20" si="12">(X13-X12)+X13</f>
        <v>5733</v>
      </c>
      <c r="Y14" s="78">
        <f t="shared" ref="Y14:Y20" si="13">(Y13-Y12)+Y13</f>
        <v>2400</v>
      </c>
      <c r="Z14" s="78">
        <f t="shared" ref="Z14:Z20" si="14">(Z13-Z12)+Z13</f>
        <v>3353</v>
      </c>
      <c r="AK14" s="9">
        <v>160</v>
      </c>
      <c r="AL14" s="13">
        <f t="shared" si="0"/>
        <v>1848</v>
      </c>
      <c r="AM14" s="13">
        <f t="shared" si="1"/>
        <v>3307.2000000000003</v>
      </c>
      <c r="AN14" s="13">
        <f t="shared" si="2"/>
        <v>3907.2000000000003</v>
      </c>
      <c r="AO14" s="13">
        <f t="shared" si="3"/>
        <v>4828.8</v>
      </c>
      <c r="AP14" s="13">
        <f t="shared" si="4"/>
        <v>6006.4000000000005</v>
      </c>
      <c r="AQ14" s="13">
        <f t="shared" si="5"/>
        <v>1584</v>
      </c>
      <c r="AR14" s="13">
        <f t="shared" si="6"/>
        <v>2545.6000000000004</v>
      </c>
    </row>
    <row r="15" spans="1:44" ht="15" thickBot="1" x14ac:dyDescent="0.25">
      <c r="A15" s="33">
        <v>170</v>
      </c>
      <c r="B15" s="83">
        <f>(B14-B13)+B14</f>
        <v>1638</v>
      </c>
      <c r="C15" s="83">
        <f>(C14-C13)+C14</f>
        <v>2184</v>
      </c>
      <c r="D15" s="83">
        <f t="shared" ref="D15:H20" si="15">(D14-D13)+D14</f>
        <v>3120</v>
      </c>
      <c r="E15" s="83">
        <f t="shared" si="15"/>
        <v>3939</v>
      </c>
      <c r="F15" s="83">
        <f t="shared" si="15"/>
        <v>5304</v>
      </c>
      <c r="G15" s="83">
        <f t="shared" si="15"/>
        <v>1080</v>
      </c>
      <c r="H15" s="83">
        <f t="shared" si="15"/>
        <v>1580</v>
      </c>
      <c r="J15" s="33">
        <v>170</v>
      </c>
      <c r="K15" s="78">
        <f>(K14-K13)+K14</f>
        <v>2184</v>
      </c>
      <c r="L15" s="78">
        <f t="shared" ref="L15:Q20" si="16">(L14-L13)+L14</f>
        <v>2925</v>
      </c>
      <c r="M15" s="78">
        <f t="shared" si="16"/>
        <v>3588</v>
      </c>
      <c r="N15" s="78">
        <f t="shared" si="16"/>
        <v>4407</v>
      </c>
      <c r="O15" s="78">
        <f t="shared" si="16"/>
        <v>5304</v>
      </c>
      <c r="P15" s="78">
        <f t="shared" si="16"/>
        <v>2100</v>
      </c>
      <c r="Q15" s="78">
        <f t="shared" si="16"/>
        <v>2508</v>
      </c>
      <c r="S15" s="32">
        <v>170</v>
      </c>
      <c r="T15" s="78">
        <f t="shared" si="8"/>
        <v>3198</v>
      </c>
      <c r="U15" s="78">
        <f t="shared" si="9"/>
        <v>3900</v>
      </c>
      <c r="V15" s="78">
        <f t="shared" si="10"/>
        <v>4524</v>
      </c>
      <c r="W15" s="78">
        <f t="shared" si="11"/>
        <v>5421</v>
      </c>
      <c r="X15" s="78">
        <f t="shared" si="12"/>
        <v>5928</v>
      </c>
      <c r="Y15" s="78">
        <f t="shared" si="13"/>
        <v>2500</v>
      </c>
      <c r="Z15" s="78">
        <f t="shared" si="14"/>
        <v>3502</v>
      </c>
      <c r="AK15" s="9">
        <v>170</v>
      </c>
      <c r="AL15" s="13">
        <f t="shared" si="0"/>
        <v>1963.5</v>
      </c>
      <c r="AM15" s="13">
        <f t="shared" si="1"/>
        <v>3513.9</v>
      </c>
      <c r="AN15" s="13">
        <f t="shared" si="2"/>
        <v>4151.3999999999996</v>
      </c>
      <c r="AO15" s="13">
        <f t="shared" si="3"/>
        <v>5130.5999999999995</v>
      </c>
      <c r="AP15" s="13">
        <f t="shared" si="4"/>
        <v>6381.8</v>
      </c>
      <c r="AQ15" s="13">
        <f t="shared" si="5"/>
        <v>1683</v>
      </c>
      <c r="AR15" s="13">
        <f t="shared" si="6"/>
        <v>2704.7</v>
      </c>
    </row>
    <row r="16" spans="1:44" ht="15" thickBot="1" x14ac:dyDescent="0.25">
      <c r="A16" s="33">
        <v>180</v>
      </c>
      <c r="B16" s="83">
        <f t="shared" ref="B16:B20" si="17">(B15-B14)+B15</f>
        <v>1716</v>
      </c>
      <c r="C16" s="83">
        <f t="shared" ref="C16:C20" si="18">(C15-C14)+C15</f>
        <v>2262</v>
      </c>
      <c r="D16" s="83">
        <f t="shared" si="15"/>
        <v>3237</v>
      </c>
      <c r="E16" s="83">
        <f t="shared" si="15"/>
        <v>4095</v>
      </c>
      <c r="F16" s="83">
        <f t="shared" si="15"/>
        <v>5499</v>
      </c>
      <c r="G16" s="83">
        <f t="shared" si="15"/>
        <v>1110</v>
      </c>
      <c r="H16" s="83">
        <f t="shared" si="15"/>
        <v>1610</v>
      </c>
      <c r="J16" s="33">
        <v>180</v>
      </c>
      <c r="K16" s="78">
        <f t="shared" ref="K16:K20" si="19">(K15-K14)+K15</f>
        <v>2262</v>
      </c>
      <c r="L16" s="78">
        <f t="shared" si="16"/>
        <v>3042</v>
      </c>
      <c r="M16" s="78">
        <f t="shared" si="16"/>
        <v>3705</v>
      </c>
      <c r="N16" s="78">
        <f t="shared" si="16"/>
        <v>4602</v>
      </c>
      <c r="O16" s="78">
        <f t="shared" si="16"/>
        <v>5538</v>
      </c>
      <c r="P16" s="78">
        <f t="shared" si="16"/>
        <v>2200</v>
      </c>
      <c r="Q16" s="78">
        <f t="shared" si="16"/>
        <v>2615</v>
      </c>
      <c r="S16" s="32">
        <v>180</v>
      </c>
      <c r="T16" s="78">
        <f t="shared" si="8"/>
        <v>3315</v>
      </c>
      <c r="U16" s="78">
        <f t="shared" si="9"/>
        <v>4056</v>
      </c>
      <c r="V16" s="78">
        <f t="shared" si="10"/>
        <v>4680</v>
      </c>
      <c r="W16" s="78">
        <f t="shared" si="11"/>
        <v>5616</v>
      </c>
      <c r="X16" s="78">
        <f t="shared" si="12"/>
        <v>6123</v>
      </c>
      <c r="Y16" s="78">
        <f t="shared" si="13"/>
        <v>2600</v>
      </c>
      <c r="Z16" s="78">
        <f t="shared" si="14"/>
        <v>3651</v>
      </c>
      <c r="AK16" s="9">
        <v>180</v>
      </c>
      <c r="AL16" s="13">
        <f t="shared" si="0"/>
        <v>2079</v>
      </c>
      <c r="AM16" s="13">
        <f t="shared" si="1"/>
        <v>3720.6</v>
      </c>
      <c r="AN16" s="13">
        <f t="shared" si="2"/>
        <v>4395.6000000000004</v>
      </c>
      <c r="AO16" s="13">
        <f t="shared" si="3"/>
        <v>5432.4000000000005</v>
      </c>
      <c r="AP16" s="13">
        <f t="shared" si="4"/>
        <v>6757.2</v>
      </c>
      <c r="AQ16" s="13">
        <f t="shared" si="5"/>
        <v>1782</v>
      </c>
      <c r="AR16" s="13">
        <f t="shared" si="6"/>
        <v>2863.8</v>
      </c>
    </row>
    <row r="17" spans="1:44" ht="15" thickBot="1" x14ac:dyDescent="0.25">
      <c r="A17" s="33">
        <v>190</v>
      </c>
      <c r="B17" s="83">
        <f t="shared" si="17"/>
        <v>1794</v>
      </c>
      <c r="C17" s="83">
        <f t="shared" si="18"/>
        <v>2340</v>
      </c>
      <c r="D17" s="83">
        <f t="shared" si="15"/>
        <v>3354</v>
      </c>
      <c r="E17" s="83">
        <f t="shared" si="15"/>
        <v>4251</v>
      </c>
      <c r="F17" s="83">
        <f t="shared" si="15"/>
        <v>5694</v>
      </c>
      <c r="G17" s="83">
        <f t="shared" si="15"/>
        <v>1140</v>
      </c>
      <c r="H17" s="83">
        <f t="shared" si="15"/>
        <v>1640</v>
      </c>
      <c r="J17" s="33">
        <v>190</v>
      </c>
      <c r="K17" s="78">
        <f t="shared" si="19"/>
        <v>2340</v>
      </c>
      <c r="L17" s="78">
        <f t="shared" si="16"/>
        <v>3159</v>
      </c>
      <c r="M17" s="78">
        <f t="shared" si="16"/>
        <v>3822</v>
      </c>
      <c r="N17" s="78">
        <f t="shared" si="16"/>
        <v>4797</v>
      </c>
      <c r="O17" s="78">
        <f t="shared" si="16"/>
        <v>5772</v>
      </c>
      <c r="P17" s="78">
        <f t="shared" si="16"/>
        <v>2300</v>
      </c>
      <c r="Q17" s="78">
        <f t="shared" si="16"/>
        <v>2722</v>
      </c>
      <c r="S17" s="32">
        <v>190</v>
      </c>
      <c r="T17" s="78">
        <f t="shared" si="8"/>
        <v>3432</v>
      </c>
      <c r="U17" s="78">
        <f t="shared" si="9"/>
        <v>4212</v>
      </c>
      <c r="V17" s="78">
        <f t="shared" si="10"/>
        <v>4836</v>
      </c>
      <c r="W17" s="78">
        <f t="shared" si="11"/>
        <v>5811</v>
      </c>
      <c r="X17" s="78">
        <f t="shared" si="12"/>
        <v>6318</v>
      </c>
      <c r="Y17" s="78">
        <f t="shared" si="13"/>
        <v>2700</v>
      </c>
      <c r="Z17" s="78">
        <f t="shared" si="14"/>
        <v>3800</v>
      </c>
      <c r="AK17" s="9">
        <v>190</v>
      </c>
      <c r="AL17" s="13">
        <f t="shared" si="0"/>
        <v>2194.5</v>
      </c>
      <c r="AM17" s="13">
        <f t="shared" si="1"/>
        <v>3927.2999999999997</v>
      </c>
      <c r="AN17" s="13">
        <f t="shared" si="2"/>
        <v>4639.8</v>
      </c>
      <c r="AO17" s="13">
        <f t="shared" si="3"/>
        <v>5734.2</v>
      </c>
      <c r="AP17" s="13">
        <f t="shared" si="4"/>
        <v>7132.5999999999995</v>
      </c>
      <c r="AQ17" s="13">
        <f t="shared" si="5"/>
        <v>1881</v>
      </c>
      <c r="AR17" s="13">
        <f t="shared" si="6"/>
        <v>3022.8999999999996</v>
      </c>
    </row>
    <row r="18" spans="1:44" ht="15" thickBot="1" x14ac:dyDescent="0.25">
      <c r="A18" s="33">
        <v>200</v>
      </c>
      <c r="B18" s="83">
        <f t="shared" si="17"/>
        <v>1872</v>
      </c>
      <c r="C18" s="83">
        <f t="shared" si="18"/>
        <v>2418</v>
      </c>
      <c r="D18" s="83">
        <f t="shared" si="15"/>
        <v>3471</v>
      </c>
      <c r="E18" s="83">
        <f t="shared" si="15"/>
        <v>4407</v>
      </c>
      <c r="F18" s="83">
        <f t="shared" si="15"/>
        <v>5889</v>
      </c>
      <c r="G18" s="83">
        <f t="shared" si="15"/>
        <v>1170</v>
      </c>
      <c r="H18" s="83">
        <f t="shared" si="15"/>
        <v>1670</v>
      </c>
      <c r="J18" s="33">
        <v>200</v>
      </c>
      <c r="K18" s="78">
        <f t="shared" si="19"/>
        <v>2418</v>
      </c>
      <c r="L18" s="78">
        <f t="shared" si="16"/>
        <v>3276</v>
      </c>
      <c r="M18" s="78">
        <f t="shared" si="16"/>
        <v>3939</v>
      </c>
      <c r="N18" s="78">
        <f t="shared" si="16"/>
        <v>4992</v>
      </c>
      <c r="O18" s="78">
        <f t="shared" si="16"/>
        <v>6006</v>
      </c>
      <c r="P18" s="78">
        <f t="shared" si="16"/>
        <v>2400</v>
      </c>
      <c r="Q18" s="78">
        <f t="shared" si="16"/>
        <v>2829</v>
      </c>
      <c r="S18" s="32">
        <v>200</v>
      </c>
      <c r="T18" s="78">
        <f t="shared" si="8"/>
        <v>3549</v>
      </c>
      <c r="U18" s="78">
        <f t="shared" si="9"/>
        <v>4368</v>
      </c>
      <c r="V18" s="78">
        <f t="shared" si="10"/>
        <v>4992</v>
      </c>
      <c r="W18" s="78">
        <f t="shared" si="11"/>
        <v>6006</v>
      </c>
      <c r="X18" s="78">
        <f t="shared" si="12"/>
        <v>6513</v>
      </c>
      <c r="Y18" s="78">
        <f t="shared" si="13"/>
        <v>2800</v>
      </c>
      <c r="Z18" s="78">
        <f t="shared" si="14"/>
        <v>3949</v>
      </c>
      <c r="AK18" s="9">
        <v>200</v>
      </c>
      <c r="AL18" s="13">
        <f t="shared" si="0"/>
        <v>2310</v>
      </c>
      <c r="AM18" s="13">
        <f t="shared" si="1"/>
        <v>4134</v>
      </c>
      <c r="AN18" s="13">
        <f t="shared" si="2"/>
        <v>4884</v>
      </c>
      <c r="AO18" s="13">
        <f t="shared" si="3"/>
        <v>6036</v>
      </c>
      <c r="AP18" s="13">
        <f t="shared" si="4"/>
        <v>7508</v>
      </c>
      <c r="AQ18" s="13">
        <f t="shared" si="5"/>
        <v>1980</v>
      </c>
      <c r="AR18" s="13">
        <f t="shared" si="6"/>
        <v>3182</v>
      </c>
    </row>
    <row r="19" spans="1:44" ht="15" thickBot="1" x14ac:dyDescent="0.25">
      <c r="A19" s="33">
        <v>210</v>
      </c>
      <c r="B19" s="83">
        <f t="shared" si="17"/>
        <v>1950</v>
      </c>
      <c r="C19" s="83">
        <f t="shared" si="18"/>
        <v>2496</v>
      </c>
      <c r="D19" s="83">
        <f t="shared" si="15"/>
        <v>3588</v>
      </c>
      <c r="E19" s="83">
        <f t="shared" si="15"/>
        <v>4563</v>
      </c>
      <c r="F19" s="83">
        <f t="shared" si="15"/>
        <v>6084</v>
      </c>
      <c r="G19" s="83">
        <f t="shared" si="15"/>
        <v>1200</v>
      </c>
      <c r="H19" s="83">
        <f t="shared" si="15"/>
        <v>1700</v>
      </c>
      <c r="J19" s="33">
        <v>210</v>
      </c>
      <c r="K19" s="78">
        <f t="shared" si="19"/>
        <v>2496</v>
      </c>
      <c r="L19" s="78">
        <f t="shared" si="16"/>
        <v>3393</v>
      </c>
      <c r="M19" s="78">
        <f t="shared" si="16"/>
        <v>4056</v>
      </c>
      <c r="N19" s="78">
        <f t="shared" si="16"/>
        <v>5187</v>
      </c>
      <c r="O19" s="78">
        <f t="shared" si="16"/>
        <v>6240</v>
      </c>
      <c r="P19" s="78">
        <f t="shared" si="16"/>
        <v>2500</v>
      </c>
      <c r="Q19" s="78">
        <f t="shared" si="16"/>
        <v>2936</v>
      </c>
      <c r="S19" s="32">
        <v>210</v>
      </c>
      <c r="T19" s="78">
        <f t="shared" si="8"/>
        <v>3666</v>
      </c>
      <c r="U19" s="78">
        <f t="shared" si="9"/>
        <v>4524</v>
      </c>
      <c r="V19" s="78">
        <f t="shared" si="10"/>
        <v>5148</v>
      </c>
      <c r="W19" s="78">
        <f t="shared" si="11"/>
        <v>6201</v>
      </c>
      <c r="X19" s="78">
        <f t="shared" si="12"/>
        <v>6708</v>
      </c>
      <c r="Y19" s="78">
        <f t="shared" si="13"/>
        <v>2900</v>
      </c>
      <c r="Z19" s="78">
        <f t="shared" si="14"/>
        <v>4098</v>
      </c>
      <c r="AK19" s="9">
        <v>210</v>
      </c>
      <c r="AL19" s="13">
        <f t="shared" si="0"/>
        <v>2425.5</v>
      </c>
      <c r="AM19" s="13">
        <f t="shared" si="1"/>
        <v>4340.7</v>
      </c>
      <c r="AN19" s="13">
        <f t="shared" si="2"/>
        <v>5128.2</v>
      </c>
      <c r="AO19" s="13">
        <f t="shared" si="3"/>
        <v>6337.8</v>
      </c>
      <c r="AP19" s="13">
        <f t="shared" si="4"/>
        <v>7883.4000000000005</v>
      </c>
      <c r="AQ19" s="13">
        <f t="shared" si="5"/>
        <v>2079</v>
      </c>
      <c r="AR19" s="13">
        <f t="shared" si="6"/>
        <v>3341.1000000000004</v>
      </c>
    </row>
    <row r="20" spans="1:44" ht="15" thickBot="1" x14ac:dyDescent="0.25">
      <c r="A20" s="33">
        <v>220</v>
      </c>
      <c r="B20" s="83">
        <f t="shared" si="17"/>
        <v>2028</v>
      </c>
      <c r="C20" s="83">
        <f t="shared" si="18"/>
        <v>2574</v>
      </c>
      <c r="D20" s="83">
        <f t="shared" si="15"/>
        <v>3705</v>
      </c>
      <c r="E20" s="83">
        <f t="shared" si="15"/>
        <v>4719</v>
      </c>
      <c r="F20" s="83">
        <f t="shared" si="15"/>
        <v>6279</v>
      </c>
      <c r="G20" s="83">
        <f t="shared" si="15"/>
        <v>1230</v>
      </c>
      <c r="H20" s="83">
        <f t="shared" si="15"/>
        <v>1730</v>
      </c>
      <c r="J20" s="33">
        <v>220</v>
      </c>
      <c r="K20" s="78">
        <f t="shared" si="19"/>
        <v>2574</v>
      </c>
      <c r="L20" s="78">
        <f t="shared" si="16"/>
        <v>3510</v>
      </c>
      <c r="M20" s="78">
        <f t="shared" si="16"/>
        <v>4173</v>
      </c>
      <c r="N20" s="78">
        <f t="shared" si="16"/>
        <v>5382</v>
      </c>
      <c r="O20" s="78">
        <f t="shared" si="16"/>
        <v>6474</v>
      </c>
      <c r="P20" s="78">
        <f t="shared" si="16"/>
        <v>2600</v>
      </c>
      <c r="Q20" s="78">
        <f t="shared" si="16"/>
        <v>3043</v>
      </c>
      <c r="S20" s="32">
        <v>220</v>
      </c>
      <c r="T20" s="78">
        <f t="shared" ref="T20" si="20">(T19-T18)+T19</f>
        <v>3783</v>
      </c>
      <c r="U20" s="78">
        <f t="shared" si="9"/>
        <v>4680</v>
      </c>
      <c r="V20" s="78">
        <f t="shared" si="10"/>
        <v>5304</v>
      </c>
      <c r="W20" s="78">
        <f t="shared" si="11"/>
        <v>6396</v>
      </c>
      <c r="X20" s="78">
        <f t="shared" si="12"/>
        <v>6903</v>
      </c>
      <c r="Y20" s="78">
        <f t="shared" si="13"/>
        <v>3000</v>
      </c>
      <c r="Z20" s="78">
        <f t="shared" si="14"/>
        <v>4247</v>
      </c>
      <c r="AK20" s="9">
        <v>220</v>
      </c>
      <c r="AL20" s="13">
        <f t="shared" si="0"/>
        <v>2541</v>
      </c>
      <c r="AM20" s="13">
        <f t="shared" si="1"/>
        <v>4547.4000000000005</v>
      </c>
      <c r="AN20" s="13">
        <f t="shared" si="2"/>
        <v>5372.4000000000005</v>
      </c>
      <c r="AO20" s="13">
        <f t="shared" si="3"/>
        <v>6639.6</v>
      </c>
      <c r="AP20" s="13">
        <f t="shared" si="4"/>
        <v>8258.8000000000011</v>
      </c>
      <c r="AQ20" s="13">
        <f t="shared" si="5"/>
        <v>2178</v>
      </c>
      <c r="AR20" s="13">
        <f t="shared" si="6"/>
        <v>3500.2000000000003</v>
      </c>
    </row>
    <row r="21" spans="1:44" x14ac:dyDescent="0.2">
      <c r="A21" s="5"/>
      <c r="AK21" s="8" t="s">
        <v>19</v>
      </c>
      <c r="AL21" s="14">
        <v>1155</v>
      </c>
      <c r="AM21" s="14">
        <v>2067</v>
      </c>
      <c r="AN21" s="14">
        <v>2442</v>
      </c>
      <c r="AO21" s="14">
        <v>3018</v>
      </c>
      <c r="AP21" s="14">
        <v>3754</v>
      </c>
      <c r="AQ21" s="12">
        <v>990</v>
      </c>
      <c r="AR21" s="12">
        <v>1591</v>
      </c>
    </row>
    <row r="22" spans="1:44" x14ac:dyDescent="0.2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</row>
    <row r="23" spans="1:44" x14ac:dyDescent="0.2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 x14ac:dyDescent="0.2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 x14ac:dyDescent="0.2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 x14ac:dyDescent="0.2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 x14ac:dyDescent="0.2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 x14ac:dyDescent="0.2">
      <c r="B28" s="10">
        <v>0.5</v>
      </c>
      <c r="C28" s="8">
        <v>110</v>
      </c>
      <c r="E28" s="8">
        <v>5</v>
      </c>
      <c r="F28" s="8">
        <v>110</v>
      </c>
    </row>
    <row r="29" spans="1:44" x14ac:dyDescent="0.2">
      <c r="B29" s="10">
        <v>0.6</v>
      </c>
      <c r="C29" s="8">
        <v>120</v>
      </c>
      <c r="E29" s="8">
        <v>6</v>
      </c>
      <c r="F29" s="8">
        <v>120</v>
      </c>
    </row>
    <row r="30" spans="1:44" x14ac:dyDescent="0.2">
      <c r="C30" s="8">
        <v>130</v>
      </c>
      <c r="E30" s="8">
        <v>7</v>
      </c>
      <c r="F30" s="8">
        <v>130</v>
      </c>
    </row>
    <row r="31" spans="1:44" x14ac:dyDescent="0.2">
      <c r="C31" s="8">
        <v>140</v>
      </c>
      <c r="E31" s="8">
        <v>8</v>
      </c>
      <c r="F31" s="8">
        <v>140</v>
      </c>
    </row>
    <row r="32" spans="1:44" x14ac:dyDescent="0.2">
      <c r="C32" s="8">
        <v>150</v>
      </c>
      <c r="E32" s="8">
        <v>9</v>
      </c>
      <c r="F32" s="8">
        <v>150</v>
      </c>
    </row>
    <row r="33" spans="2:33" x14ac:dyDescent="0.2">
      <c r="C33" s="8">
        <v>160</v>
      </c>
      <c r="E33" s="8">
        <v>10</v>
      </c>
      <c r="F33" s="8">
        <v>160</v>
      </c>
    </row>
    <row r="34" spans="2:33" x14ac:dyDescent="0.2">
      <c r="C34" s="8">
        <v>170</v>
      </c>
      <c r="F34" s="8">
        <v>170</v>
      </c>
    </row>
    <row r="35" spans="2:33" x14ac:dyDescent="0.2">
      <c r="C35" s="8">
        <v>180</v>
      </c>
      <c r="F35" s="8">
        <v>180</v>
      </c>
    </row>
    <row r="36" spans="2:33" x14ac:dyDescent="0.2">
      <c r="C36" s="8">
        <v>190</v>
      </c>
      <c r="F36" s="8">
        <v>190</v>
      </c>
    </row>
    <row r="37" spans="2:33" x14ac:dyDescent="0.2">
      <c r="C37" s="8">
        <v>200</v>
      </c>
      <c r="F37" s="8">
        <v>200</v>
      </c>
    </row>
    <row r="38" spans="2:33" x14ac:dyDescent="0.2">
      <c r="C38" s="8">
        <v>210</v>
      </c>
      <c r="F38" s="8">
        <v>210</v>
      </c>
    </row>
    <row r="39" spans="2:33" x14ac:dyDescent="0.2">
      <c r="C39" s="8">
        <v>220</v>
      </c>
      <c r="F39" s="8">
        <v>220</v>
      </c>
    </row>
    <row r="43" spans="2:33" ht="15" thickBot="1" x14ac:dyDescent="0.25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5" thickBot="1" x14ac:dyDescent="0.25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14" t="s">
        <v>189</v>
      </c>
      <c r="AB44" s="115"/>
      <c r="AC44" s="115"/>
      <c r="AD44" s="115"/>
      <c r="AE44" s="115"/>
      <c r="AF44" s="116"/>
      <c r="AG44" s="72" t="s">
        <v>190</v>
      </c>
    </row>
    <row r="45" spans="2:33" ht="26.25" thickBot="1" x14ac:dyDescent="0.25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8.25" x14ac:dyDescent="0.2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17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107">
        <v>53</v>
      </c>
    </row>
    <row r="47" spans="2:33" ht="38.25" x14ac:dyDescent="0.2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18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08"/>
    </row>
    <row r="48" spans="2:33" ht="25.5" x14ac:dyDescent="0.2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19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08"/>
    </row>
    <row r="49" spans="2:33" ht="15" thickBot="1" x14ac:dyDescent="0.25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20"/>
      <c r="AA49" s="49" t="s">
        <v>140</v>
      </c>
      <c r="AB49" s="50"/>
      <c r="AC49" s="50"/>
      <c r="AD49" s="50"/>
      <c r="AE49" s="50"/>
      <c r="AF49" s="51"/>
      <c r="AG49" s="110"/>
    </row>
    <row r="50" spans="2:33" ht="38.25" x14ac:dyDescent="0.2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106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107">
        <v>67</v>
      </c>
    </row>
    <row r="51" spans="2:33" ht="38.25" x14ac:dyDescent="0.2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106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08"/>
    </row>
    <row r="52" spans="2:33" ht="38.25" x14ac:dyDescent="0.2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106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08"/>
    </row>
    <row r="53" spans="2:33" ht="25.5" x14ac:dyDescent="0.2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106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08"/>
    </row>
    <row r="54" spans="2:33" ht="27.75" thickBot="1" x14ac:dyDescent="0.25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10"/>
    </row>
    <row r="55" spans="2:33" ht="38.25" x14ac:dyDescent="0.2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105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107">
        <v>84</v>
      </c>
    </row>
    <row r="56" spans="2:33" ht="27.75" thickBot="1" x14ac:dyDescent="0.25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106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08"/>
    </row>
    <row r="57" spans="2:33" ht="38.25" x14ac:dyDescent="0.2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105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107">
        <v>107</v>
      </c>
    </row>
    <row r="58" spans="2:33" ht="39" thickBot="1" x14ac:dyDescent="0.25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09"/>
      <c r="AA58" s="67" t="s">
        <v>187</v>
      </c>
      <c r="AB58" s="68" t="s">
        <v>188</v>
      </c>
      <c r="AC58" s="69"/>
      <c r="AD58" s="69"/>
      <c r="AE58" s="69"/>
      <c r="AF58" s="70"/>
      <c r="AG58" s="110"/>
    </row>
    <row r="59" spans="2:33" ht="21" thickBot="1" x14ac:dyDescent="0.35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11" t="s">
        <v>191</v>
      </c>
      <c r="AA59" s="112"/>
      <c r="AB59" s="112"/>
      <c r="AC59" s="112"/>
      <c r="AD59" s="112"/>
      <c r="AE59" s="112"/>
      <c r="AF59" s="112"/>
      <c r="AG59" s="113"/>
    </row>
    <row r="60" spans="2:33" ht="15.75" x14ac:dyDescent="0.2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102" t="s">
        <v>192</v>
      </c>
      <c r="AA60" s="103"/>
      <c r="AB60" s="103"/>
      <c r="AC60" s="103"/>
      <c r="AD60" s="103"/>
      <c r="AE60" s="103"/>
      <c r="AF60" s="103"/>
      <c r="AG60" s="104"/>
    </row>
    <row r="61" spans="2:33" x14ac:dyDescent="0.2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 x14ac:dyDescent="0.2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 x14ac:dyDescent="0.2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 x14ac:dyDescent="0.2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 x14ac:dyDescent="0.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 x14ac:dyDescent="0.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 x14ac:dyDescent="0.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 x14ac:dyDescent="0.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 x14ac:dyDescent="0.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 x14ac:dyDescent="0.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 x14ac:dyDescent="0.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 x14ac:dyDescent="0.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 x14ac:dyDescent="0.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 x14ac:dyDescent="0.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 x14ac:dyDescent="0.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 x14ac:dyDescent="0.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 x14ac:dyDescent="0.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 x14ac:dyDescent="0.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 x14ac:dyDescent="0.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 x14ac:dyDescent="0.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 x14ac:dyDescent="0.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 x14ac:dyDescent="0.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 x14ac:dyDescent="0.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 x14ac:dyDescent="0.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 x14ac:dyDescent="0.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 x14ac:dyDescent="0.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 x14ac:dyDescent="0.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 x14ac:dyDescent="0.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 x14ac:dyDescent="0.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 x14ac:dyDescent="0.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 x14ac:dyDescent="0.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 x14ac:dyDescent="0.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 x14ac:dyDescent="0.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 x14ac:dyDescent="0.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 x14ac:dyDescent="0.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 x14ac:dyDescent="0.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 x14ac:dyDescent="0.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 x14ac:dyDescent="0.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 x14ac:dyDescent="0.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 x14ac:dyDescent="0.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 x14ac:dyDescent="0.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 x14ac:dyDescent="0.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 x14ac:dyDescent="0.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 x14ac:dyDescent="0.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 x14ac:dyDescent="0.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 x14ac:dyDescent="0.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 x14ac:dyDescent="0.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 x14ac:dyDescent="0.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 x14ac:dyDescent="0.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 x14ac:dyDescent="0.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 x14ac:dyDescent="0.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 x14ac:dyDescent="0.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 x14ac:dyDescent="0.2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 x14ac:dyDescent="0.2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 x14ac:dyDescent="0.2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 x14ac:dyDescent="0.2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 x14ac:dyDescent="0.2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 x14ac:dyDescent="0.2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 x14ac:dyDescent="0.2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 x14ac:dyDescent="0.2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 x14ac:dyDescent="0.2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 x14ac:dyDescent="0.2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 x14ac:dyDescent="0.2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 x14ac:dyDescent="0.2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 x14ac:dyDescent="0.2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 x14ac:dyDescent="0.2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 x14ac:dyDescent="0.2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 x14ac:dyDescent="0.2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 x14ac:dyDescent="0.2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 x14ac:dyDescent="0.2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 x14ac:dyDescent="0.2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 x14ac:dyDescent="0.2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 x14ac:dyDescent="0.2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 x14ac:dyDescent="0.2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 x14ac:dyDescent="0.2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  <mergeCell ref="AA44:AF44"/>
    <mergeCell ref="Z46:Z49"/>
    <mergeCell ref="AG46:AG49"/>
    <mergeCell ref="Z50:Z53"/>
    <mergeCell ref="AG50:AG54"/>
    <mergeCell ref="Z60:AG60"/>
    <mergeCell ref="Z55:Z56"/>
    <mergeCell ref="AG55:AG56"/>
    <mergeCell ref="Z57:Z58"/>
    <mergeCell ref="AG57:AG58"/>
    <mergeCell ref="Z59:AG5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Расчет</vt:lpstr>
      <vt:lpstr>Данные</vt:lpstr>
      <vt:lpstr>Лист3</vt:lpstr>
      <vt:lpstr>Gorizon.</vt:lpstr>
      <vt:lpstr>Gorizon.16</vt:lpstr>
      <vt:lpstr>Gorizon.25</vt:lpstr>
      <vt:lpstr>Gorizon.цвет16</vt:lpstr>
      <vt:lpstr>Gorizon.цвет25</vt:lpstr>
      <vt:lpstr>Mini</vt:lpstr>
      <vt:lpstr>Roll</vt:lpstr>
      <vt:lpstr>Uni</vt:lpstr>
      <vt:lpstr>Uni_2</vt:lpstr>
      <vt:lpstr>Uni2plus</vt:lpstr>
      <vt:lpstr>Venus16</vt:lpstr>
      <vt:lpstr>Venus25</vt:lpstr>
      <vt:lpstr>Venusцвет16</vt:lpstr>
      <vt:lpstr>Venusцвет25</vt:lpstr>
      <vt:lpstr>Высота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Ткань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Elena</cp:lastModifiedBy>
  <dcterms:created xsi:type="dcterms:W3CDTF">2013-03-29T20:58:15Z</dcterms:created>
  <dcterms:modified xsi:type="dcterms:W3CDTF">2013-04-23T18:55:44Z</dcterms:modified>
</cp:coreProperties>
</file>