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21570" windowHeight="11685" activeTab="1"/>
  </bookViews>
  <sheets>
    <sheet name="средняя стоим рем" sheetId="1" r:id="rId1"/>
    <sheet name="итоговая по серии" sheetId="2" r:id="rId2"/>
    <sheet name="списки" sheetId="3" r:id="rId3"/>
  </sheets>
  <definedNames>
    <definedName name="_xlnm._FilterDatabase" localSheetId="0" hidden="1">'средняя стоим рем'!$A$3:$M$307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2" l="1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N9" i="2"/>
  <c r="M9" i="2"/>
  <c r="L9" i="2"/>
  <c r="K9" i="2"/>
  <c r="J9" i="2"/>
  <c r="I9" i="2"/>
  <c r="H9" i="2"/>
  <c r="G9" i="2"/>
  <c r="F9" i="2"/>
  <c r="E9" i="2"/>
  <c r="D9" i="2"/>
  <c r="C9" i="2"/>
  <c r="B9" i="2"/>
  <c r="N8" i="2"/>
  <c r="M8" i="2"/>
  <c r="L8" i="2"/>
  <c r="K8" i="2"/>
  <c r="J8" i="2"/>
  <c r="I8" i="2"/>
  <c r="H8" i="2"/>
  <c r="G8" i="2"/>
  <c r="F8" i="2"/>
  <c r="E8" i="2"/>
  <c r="D8" i="2"/>
  <c r="C8" i="2"/>
  <c r="B8" i="2"/>
  <c r="N7" i="2"/>
  <c r="M7" i="2"/>
  <c r="L7" i="2"/>
  <c r="K7" i="2"/>
  <c r="J7" i="2"/>
  <c r="I7" i="2"/>
  <c r="H7" i="2"/>
  <c r="G7" i="2"/>
  <c r="F7" i="2"/>
  <c r="E7" i="2"/>
  <c r="D7" i="2"/>
  <c r="C7" i="2"/>
  <c r="K12" i="2" l="1"/>
  <c r="B12" i="2"/>
  <c r="C12" i="2"/>
  <c r="L12" i="2"/>
  <c r="D12" i="2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A7" i="2"/>
  <c r="B21" i="2"/>
  <c r="C301" i="1"/>
  <c r="C302" i="1" s="1"/>
  <c r="C303" i="1" s="1"/>
  <c r="C304" i="1" s="1"/>
  <c r="C305" i="1" s="1"/>
  <c r="C295" i="1"/>
  <c r="C296" i="1" s="1"/>
  <c r="C297" i="1" s="1"/>
  <c r="C298" i="1" s="1"/>
  <c r="C299" i="1" s="1"/>
  <c r="C285" i="1"/>
  <c r="C286" i="1" s="1"/>
  <c r="C287" i="1" s="1"/>
  <c r="C288" i="1" s="1"/>
  <c r="C289" i="1" s="1"/>
  <c r="C279" i="1"/>
  <c r="C280" i="1" s="1"/>
  <c r="C281" i="1" s="1"/>
  <c r="C282" i="1" s="1"/>
  <c r="C283" i="1" s="1"/>
  <c r="C271" i="1"/>
  <c r="C263" i="1"/>
  <c r="C264" i="1" s="1"/>
  <c r="C265" i="1" s="1"/>
  <c r="C266" i="1" s="1"/>
  <c r="C267" i="1" s="1"/>
  <c r="C257" i="1"/>
  <c r="C258" i="1" s="1"/>
  <c r="C259" i="1" s="1"/>
  <c r="C260" i="1" s="1"/>
  <c r="C261" i="1" s="1"/>
  <c r="C247" i="1"/>
  <c r="C248" i="1" s="1"/>
  <c r="C249" i="1" s="1"/>
  <c r="C250" i="1" s="1"/>
  <c r="C251" i="1" s="1"/>
  <c r="C241" i="1"/>
  <c r="C242" i="1" s="1"/>
  <c r="C243" i="1" s="1"/>
  <c r="C244" i="1" s="1"/>
  <c r="C245" i="1" s="1"/>
  <c r="C233" i="1"/>
  <c r="C225" i="1"/>
  <c r="C226" i="1" s="1"/>
  <c r="C227" i="1" s="1"/>
  <c r="C228" i="1" s="1"/>
  <c r="C229" i="1" s="1"/>
  <c r="C219" i="1"/>
  <c r="C220" i="1" s="1"/>
  <c r="C221" i="1" s="1"/>
  <c r="C222" i="1" s="1"/>
  <c r="C223" i="1" s="1"/>
  <c r="C209" i="1"/>
  <c r="C210" i="1" s="1"/>
  <c r="C211" i="1" s="1"/>
  <c r="C212" i="1" s="1"/>
  <c r="C213" i="1" s="1"/>
  <c r="C204" i="1"/>
  <c r="C205" i="1" s="1"/>
  <c r="C206" i="1" s="1"/>
  <c r="C207" i="1" s="1"/>
  <c r="C203" i="1"/>
  <c r="C195" i="1"/>
  <c r="C187" i="1"/>
  <c r="C188" i="1" s="1"/>
  <c r="C189" i="1" s="1"/>
  <c r="C190" i="1" s="1"/>
  <c r="C191" i="1" s="1"/>
  <c r="C181" i="1"/>
  <c r="C182" i="1" s="1"/>
  <c r="C183" i="1" s="1"/>
  <c r="C184" i="1" s="1"/>
  <c r="C185" i="1" s="1"/>
  <c r="C171" i="1"/>
  <c r="C172" i="1" s="1"/>
  <c r="C173" i="1" s="1"/>
  <c r="C174" i="1" s="1"/>
  <c r="C175" i="1" s="1"/>
  <c r="C165" i="1"/>
  <c r="C166" i="1" s="1"/>
  <c r="C167" i="1" s="1"/>
  <c r="C168" i="1" s="1"/>
  <c r="C169" i="1" s="1"/>
  <c r="C157" i="1"/>
  <c r="C149" i="1"/>
  <c r="C150" i="1" s="1"/>
  <c r="C151" i="1" s="1"/>
  <c r="C152" i="1" s="1"/>
  <c r="C153" i="1" s="1"/>
  <c r="C144" i="1"/>
  <c r="C145" i="1" s="1"/>
  <c r="C146" i="1" s="1"/>
  <c r="C147" i="1" s="1"/>
  <c r="C143" i="1"/>
  <c r="C133" i="1"/>
  <c r="C134" i="1" s="1"/>
  <c r="C135" i="1" s="1"/>
  <c r="C136" i="1" s="1"/>
  <c r="C137" i="1" s="1"/>
  <c r="C127" i="1"/>
  <c r="C128" i="1" s="1"/>
  <c r="C129" i="1" s="1"/>
  <c r="C130" i="1" s="1"/>
  <c r="C131" i="1" s="1"/>
  <c r="C119" i="1"/>
  <c r="C111" i="1"/>
  <c r="C112" i="1" s="1"/>
  <c r="C113" i="1" s="1"/>
  <c r="C114" i="1" s="1"/>
  <c r="C115" i="1" s="1"/>
  <c r="C105" i="1"/>
  <c r="C106" i="1" s="1"/>
  <c r="C107" i="1" s="1"/>
  <c r="C108" i="1" s="1"/>
  <c r="C109" i="1" s="1"/>
  <c r="C95" i="1"/>
  <c r="C96" i="1" s="1"/>
  <c r="C97" i="1" s="1"/>
  <c r="C98" i="1" s="1"/>
  <c r="C99" i="1" s="1"/>
  <c r="C89" i="1"/>
  <c r="C90" i="1" s="1"/>
  <c r="C91" i="1" s="1"/>
  <c r="C92" i="1" s="1"/>
  <c r="C93" i="1" s="1"/>
  <c r="C81" i="1"/>
  <c r="C73" i="1"/>
  <c r="C74" i="1" s="1"/>
  <c r="C75" i="1" s="1"/>
  <c r="C76" i="1" s="1"/>
  <c r="C77" i="1" s="1"/>
  <c r="C67" i="1"/>
  <c r="C68" i="1" s="1"/>
  <c r="C69" i="1" s="1"/>
  <c r="C70" i="1" s="1"/>
  <c r="C71" i="1" s="1"/>
  <c r="C57" i="1"/>
  <c r="C58" i="1" s="1"/>
  <c r="C59" i="1" s="1"/>
  <c r="C60" i="1" s="1"/>
  <c r="C61" i="1" s="1"/>
  <c r="C51" i="1"/>
  <c r="C52" i="1" s="1"/>
  <c r="C53" i="1" s="1"/>
  <c r="C54" i="1" s="1"/>
  <c r="C55" i="1" s="1"/>
  <c r="C35" i="1"/>
  <c r="C36" i="1" s="1"/>
  <c r="C37" i="1" s="1"/>
  <c r="C38" i="1" s="1"/>
  <c r="C39" i="1" s="1"/>
  <c r="C29" i="1"/>
  <c r="C30" i="1" s="1"/>
  <c r="C31" i="1" s="1"/>
  <c r="C32" i="1" s="1"/>
  <c r="C33" i="1" s="1"/>
  <c r="C19" i="1"/>
  <c r="C20" i="1" s="1"/>
  <c r="C21" i="1" s="1"/>
  <c r="C22" i="1" s="1"/>
  <c r="C23" i="1" s="1"/>
  <c r="C13" i="1"/>
  <c r="C14" i="1" s="1"/>
  <c r="C15" i="1" s="1"/>
  <c r="C16" i="1" s="1"/>
  <c r="C17" i="1" s="1"/>
  <c r="E12" i="2" l="1"/>
  <c r="M12" i="2"/>
  <c r="N12" i="2"/>
  <c r="C82" i="1"/>
  <c r="C120" i="1"/>
  <c r="C158" i="1"/>
  <c r="C196" i="1"/>
  <c r="B6" i="2"/>
  <c r="C234" i="1"/>
  <c r="C272" i="1"/>
  <c r="F12" i="2" l="1"/>
  <c r="B19" i="2" a="1"/>
  <c r="B19" i="2" s="1"/>
  <c r="C121" i="1"/>
  <c r="C197" i="1"/>
  <c r="C83" i="1"/>
  <c r="C235" i="1"/>
  <c r="C159" i="1"/>
  <c r="C273" i="1"/>
  <c r="G12" i="2" l="1"/>
  <c r="C198" i="1"/>
  <c r="C274" i="1"/>
  <c r="C160" i="1"/>
  <c r="C236" i="1"/>
  <c r="C84" i="1"/>
  <c r="C122" i="1"/>
  <c r="H12" i="2" l="1"/>
  <c r="C123" i="1"/>
  <c r="C161" i="1"/>
  <c r="C275" i="1"/>
  <c r="C237" i="1"/>
  <c r="C85" i="1"/>
  <c r="C199" i="1"/>
  <c r="I12" i="2" l="1"/>
  <c r="J12" i="2"/>
  <c r="B15" i="2"/>
  <c r="B23" i="2" l="1"/>
</calcChain>
</file>

<file path=xl/sharedStrings.xml><?xml version="1.0" encoding="utf-8"?>
<sst xmlns="http://schemas.openxmlformats.org/spreadsheetml/2006/main" count="812" uniqueCount="79">
  <si>
    <t>серия</t>
  </si>
  <si>
    <t>Вид ремонта</t>
  </si>
  <si>
    <t>Филиал</t>
  </si>
  <si>
    <t>Филиал "Восточно-Сибирский"</t>
  </si>
  <si>
    <t>Филиал "Дальневосточный"</t>
  </si>
  <si>
    <t>Филиал "Западно-Сибирский"</t>
  </si>
  <si>
    <t>Филиал "Западный"</t>
  </si>
  <si>
    <t>Филиал "Московский"</t>
  </si>
  <si>
    <t>Филиал "Северный"</t>
  </si>
  <si>
    <t>Филиал "Северо-Западный"</t>
  </si>
  <si>
    <t>Филиал "Северо-Кавказский"</t>
  </si>
  <si>
    <t>Филиал "Южный"</t>
  </si>
  <si>
    <t>СЛД
(среднее)</t>
  </si>
  <si>
    <t>среднее</t>
  </si>
  <si>
    <t>2ЭС5К в/и</t>
  </si>
  <si>
    <t>ТО-2</t>
  </si>
  <si>
    <t>ТО-2 У</t>
  </si>
  <si>
    <t>ТО-2 цикл (18)</t>
  </si>
  <si>
    <t>ТО-3</t>
  </si>
  <si>
    <t>ТР-1</t>
  </si>
  <si>
    <t>ТР-1 цикл (3)</t>
  </si>
  <si>
    <t>ДР</t>
  </si>
  <si>
    <t>ТР-1 цикл (4,8)</t>
  </si>
  <si>
    <t>ТР-1 цикл (6)</t>
  </si>
  <si>
    <t>ТР-2</t>
  </si>
  <si>
    <t>ТР-3</t>
  </si>
  <si>
    <t>ТР-2 (с ПСС)</t>
  </si>
  <si>
    <t>ТР-3 (с ПСС)</t>
  </si>
  <si>
    <t>3ЭС5К в/и</t>
  </si>
  <si>
    <t>ВЛ60 в/и</t>
  </si>
  <si>
    <t>ВЛ65 в/и</t>
  </si>
  <si>
    <t>ВЛ80 в/и</t>
  </si>
  <si>
    <t>ТЭ10 в/и</t>
  </si>
  <si>
    <t>ТЭМ18 в/и</t>
  </si>
  <si>
    <t>ТЭМ2 в/и</t>
  </si>
  <si>
    <t>Э5К в/и</t>
  </si>
  <si>
    <t>ЭП1 в/и</t>
  </si>
  <si>
    <t>ВЛ85 в/и</t>
  </si>
  <si>
    <t>2ТЭ116</t>
  </si>
  <si>
    <t>ДИЗЕЛЬ</t>
  </si>
  <si>
    <t xml:space="preserve">ЭЛЕКТРООБОРУДОВАНИЕ </t>
  </si>
  <si>
    <t>МЕХАНИЧЕСКОЕ ОБОРУДОВАНИЕ</t>
  </si>
  <si>
    <t>ПНЕВМАТИЧЕСКОЕ ОБОРУДОВАНИЕ</t>
  </si>
  <si>
    <t>ПРОЧИЕ ТМЦ И ЗЧ</t>
  </si>
  <si>
    <t>2ТЭ116У</t>
  </si>
  <si>
    <t>2ТЭ116К</t>
  </si>
  <si>
    <t>2ТЭ116УД</t>
  </si>
  <si>
    <t>2ТЭ25А</t>
  </si>
  <si>
    <t>2ТЭ25АМ</t>
  </si>
  <si>
    <t>2ТЭ25К</t>
  </si>
  <si>
    <t>2ТЭ25КМ</t>
  </si>
  <si>
    <t>ТЭМ7 в/и</t>
  </si>
  <si>
    <t>ТЭМ3 в/и</t>
  </si>
  <si>
    <t>ТЭП70 в/и</t>
  </si>
  <si>
    <t>М62 в/и</t>
  </si>
  <si>
    <t>4ЭС5К в/и</t>
  </si>
  <si>
    <t>ЧС2 в/и</t>
  </si>
  <si>
    <t>ЭП2К в/и</t>
  </si>
  <si>
    <t>ЧС4Т в/и</t>
  </si>
  <si>
    <t>2ЭС6 в/и</t>
  </si>
  <si>
    <t>ВЛ10 в/и</t>
  </si>
  <si>
    <t>ЧМЭ3 в/и</t>
  </si>
  <si>
    <t>ЧС200 в/и</t>
  </si>
  <si>
    <t>ТЭ25КМ в/и</t>
  </si>
  <si>
    <t>ЧС8 в/и</t>
  </si>
  <si>
    <t>ЧС7 в/и</t>
  </si>
  <si>
    <t>ЧС2К в/и</t>
  </si>
  <si>
    <t>ТЭМ-ТМХ ви</t>
  </si>
  <si>
    <t>ЭП10 в/и</t>
  </si>
  <si>
    <t>ЧС2Т в/и</t>
  </si>
  <si>
    <t>ТЭ70 в/и</t>
  </si>
  <si>
    <t>2ЭС4К в/и</t>
  </si>
  <si>
    <t>3ЭС4К в/и</t>
  </si>
  <si>
    <t>ВЛ15 в/и</t>
  </si>
  <si>
    <t>ЧС6 в/и</t>
  </si>
  <si>
    <t>3ТЭ116 в/и</t>
  </si>
  <si>
    <t>Серия</t>
  </si>
  <si>
    <t>ИТОГО</t>
  </si>
  <si>
    <t>ВСЕ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</si>
</sst>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8" tint="-0.249977111117893"/>
      <name val="Calibri"/>
      <family val="2"/>
      <charset val="204"/>
      <scheme val="minor"/>
    </font>
    <font>
      <b/>
      <i/>
      <sz val="11"/>
      <color theme="8" tint="-0.249977111117893"/>
      <name val="Calibri"/>
      <family val="2"/>
      <charset val="204"/>
      <scheme val="minor"/>
    </font>
    <font>
      <sz val="11"/>
      <color theme="8" tint="-0.249977111117893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5F98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4" fontId="1" fillId="0" borderId="1" xfId="0" applyNumberFormat="1" applyFont="1" applyBorder="1" applyAlignment="1">
      <alignment horizontal="center" vertical="center"/>
    </xf>
    <xf numFmtId="0" fontId="0" fillId="0" borderId="5" xfId="0" applyBorder="1"/>
    <xf numFmtId="4" fontId="1" fillId="0" borderId="5" xfId="0" applyNumberFormat="1" applyFont="1" applyBorder="1" applyAlignment="1">
      <alignment horizontal="center" vertical="center"/>
    </xf>
    <xf numFmtId="0" fontId="0" fillId="0" borderId="6" xfId="0" applyBorder="1"/>
    <xf numFmtId="4" fontId="1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2" borderId="6" xfId="0" applyFill="1" applyBorder="1"/>
    <xf numFmtId="0" fontId="0" fillId="2" borderId="1" xfId="0" applyFill="1" applyBorder="1"/>
    <xf numFmtId="0" fontId="0" fillId="2" borderId="5" xfId="0" applyFill="1" applyBorder="1"/>
    <xf numFmtId="0" fontId="2" fillId="2" borderId="6" xfId="0" applyFont="1" applyFill="1" applyBorder="1"/>
    <xf numFmtId="0" fontId="2" fillId="0" borderId="6" xfId="0" applyFont="1" applyBorder="1"/>
    <xf numFmtId="4" fontId="3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4" fillId="0" borderId="1" xfId="0" applyFont="1" applyBorder="1"/>
    <xf numFmtId="0" fontId="0" fillId="3" borderId="6" xfId="0" applyFill="1" applyBorder="1"/>
    <xf numFmtId="0" fontId="2" fillId="3" borderId="1" xfId="0" applyFont="1" applyFill="1" applyBorder="1"/>
    <xf numFmtId="0" fontId="0" fillId="3" borderId="1" xfId="0" applyFill="1" applyBorder="1"/>
    <xf numFmtId="0" fontId="0" fillId="3" borderId="5" xfId="0" applyFill="1" applyBorder="1"/>
    <xf numFmtId="0" fontId="0" fillId="4" borderId="6" xfId="0" applyFill="1" applyBorder="1"/>
    <xf numFmtId="0" fontId="2" fillId="4" borderId="1" xfId="0" applyFont="1" applyFill="1" applyBorder="1"/>
    <xf numFmtId="0" fontId="0" fillId="4" borderId="1" xfId="0" applyFill="1" applyBorder="1"/>
    <xf numFmtId="0" fontId="0" fillId="4" borderId="5" xfId="0" applyFill="1" applyBorder="1"/>
    <xf numFmtId="0" fontId="0" fillId="5" borderId="6" xfId="0" applyFill="1" applyBorder="1"/>
    <xf numFmtId="0" fontId="2" fillId="5" borderId="1" xfId="0" applyFont="1" applyFill="1" applyBorder="1"/>
    <xf numFmtId="0" fontId="0" fillId="5" borderId="1" xfId="0" applyFill="1" applyBorder="1"/>
    <xf numFmtId="0" fontId="0" fillId="5" borderId="5" xfId="0" applyFill="1" applyBorder="1"/>
    <xf numFmtId="0" fontId="0" fillId="6" borderId="6" xfId="0" applyFill="1" applyBorder="1"/>
    <xf numFmtId="0" fontId="2" fillId="6" borderId="1" xfId="0" applyFont="1" applyFill="1" applyBorder="1"/>
    <xf numFmtId="0" fontId="0" fillId="6" borderId="1" xfId="0" applyFill="1" applyBorder="1"/>
    <xf numFmtId="0" fontId="0" fillId="6" borderId="5" xfId="0" applyFill="1" applyBorder="1"/>
    <xf numFmtId="0" fontId="0" fillId="7" borderId="6" xfId="0" applyFill="1" applyBorder="1"/>
    <xf numFmtId="4" fontId="1" fillId="0" borderId="8" xfId="0" applyNumberFormat="1" applyFont="1" applyBorder="1" applyAlignment="1">
      <alignment horizontal="center" vertical="center"/>
    </xf>
    <xf numFmtId="0" fontId="2" fillId="7" borderId="1" xfId="0" applyFont="1" applyFill="1" applyBorder="1"/>
    <xf numFmtId="0" fontId="0" fillId="7" borderId="1" xfId="0" applyFill="1" applyBorder="1"/>
    <xf numFmtId="0" fontId="0" fillId="7" borderId="5" xfId="0" applyFill="1" applyBorder="1"/>
    <xf numFmtId="0" fontId="0" fillId="8" borderId="6" xfId="0" applyFill="1" applyBorder="1"/>
    <xf numFmtId="0" fontId="2" fillId="8" borderId="1" xfId="0" applyFont="1" applyFill="1" applyBorder="1"/>
    <xf numFmtId="0" fontId="0" fillId="8" borderId="1" xfId="0" applyFill="1" applyBorder="1"/>
    <xf numFmtId="0" fontId="0" fillId="8" borderId="5" xfId="0" applyFill="1" applyBorder="1"/>
    <xf numFmtId="0" fontId="0" fillId="9" borderId="6" xfId="0" applyFill="1" applyBorder="1"/>
    <xf numFmtId="0" fontId="2" fillId="9" borderId="1" xfId="0" applyFont="1" applyFill="1" applyBorder="1"/>
    <xf numFmtId="0" fontId="0" fillId="9" borderId="1" xfId="0" applyFill="1" applyBorder="1"/>
    <xf numFmtId="0" fontId="0" fillId="9" borderId="5" xfId="0" applyFill="1" applyBorder="1"/>
    <xf numFmtId="0" fontId="0" fillId="9" borderId="0" xfId="0" applyFill="1"/>
    <xf numFmtId="4" fontId="0" fillId="0" borderId="0" xfId="0" applyNumberFormat="1"/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0.39997558519241921"/>
  </sheetPr>
  <dimension ref="A2:M308"/>
  <sheetViews>
    <sheetView showZeros="0" workbookViewId="0">
      <pane xSplit="4" ySplit="3" topLeftCell="E4" activePane="bottomRight" state="frozen"/>
      <selection activeCell="B3" sqref="B3"/>
      <selection pane="topRight" activeCell="B3" sqref="B3"/>
      <selection pane="bottomLeft" activeCell="B3" sqref="B3"/>
      <selection pane="bottomRight" activeCell="B7" sqref="B7"/>
    </sheetView>
  </sheetViews>
  <sheetFormatPr defaultColWidth="15.140625" defaultRowHeight="15" x14ac:dyDescent="0.25"/>
  <cols>
    <col min="2" max="2" width="33.42578125" customWidth="1"/>
  </cols>
  <sheetData>
    <row r="2" spans="1:13" s="1" customFormat="1" ht="45" x14ac:dyDescent="0.25">
      <c r="B2" s="56" t="s">
        <v>0</v>
      </c>
      <c r="C2" s="56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</row>
    <row r="3" spans="1:13" s="3" customFormat="1" ht="30" x14ac:dyDescent="0.25">
      <c r="B3" s="56"/>
      <c r="C3" s="56"/>
      <c r="D3" s="2" t="s">
        <v>12</v>
      </c>
      <c r="E3" s="53" t="s">
        <v>13</v>
      </c>
      <c r="F3" s="54"/>
      <c r="G3" s="54"/>
      <c r="H3" s="54"/>
      <c r="I3" s="54"/>
      <c r="J3" s="54"/>
      <c r="K3" s="54"/>
      <c r="L3" s="54"/>
      <c r="M3" s="55"/>
    </row>
    <row r="4" spans="1:13" x14ac:dyDescent="0.25">
      <c r="A4" s="4" t="s">
        <v>38</v>
      </c>
      <c r="B4" s="12" t="s">
        <v>77</v>
      </c>
      <c r="C4" s="9" t="s">
        <v>15</v>
      </c>
      <c r="D4" s="10">
        <f>IFERROR(AVERAGEIF(E4:M4,"&gt;0",E4:M4),0)</f>
        <v>1560.7754411292246</v>
      </c>
      <c r="E4" s="10">
        <v>674.94123711340205</v>
      </c>
      <c r="F4" s="10">
        <v>1451.3834722222225</v>
      </c>
      <c r="G4" s="10">
        <v>1801.2869552482948</v>
      </c>
      <c r="H4" s="10">
        <v>0</v>
      </c>
      <c r="I4" s="10">
        <v>0</v>
      </c>
      <c r="J4" s="10">
        <v>507.00078047263668</v>
      </c>
      <c r="K4" s="10">
        <v>1433.0438095608788</v>
      </c>
      <c r="L4" s="10">
        <v>3748.8839658051238</v>
      </c>
      <c r="M4" s="10">
        <v>1308.8878674820144</v>
      </c>
    </row>
    <row r="5" spans="1:13" s="19" customFormat="1" x14ac:dyDescent="0.25">
      <c r="A5" s="4" t="s">
        <v>38</v>
      </c>
      <c r="B5" s="15" t="s">
        <v>39</v>
      </c>
      <c r="C5" s="16" t="s">
        <v>15</v>
      </c>
      <c r="D5" s="17">
        <f t="shared" ref="D5:D68" si="0">IFERROR(AVERAGEIF(E5:M5,"&gt;0",E5:M5),0)</f>
        <v>125.78683421587965</v>
      </c>
      <c r="E5" s="17">
        <v>0</v>
      </c>
      <c r="F5" s="17">
        <v>5.3626250000000004</v>
      </c>
      <c r="G5" s="17">
        <v>301.32067520110695</v>
      </c>
      <c r="H5" s="17">
        <v>0</v>
      </c>
      <c r="I5" s="17">
        <v>0</v>
      </c>
      <c r="J5" s="17">
        <v>56.752742537313438</v>
      </c>
      <c r="K5" s="17">
        <v>105.93613419491214</v>
      </c>
      <c r="L5" s="17">
        <v>185.6768115165963</v>
      </c>
      <c r="M5" s="17">
        <v>99.67201684534902</v>
      </c>
    </row>
    <row r="6" spans="1:13" s="19" customFormat="1" x14ac:dyDescent="0.25">
      <c r="A6" s="4" t="s">
        <v>38</v>
      </c>
      <c r="B6" s="15" t="s">
        <v>40</v>
      </c>
      <c r="C6" s="16" t="s">
        <v>15</v>
      </c>
      <c r="D6" s="17">
        <f t="shared" si="0"/>
        <v>47.625985946689973</v>
      </c>
      <c r="E6" s="17">
        <v>4.1811340206185568</v>
      </c>
      <c r="F6" s="17">
        <v>36.853361111111113</v>
      </c>
      <c r="G6" s="17">
        <v>84.513205716992132</v>
      </c>
      <c r="H6" s="17">
        <v>0</v>
      </c>
      <c r="I6" s="17">
        <v>0</v>
      </c>
      <c r="J6" s="17">
        <v>42.756138059701492</v>
      </c>
      <c r="K6" s="17">
        <v>71.999473303683118</v>
      </c>
      <c r="L6" s="17">
        <v>41.867679797966815</v>
      </c>
      <c r="M6" s="17">
        <v>51.210909616756574</v>
      </c>
    </row>
    <row r="7" spans="1:13" s="19" customFormat="1" x14ac:dyDescent="0.25">
      <c r="A7" s="4" t="s">
        <v>38</v>
      </c>
      <c r="B7" s="15" t="s">
        <v>41</v>
      </c>
      <c r="C7" s="16" t="s">
        <v>15</v>
      </c>
      <c r="D7" s="17">
        <f t="shared" si="0"/>
        <v>1421.7946687414883</v>
      </c>
      <c r="E7" s="17">
        <v>670.76010309278342</v>
      </c>
      <c r="F7" s="17">
        <v>1410.9550277777778</v>
      </c>
      <c r="G7" s="17">
        <v>1415.4530743301959</v>
      </c>
      <c r="H7" s="17">
        <v>0</v>
      </c>
      <c r="I7" s="17">
        <v>0</v>
      </c>
      <c r="J7" s="17">
        <v>428.16937189054715</v>
      </c>
      <c r="K7" s="17">
        <v>1277.1697522236361</v>
      </c>
      <c r="L7" s="17">
        <v>3583.0731704913542</v>
      </c>
      <c r="M7" s="17">
        <v>1166.9821813841227</v>
      </c>
    </row>
    <row r="8" spans="1:13" s="19" customFormat="1" x14ac:dyDescent="0.25">
      <c r="A8" s="4" t="s">
        <v>38</v>
      </c>
      <c r="B8" s="15" t="s">
        <v>42</v>
      </c>
      <c r="C8" s="16" t="s">
        <v>15</v>
      </c>
      <c r="D8" s="17">
        <f t="shared" si="0"/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</row>
    <row r="9" spans="1:13" s="19" customFormat="1" x14ac:dyDescent="0.25">
      <c r="A9" s="4" t="s">
        <v>38</v>
      </c>
      <c r="B9" s="15" t="s">
        <v>43</v>
      </c>
      <c r="C9" s="16" t="s">
        <v>15</v>
      </c>
      <c r="D9" s="17">
        <f t="shared" si="0"/>
        <v>0.33308683891230667</v>
      </c>
      <c r="E9" s="17">
        <v>1.1368683772161603E-13</v>
      </c>
      <c r="F9" s="17">
        <v>0</v>
      </c>
      <c r="G9" s="17">
        <v>7.9580786405131221E-13</v>
      </c>
      <c r="H9" s="17">
        <v>0</v>
      </c>
      <c r="I9" s="17">
        <v>0</v>
      </c>
      <c r="J9" s="17">
        <v>1.4011940298506715</v>
      </c>
      <c r="K9" s="17">
        <v>0.24053436796235891</v>
      </c>
      <c r="L9" s="17">
        <v>0.3567926356596729</v>
      </c>
      <c r="M9" s="17">
        <v>2.2737367544323206E-13</v>
      </c>
    </row>
    <row r="10" spans="1:13" x14ac:dyDescent="0.25">
      <c r="A10" s="4" t="s">
        <v>38</v>
      </c>
      <c r="B10" s="13" t="s">
        <v>77</v>
      </c>
      <c r="C10" s="5" t="s">
        <v>16</v>
      </c>
      <c r="D10" s="6">
        <f t="shared" si="0"/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</row>
    <row r="11" spans="1:13" x14ac:dyDescent="0.25">
      <c r="A11" s="4" t="s">
        <v>38</v>
      </c>
      <c r="B11" s="13" t="s">
        <v>77</v>
      </c>
      <c r="C11" s="5" t="s">
        <v>17</v>
      </c>
      <c r="D11" s="6">
        <f t="shared" si="0"/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</row>
    <row r="12" spans="1:13" x14ac:dyDescent="0.25">
      <c r="A12" s="4" t="s">
        <v>38</v>
      </c>
      <c r="B12" s="13" t="s">
        <v>77</v>
      </c>
      <c r="C12" s="5" t="s">
        <v>18</v>
      </c>
      <c r="D12" s="6">
        <f t="shared" si="0"/>
        <v>48931.88719078873</v>
      </c>
      <c r="E12" s="6">
        <v>22813.25</v>
      </c>
      <c r="F12" s="6">
        <v>115039.61499999999</v>
      </c>
      <c r="G12" s="6">
        <v>67987.958540947162</v>
      </c>
      <c r="H12" s="6">
        <v>0</v>
      </c>
      <c r="I12" s="6">
        <v>0</v>
      </c>
      <c r="J12" s="6">
        <v>27120.532499999987</v>
      </c>
      <c r="K12" s="6">
        <v>32295.064920136203</v>
      </c>
      <c r="L12" s="6">
        <v>45700.36066961992</v>
      </c>
      <c r="M12" s="6">
        <v>31566.428704817852</v>
      </c>
    </row>
    <row r="13" spans="1:13" s="18" customFormat="1" x14ac:dyDescent="0.25">
      <c r="A13" s="4" t="s">
        <v>38</v>
      </c>
      <c r="B13" s="15" t="s">
        <v>39</v>
      </c>
      <c r="C13" s="20" t="str">
        <f>C12</f>
        <v>ТО-3</v>
      </c>
      <c r="D13" s="17">
        <f t="shared" si="0"/>
        <v>34863.097992927236</v>
      </c>
      <c r="E13" s="17">
        <v>8146.4699999999993</v>
      </c>
      <c r="F13" s="17">
        <v>103324.74</v>
      </c>
      <c r="G13" s="17">
        <v>54974.062436051565</v>
      </c>
      <c r="H13" s="17">
        <v>0</v>
      </c>
      <c r="I13" s="17">
        <v>0</v>
      </c>
      <c r="J13" s="17">
        <v>14624.1875</v>
      </c>
      <c r="K13" s="17">
        <v>19547.980484780473</v>
      </c>
      <c r="L13" s="17">
        <v>22358.640415810649</v>
      </c>
      <c r="M13" s="17">
        <v>21065.605113847956</v>
      </c>
    </row>
    <row r="14" spans="1:13" s="18" customFormat="1" x14ac:dyDescent="0.25">
      <c r="A14" s="4" t="s">
        <v>38</v>
      </c>
      <c r="B14" s="15" t="s">
        <v>40</v>
      </c>
      <c r="C14" s="20" t="str">
        <f t="shared" ref="C14:C17" si="1">C13</f>
        <v>ТО-3</v>
      </c>
      <c r="D14" s="17">
        <f t="shared" si="0"/>
        <v>4354.1771056852476</v>
      </c>
      <c r="E14" s="17">
        <v>358.6</v>
      </c>
      <c r="F14" s="17">
        <v>0</v>
      </c>
      <c r="G14" s="17">
        <v>3862.3005244203669</v>
      </c>
      <c r="H14" s="17">
        <v>0</v>
      </c>
      <c r="I14" s="17">
        <v>0</v>
      </c>
      <c r="J14" s="17">
        <v>4910.6574999999993</v>
      </c>
      <c r="K14" s="17">
        <v>3029.6856700717117</v>
      </c>
      <c r="L14" s="17">
        <v>11291.738834745762</v>
      </c>
      <c r="M14" s="17">
        <v>2672.0801048736494</v>
      </c>
    </row>
    <row r="15" spans="1:13" s="18" customFormat="1" x14ac:dyDescent="0.25">
      <c r="A15" s="4" t="s">
        <v>38</v>
      </c>
      <c r="B15" s="15" t="s">
        <v>41</v>
      </c>
      <c r="C15" s="20" t="str">
        <f t="shared" si="1"/>
        <v>ТО-3</v>
      </c>
      <c r="D15" s="17">
        <f t="shared" si="0"/>
        <v>10336.096430248877</v>
      </c>
      <c r="E15" s="17">
        <v>14308.18</v>
      </c>
      <c r="F15" s="17">
        <v>11714.875000000002</v>
      </c>
      <c r="G15" s="17">
        <v>9151.2842789525712</v>
      </c>
      <c r="H15" s="17">
        <v>0</v>
      </c>
      <c r="I15" s="17">
        <v>0</v>
      </c>
      <c r="J15" s="17">
        <v>7585.6875</v>
      </c>
      <c r="K15" s="17">
        <v>9715.7453615281484</v>
      </c>
      <c r="L15" s="17">
        <v>12048.159385165211</v>
      </c>
      <c r="M15" s="17">
        <v>7828.7434860962303</v>
      </c>
    </row>
    <row r="16" spans="1:13" s="18" customFormat="1" x14ac:dyDescent="0.25">
      <c r="A16" s="4" t="s">
        <v>38</v>
      </c>
      <c r="B16" s="15" t="s">
        <v>42</v>
      </c>
      <c r="C16" s="20" t="str">
        <f t="shared" si="1"/>
        <v>ТО-3</v>
      </c>
      <c r="D16" s="17">
        <f t="shared" si="0"/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</row>
    <row r="17" spans="1:13" s="18" customFormat="1" x14ac:dyDescent="0.25">
      <c r="A17" s="4" t="s">
        <v>38</v>
      </c>
      <c r="B17" s="15" t="s">
        <v>43</v>
      </c>
      <c r="C17" s="20" t="str">
        <f t="shared" si="1"/>
        <v>ТО-3</v>
      </c>
      <c r="D17" s="17">
        <f t="shared" si="0"/>
        <v>2.4943733333675056</v>
      </c>
      <c r="E17" s="17">
        <v>0</v>
      </c>
      <c r="F17" s="17">
        <v>0</v>
      </c>
      <c r="G17" s="17">
        <v>0.62260304537448974</v>
      </c>
      <c r="H17" s="17">
        <v>0</v>
      </c>
      <c r="I17" s="17">
        <v>0</v>
      </c>
      <c r="J17" s="17">
        <v>0</v>
      </c>
      <c r="K17" s="17">
        <v>2.0667546948325253</v>
      </c>
      <c r="L17" s="17">
        <v>7.2881355932468068</v>
      </c>
      <c r="M17" s="17">
        <v>1.6200374375330284E-11</v>
      </c>
    </row>
    <row r="18" spans="1:13" x14ac:dyDescent="0.25">
      <c r="A18" s="4" t="s">
        <v>38</v>
      </c>
      <c r="B18" s="13" t="s">
        <v>77</v>
      </c>
      <c r="C18" s="5" t="s">
        <v>19</v>
      </c>
      <c r="D18" s="6">
        <f t="shared" si="0"/>
        <v>71196.704368867126</v>
      </c>
      <c r="E18" s="6">
        <v>102273.91750000003</v>
      </c>
      <c r="F18" s="6">
        <v>0</v>
      </c>
      <c r="G18" s="6">
        <v>81920.801895836412</v>
      </c>
      <c r="H18" s="6">
        <v>0</v>
      </c>
      <c r="I18" s="6">
        <v>0</v>
      </c>
      <c r="J18" s="6">
        <v>0</v>
      </c>
      <c r="K18" s="6">
        <v>54088.45265435239</v>
      </c>
      <c r="L18" s="6">
        <v>61519.168125000004</v>
      </c>
      <c r="M18" s="6">
        <v>56181.181669146834</v>
      </c>
    </row>
    <row r="19" spans="1:13" s="18" customFormat="1" x14ac:dyDescent="0.25">
      <c r="A19" s="4" t="s">
        <v>38</v>
      </c>
      <c r="B19" s="15" t="s">
        <v>39</v>
      </c>
      <c r="C19" s="20" t="str">
        <f>C18</f>
        <v>ТР-1</v>
      </c>
      <c r="D19" s="17">
        <f t="shared" si="0"/>
        <v>47293.481739254479</v>
      </c>
      <c r="E19" s="17">
        <v>60132.030000000006</v>
      </c>
      <c r="F19" s="17">
        <v>0</v>
      </c>
      <c r="G19" s="17">
        <v>65123.093408965375</v>
      </c>
      <c r="H19" s="17">
        <v>0</v>
      </c>
      <c r="I19" s="17">
        <v>0</v>
      </c>
      <c r="J19" s="17">
        <v>0</v>
      </c>
      <c r="K19" s="17">
        <v>33351.176946533196</v>
      </c>
      <c r="L19" s="17">
        <v>39455.49291666667</v>
      </c>
      <c r="M19" s="17">
        <v>38405.615424107134</v>
      </c>
    </row>
    <row r="20" spans="1:13" s="18" customFormat="1" x14ac:dyDescent="0.25">
      <c r="A20" s="4" t="s">
        <v>38</v>
      </c>
      <c r="B20" s="15" t="s">
        <v>40</v>
      </c>
      <c r="C20" s="20" t="str">
        <f t="shared" ref="C20:C23" si="2">C19</f>
        <v>ТР-1</v>
      </c>
      <c r="D20" s="17">
        <f t="shared" si="0"/>
        <v>6772.2476843488066</v>
      </c>
      <c r="E20" s="17">
        <v>12054.357500000002</v>
      </c>
      <c r="F20" s="17">
        <v>0</v>
      </c>
      <c r="G20" s="17">
        <v>4697.6572506814782</v>
      </c>
      <c r="H20" s="17">
        <v>0</v>
      </c>
      <c r="I20" s="17">
        <v>0</v>
      </c>
      <c r="J20" s="17">
        <v>0</v>
      </c>
      <c r="K20" s="17">
        <v>7077.3020577193065</v>
      </c>
      <c r="L20" s="17">
        <v>4409.7606249999999</v>
      </c>
      <c r="M20" s="17">
        <v>5622.1609883432529</v>
      </c>
    </row>
    <row r="21" spans="1:13" s="18" customFormat="1" x14ac:dyDescent="0.25">
      <c r="A21" s="4" t="s">
        <v>38</v>
      </c>
      <c r="B21" s="15" t="s">
        <v>41</v>
      </c>
      <c r="C21" s="20" t="str">
        <f t="shared" si="2"/>
        <v>ТР-1</v>
      </c>
      <c r="D21" s="17">
        <f t="shared" si="0"/>
        <v>17407.679497829704</v>
      </c>
      <c r="E21" s="17">
        <v>30087.53000000001</v>
      </c>
      <c r="F21" s="17">
        <v>0</v>
      </c>
      <c r="G21" s="17">
        <v>12099.76400214696</v>
      </c>
      <c r="H21" s="17">
        <v>0</v>
      </c>
      <c r="I21" s="17">
        <v>0</v>
      </c>
      <c r="J21" s="17">
        <v>0</v>
      </c>
      <c r="K21" s="17">
        <v>13657.144596045846</v>
      </c>
      <c r="L21" s="17">
        <v>19103.418125</v>
      </c>
      <c r="M21" s="17">
        <v>12090.540765955688</v>
      </c>
    </row>
    <row r="22" spans="1:13" s="18" customFormat="1" x14ac:dyDescent="0.25">
      <c r="A22" s="4" t="s">
        <v>38</v>
      </c>
      <c r="B22" s="15" t="s">
        <v>42</v>
      </c>
      <c r="C22" s="20" t="str">
        <f t="shared" si="2"/>
        <v>ТР-1</v>
      </c>
      <c r="D22" s="17">
        <f t="shared" si="0"/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</row>
    <row r="23" spans="1:13" s="18" customFormat="1" x14ac:dyDescent="0.25">
      <c r="A23" s="4" t="s">
        <v>38</v>
      </c>
      <c r="B23" s="15" t="s">
        <v>43</v>
      </c>
      <c r="C23" s="20" t="str">
        <f t="shared" si="2"/>
        <v>ТР-1</v>
      </c>
      <c r="D23" s="17">
        <f t="shared" si="0"/>
        <v>27.638640217751583</v>
      </c>
      <c r="E23" s="17">
        <v>7.2759576141834259E-12</v>
      </c>
      <c r="F23" s="17">
        <v>0</v>
      </c>
      <c r="G23" s="17">
        <v>0.38297872347114509</v>
      </c>
      <c r="H23" s="17">
        <v>0</v>
      </c>
      <c r="I23" s="17">
        <v>0</v>
      </c>
      <c r="J23" s="17">
        <v>0</v>
      </c>
      <c r="K23" s="17">
        <v>4.7150900900778652</v>
      </c>
      <c r="L23" s="17">
        <v>61.250000000047294</v>
      </c>
      <c r="M23" s="17">
        <v>71.845132275154356</v>
      </c>
    </row>
    <row r="24" spans="1:13" x14ac:dyDescent="0.25">
      <c r="A24" s="4" t="s">
        <v>38</v>
      </c>
      <c r="B24" s="13" t="s">
        <v>77</v>
      </c>
      <c r="C24" s="5" t="s">
        <v>20</v>
      </c>
      <c r="D24" s="6">
        <f t="shared" si="0"/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</row>
    <row r="25" spans="1:13" x14ac:dyDescent="0.25">
      <c r="A25" s="4" t="s">
        <v>38</v>
      </c>
      <c r="B25" s="13" t="s">
        <v>77</v>
      </c>
      <c r="C25" s="5" t="s">
        <v>21</v>
      </c>
      <c r="D25" s="6">
        <f t="shared" si="0"/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</row>
    <row r="26" spans="1:13" x14ac:dyDescent="0.25">
      <c r="A26" s="4" t="s">
        <v>38</v>
      </c>
      <c r="B26" s="13" t="s">
        <v>77</v>
      </c>
      <c r="C26" s="5" t="s">
        <v>22</v>
      </c>
      <c r="D26" s="6">
        <f t="shared" si="0"/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</row>
    <row r="27" spans="1:13" x14ac:dyDescent="0.25">
      <c r="A27" s="4" t="s">
        <v>38</v>
      </c>
      <c r="B27" s="13" t="s">
        <v>77</v>
      </c>
      <c r="C27" s="5" t="s">
        <v>23</v>
      </c>
      <c r="D27" s="6">
        <f t="shared" si="0"/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</row>
    <row r="28" spans="1:13" x14ac:dyDescent="0.25">
      <c r="A28" s="4" t="s">
        <v>38</v>
      </c>
      <c r="B28" s="13" t="s">
        <v>77</v>
      </c>
      <c r="C28" s="5" t="s">
        <v>24</v>
      </c>
      <c r="D28" s="6">
        <f t="shared" si="0"/>
        <v>603038.29665667226</v>
      </c>
      <c r="E28" s="6">
        <v>403221.98499999987</v>
      </c>
      <c r="F28" s="6">
        <v>0</v>
      </c>
      <c r="G28" s="6">
        <v>993356.38522727252</v>
      </c>
      <c r="H28" s="6">
        <v>0</v>
      </c>
      <c r="I28" s="6">
        <v>0</v>
      </c>
      <c r="J28" s="6">
        <v>0</v>
      </c>
      <c r="K28" s="6">
        <v>512840.22924358991</v>
      </c>
      <c r="L28" s="6">
        <v>565054.96033333265</v>
      </c>
      <c r="M28" s="6">
        <v>540717.9234791667</v>
      </c>
    </row>
    <row r="29" spans="1:13" s="18" customFormat="1" x14ac:dyDescent="0.25">
      <c r="A29" s="4" t="s">
        <v>38</v>
      </c>
      <c r="B29" s="15" t="s">
        <v>39</v>
      </c>
      <c r="C29" s="20" t="str">
        <f>C28</f>
        <v>ТР-2</v>
      </c>
      <c r="D29" s="17">
        <f t="shared" si="0"/>
        <v>432688.04461057682</v>
      </c>
      <c r="E29" s="17">
        <v>221672.375</v>
      </c>
      <c r="F29" s="17">
        <v>0</v>
      </c>
      <c r="G29" s="17">
        <v>654833.56499999994</v>
      </c>
      <c r="H29" s="17">
        <v>0</v>
      </c>
      <c r="I29" s="17">
        <v>0</v>
      </c>
      <c r="J29" s="17">
        <v>0</v>
      </c>
      <c r="K29" s="17">
        <v>354380.0311153846</v>
      </c>
      <c r="L29" s="17">
        <v>486245.01566666615</v>
      </c>
      <c r="M29" s="17">
        <v>446309.23627083347</v>
      </c>
    </row>
    <row r="30" spans="1:13" s="18" customFormat="1" x14ac:dyDescent="0.25">
      <c r="A30" s="4" t="s">
        <v>38</v>
      </c>
      <c r="B30" s="15" t="s">
        <v>40</v>
      </c>
      <c r="C30" s="20" t="str">
        <f t="shared" ref="C30:C33" si="3">C29</f>
        <v>ТР-2</v>
      </c>
      <c r="D30" s="17">
        <f t="shared" si="0"/>
        <v>80113.451660897423</v>
      </c>
      <c r="E30" s="17">
        <v>38531.244999999995</v>
      </c>
      <c r="F30" s="17">
        <v>0</v>
      </c>
      <c r="G30" s="17">
        <v>243872.8</v>
      </c>
      <c r="H30" s="17">
        <v>0</v>
      </c>
      <c r="I30" s="17">
        <v>0</v>
      </c>
      <c r="J30" s="17">
        <v>0</v>
      </c>
      <c r="K30" s="17">
        <v>62499.170512820499</v>
      </c>
      <c r="L30" s="17">
        <v>16744.768666666667</v>
      </c>
      <c r="M30" s="17">
        <v>38919.274124999996</v>
      </c>
    </row>
    <row r="31" spans="1:13" s="18" customFormat="1" x14ac:dyDescent="0.25">
      <c r="A31" s="4" t="s">
        <v>38</v>
      </c>
      <c r="B31" s="15" t="s">
        <v>41</v>
      </c>
      <c r="C31" s="20" t="str">
        <f t="shared" si="3"/>
        <v>ТР-2</v>
      </c>
      <c r="D31" s="17">
        <f t="shared" si="0"/>
        <v>90217.555548834527</v>
      </c>
      <c r="E31" s="17">
        <v>143018.36500000002</v>
      </c>
      <c r="F31" s="17">
        <v>0</v>
      </c>
      <c r="G31" s="17">
        <v>94636.492045454565</v>
      </c>
      <c r="H31" s="17">
        <v>0</v>
      </c>
      <c r="I31" s="17">
        <v>0</v>
      </c>
      <c r="J31" s="17">
        <v>0</v>
      </c>
      <c r="K31" s="17">
        <v>95961.027615384621</v>
      </c>
      <c r="L31" s="17">
        <v>61988.38600000005</v>
      </c>
      <c r="M31" s="17">
        <v>55483.507083333345</v>
      </c>
    </row>
    <row r="32" spans="1:13" s="18" customFormat="1" x14ac:dyDescent="0.25">
      <c r="A32" s="4" t="s">
        <v>38</v>
      </c>
      <c r="B32" s="15" t="s">
        <v>42</v>
      </c>
      <c r="C32" s="20" t="str">
        <f t="shared" si="3"/>
        <v>ТР-2</v>
      </c>
      <c r="D32" s="17">
        <f t="shared" si="0"/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</row>
    <row r="33" spans="1:13" s="18" customFormat="1" x14ac:dyDescent="0.25">
      <c r="A33" s="4" t="s">
        <v>38</v>
      </c>
      <c r="B33" s="15" t="s">
        <v>43</v>
      </c>
      <c r="C33" s="20" t="str">
        <f t="shared" si="3"/>
        <v>ТР-2</v>
      </c>
      <c r="D33" s="17">
        <f t="shared" si="0"/>
        <v>29.652840909237359</v>
      </c>
      <c r="E33" s="17">
        <v>0</v>
      </c>
      <c r="F33" s="17">
        <v>0</v>
      </c>
      <c r="G33" s="17">
        <v>27.056363636467722</v>
      </c>
      <c r="H33" s="17">
        <v>0</v>
      </c>
      <c r="I33" s="17">
        <v>0</v>
      </c>
      <c r="J33" s="17">
        <v>0</v>
      </c>
      <c r="K33" s="17">
        <v>6.3785895084341371E-10</v>
      </c>
      <c r="L33" s="17">
        <v>76.789999999782594</v>
      </c>
      <c r="M33" s="17">
        <v>14.765000000061264</v>
      </c>
    </row>
    <row r="34" spans="1:13" x14ac:dyDescent="0.25">
      <c r="A34" s="4" t="s">
        <v>38</v>
      </c>
      <c r="B34" s="13" t="s">
        <v>77</v>
      </c>
      <c r="C34" s="5" t="s">
        <v>25</v>
      </c>
      <c r="D34" s="6">
        <f t="shared" si="0"/>
        <v>1628450.2722814409</v>
      </c>
      <c r="E34" s="6">
        <v>0</v>
      </c>
      <c r="F34" s="6">
        <v>0</v>
      </c>
      <c r="G34" s="6">
        <v>2083990.8895238105</v>
      </c>
      <c r="H34" s="6">
        <v>0</v>
      </c>
      <c r="I34" s="6">
        <v>0</v>
      </c>
      <c r="J34" s="6">
        <v>0</v>
      </c>
      <c r="K34" s="6">
        <v>1467499.0584999998</v>
      </c>
      <c r="L34" s="6">
        <v>0</v>
      </c>
      <c r="M34" s="6">
        <v>1333860.8688205127</v>
      </c>
    </row>
    <row r="35" spans="1:13" s="18" customFormat="1" x14ac:dyDescent="0.25">
      <c r="A35" s="4" t="s">
        <v>38</v>
      </c>
      <c r="B35" s="15" t="s">
        <v>39</v>
      </c>
      <c r="C35" s="20" t="str">
        <f>C34</f>
        <v>ТР-3</v>
      </c>
      <c r="D35" s="17">
        <f t="shared" si="0"/>
        <v>1175772.1734186367</v>
      </c>
      <c r="E35" s="17">
        <v>0</v>
      </c>
      <c r="F35" s="17">
        <v>0</v>
      </c>
      <c r="G35" s="17">
        <v>1630481.297142857</v>
      </c>
      <c r="H35" s="17">
        <v>0</v>
      </c>
      <c r="I35" s="17">
        <v>0</v>
      </c>
      <c r="J35" s="17">
        <v>0</v>
      </c>
      <c r="K35" s="17">
        <v>1011657.7664999997</v>
      </c>
      <c r="L35" s="17">
        <v>0</v>
      </c>
      <c r="M35" s="17">
        <v>885177.45661305368</v>
      </c>
    </row>
    <row r="36" spans="1:13" s="18" customFormat="1" x14ac:dyDescent="0.25">
      <c r="A36" s="4" t="s">
        <v>38</v>
      </c>
      <c r="B36" s="15" t="s">
        <v>40</v>
      </c>
      <c r="C36" s="20" t="str">
        <f t="shared" ref="C36:C39" si="4">C35</f>
        <v>ТР-3</v>
      </c>
      <c r="D36" s="17">
        <f t="shared" si="0"/>
        <v>232042.02124869576</v>
      </c>
      <c r="E36" s="17">
        <v>0</v>
      </c>
      <c r="F36" s="17">
        <v>0</v>
      </c>
      <c r="G36" s="17">
        <v>222594.57095238095</v>
      </c>
      <c r="H36" s="17">
        <v>0</v>
      </c>
      <c r="I36" s="17">
        <v>0</v>
      </c>
      <c r="J36" s="17">
        <v>0</v>
      </c>
      <c r="K36" s="17">
        <v>253418.36749999999</v>
      </c>
      <c r="L36" s="17">
        <v>0</v>
      </c>
      <c r="M36" s="17">
        <v>220113.12529370628</v>
      </c>
    </row>
    <row r="37" spans="1:13" s="18" customFormat="1" x14ac:dyDescent="0.25">
      <c r="A37" s="4" t="s">
        <v>38</v>
      </c>
      <c r="B37" s="15" t="s">
        <v>41</v>
      </c>
      <c r="C37" s="20" t="str">
        <f t="shared" si="4"/>
        <v>ТР-3</v>
      </c>
      <c r="D37" s="17">
        <f t="shared" si="0"/>
        <v>220437.84559029868</v>
      </c>
      <c r="E37" s="17">
        <v>0</v>
      </c>
      <c r="F37" s="17">
        <v>0</v>
      </c>
      <c r="G37" s="17">
        <v>230786.18285714276</v>
      </c>
      <c r="H37" s="17">
        <v>0</v>
      </c>
      <c r="I37" s="17">
        <v>0</v>
      </c>
      <c r="J37" s="17">
        <v>0</v>
      </c>
      <c r="K37" s="17">
        <v>202065.51700000023</v>
      </c>
      <c r="L37" s="17">
        <v>0</v>
      </c>
      <c r="M37" s="17">
        <v>228461.83691375304</v>
      </c>
    </row>
    <row r="38" spans="1:13" s="18" customFormat="1" x14ac:dyDescent="0.25">
      <c r="A38" s="4" t="s">
        <v>38</v>
      </c>
      <c r="B38" s="15" t="s">
        <v>42</v>
      </c>
      <c r="C38" s="20" t="str">
        <f t="shared" si="4"/>
        <v>ТР-3</v>
      </c>
      <c r="D38" s="17">
        <f t="shared" si="0"/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</row>
    <row r="39" spans="1:13" s="18" customFormat="1" x14ac:dyDescent="0.25">
      <c r="A39" s="4" t="s">
        <v>38</v>
      </c>
      <c r="B39" s="15" t="s">
        <v>43</v>
      </c>
      <c r="C39" s="20" t="str">
        <f t="shared" si="4"/>
        <v>ТР-3</v>
      </c>
      <c r="D39" s="17">
        <f t="shared" si="0"/>
        <v>216.30702380985653</v>
      </c>
      <c r="E39" s="17">
        <v>0</v>
      </c>
      <c r="F39" s="17">
        <v>0</v>
      </c>
      <c r="G39" s="17">
        <v>128.83857142977649</v>
      </c>
      <c r="H39" s="17">
        <v>0</v>
      </c>
      <c r="I39" s="17">
        <v>0</v>
      </c>
      <c r="J39" s="17">
        <v>0</v>
      </c>
      <c r="K39" s="17">
        <v>357.40749999991385</v>
      </c>
      <c r="L39" s="17">
        <v>0</v>
      </c>
      <c r="M39" s="17">
        <v>162.67499999987922</v>
      </c>
    </row>
    <row r="40" spans="1:13" x14ac:dyDescent="0.25">
      <c r="A40" s="4" t="s">
        <v>38</v>
      </c>
      <c r="B40" s="13" t="s">
        <v>77</v>
      </c>
      <c r="C40" s="5" t="s">
        <v>26</v>
      </c>
      <c r="D40" s="6">
        <f t="shared" si="0"/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</row>
    <row r="41" spans="1:13" s="11" customFormat="1" ht="15.75" thickBot="1" x14ac:dyDescent="0.3">
      <c r="A41" s="4" t="s">
        <v>38</v>
      </c>
      <c r="B41" s="14" t="s">
        <v>77</v>
      </c>
      <c r="C41" s="7" t="s">
        <v>27</v>
      </c>
      <c r="D41" s="8">
        <f t="shared" si="0"/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</row>
    <row r="42" spans="1:13" ht="15.75" thickTop="1" x14ac:dyDescent="0.25">
      <c r="A42" s="4" t="s">
        <v>44</v>
      </c>
      <c r="B42" s="21" t="s">
        <v>77</v>
      </c>
      <c r="C42" s="9" t="s">
        <v>15</v>
      </c>
      <c r="D42" s="10">
        <f t="shared" si="0"/>
        <v>2334.9070282836387</v>
      </c>
      <c r="E42" s="10">
        <v>989.16791828793748</v>
      </c>
      <c r="F42" s="10">
        <v>0</v>
      </c>
      <c r="G42" s="10">
        <v>7206.919115812133</v>
      </c>
      <c r="H42" s="10">
        <v>0</v>
      </c>
      <c r="I42" s="10">
        <v>0</v>
      </c>
      <c r="J42" s="10">
        <v>912.51190110027517</v>
      </c>
      <c r="K42" s="10">
        <v>1592.7203919836934</v>
      </c>
      <c r="L42" s="10">
        <v>1003.2230986861441</v>
      </c>
      <c r="M42" s="10">
        <v>2304.8997438316487</v>
      </c>
    </row>
    <row r="43" spans="1:13" s="19" customFormat="1" x14ac:dyDescent="0.25">
      <c r="A43" s="4" t="s">
        <v>44</v>
      </c>
      <c r="B43" s="22" t="s">
        <v>39</v>
      </c>
      <c r="C43" s="16" t="s">
        <v>15</v>
      </c>
      <c r="D43" s="17">
        <f t="shared" si="0"/>
        <v>1113.2230769919984</v>
      </c>
      <c r="E43" s="17">
        <v>0</v>
      </c>
      <c r="F43" s="17">
        <v>0</v>
      </c>
      <c r="G43" s="17">
        <v>4464.1039032675235</v>
      </c>
      <c r="H43" s="17">
        <v>0</v>
      </c>
      <c r="I43" s="17">
        <v>0</v>
      </c>
      <c r="J43" s="17">
        <v>122.79242248062016</v>
      </c>
      <c r="K43" s="17">
        <v>141.0053943196817</v>
      </c>
      <c r="L43" s="17">
        <v>41.204051991678632</v>
      </c>
      <c r="M43" s="17">
        <v>797.0096129004877</v>
      </c>
    </row>
    <row r="44" spans="1:13" s="19" customFormat="1" x14ac:dyDescent="0.25">
      <c r="A44" s="4" t="s">
        <v>44</v>
      </c>
      <c r="B44" s="22" t="s">
        <v>40</v>
      </c>
      <c r="C44" s="16" t="s">
        <v>15</v>
      </c>
      <c r="D44" s="17">
        <f t="shared" si="0"/>
        <v>87.651611014813341</v>
      </c>
      <c r="E44" s="17">
        <v>0.52916342412451367</v>
      </c>
      <c r="F44" s="17">
        <v>0</v>
      </c>
      <c r="G44" s="17">
        <v>327.35211847411603</v>
      </c>
      <c r="H44" s="17">
        <v>0</v>
      </c>
      <c r="I44" s="17">
        <v>0</v>
      </c>
      <c r="J44" s="17">
        <v>44.837046449112279</v>
      </c>
      <c r="K44" s="17">
        <v>56.476028492827282</v>
      </c>
      <c r="L44" s="17">
        <v>38.991776946955916</v>
      </c>
      <c r="M44" s="17">
        <v>57.723532301744008</v>
      </c>
    </row>
    <row r="45" spans="1:13" s="19" customFormat="1" x14ac:dyDescent="0.25">
      <c r="A45" s="4" t="s">
        <v>44</v>
      </c>
      <c r="B45" s="22" t="s">
        <v>41</v>
      </c>
      <c r="C45" s="16" t="s">
        <v>15</v>
      </c>
      <c r="D45" s="17">
        <f t="shared" si="0"/>
        <v>1461.6610351744332</v>
      </c>
      <c r="E45" s="17">
        <v>911.6502723735407</v>
      </c>
      <c r="F45" s="17">
        <v>0</v>
      </c>
      <c r="G45" s="17">
        <v>3342.0389412300583</v>
      </c>
      <c r="H45" s="17">
        <v>0</v>
      </c>
      <c r="I45" s="17">
        <v>0</v>
      </c>
      <c r="J45" s="17">
        <v>710.53057514378588</v>
      </c>
      <c r="K45" s="17">
        <v>1427.9969414675809</v>
      </c>
      <c r="L45" s="17">
        <v>926.37857113047801</v>
      </c>
      <c r="M45" s="17">
        <v>1451.3709097011556</v>
      </c>
    </row>
    <row r="46" spans="1:13" s="19" customFormat="1" x14ac:dyDescent="0.25">
      <c r="A46" s="4" t="s">
        <v>44</v>
      </c>
      <c r="B46" s="22" t="s">
        <v>42</v>
      </c>
      <c r="C46" s="16" t="s">
        <v>15</v>
      </c>
      <c r="D46" s="17">
        <f t="shared" si="0"/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</row>
    <row r="47" spans="1:13" s="19" customFormat="1" x14ac:dyDescent="0.25">
      <c r="A47" s="4" t="s">
        <v>44</v>
      </c>
      <c r="B47" s="22" t="s">
        <v>43</v>
      </c>
      <c r="C47" s="16" t="s">
        <v>15</v>
      </c>
      <c r="D47" s="17">
        <f t="shared" si="0"/>
        <v>118.04459239711859</v>
      </c>
      <c r="E47" s="17">
        <v>76.988482490272304</v>
      </c>
      <c r="F47" s="17">
        <v>0</v>
      </c>
      <c r="G47" s="17">
        <v>563.37467597780915</v>
      </c>
      <c r="H47" s="17">
        <v>0</v>
      </c>
      <c r="I47" s="17">
        <v>0</v>
      </c>
      <c r="J47" s="17">
        <v>34.351857026756875</v>
      </c>
      <c r="K47" s="17">
        <v>9.9735051340966265</v>
      </c>
      <c r="L47" s="17">
        <v>15.764911644427476</v>
      </c>
      <c r="M47" s="17">
        <v>7.8141221093490758</v>
      </c>
    </row>
    <row r="48" spans="1:13" x14ac:dyDescent="0.25">
      <c r="A48" s="4" t="s">
        <v>44</v>
      </c>
      <c r="B48" s="23" t="s">
        <v>77</v>
      </c>
      <c r="C48" s="5" t="s">
        <v>16</v>
      </c>
      <c r="D48" s="6">
        <f t="shared" si="0"/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</row>
    <row r="49" spans="1:13" x14ac:dyDescent="0.25">
      <c r="A49" s="4" t="s">
        <v>44</v>
      </c>
      <c r="B49" s="23" t="s">
        <v>77</v>
      </c>
      <c r="C49" s="5" t="s">
        <v>17</v>
      </c>
      <c r="D49" s="6">
        <f t="shared" si="0"/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</row>
    <row r="50" spans="1:13" x14ac:dyDescent="0.25">
      <c r="A50" s="4" t="s">
        <v>44</v>
      </c>
      <c r="B50" s="23" t="s">
        <v>77</v>
      </c>
      <c r="C50" s="5" t="s">
        <v>18</v>
      </c>
      <c r="D50" s="6">
        <f t="shared" si="0"/>
        <v>40716.123947955515</v>
      </c>
      <c r="E50" s="6">
        <v>36185.255000000005</v>
      </c>
      <c r="F50" s="6">
        <v>0</v>
      </c>
      <c r="G50" s="6">
        <v>54179.583230769211</v>
      </c>
      <c r="H50" s="6">
        <v>0</v>
      </c>
      <c r="I50" s="6">
        <v>0</v>
      </c>
      <c r="J50" s="6">
        <v>36567.544230769206</v>
      </c>
      <c r="K50" s="6">
        <v>33273.461898979651</v>
      </c>
      <c r="L50" s="6">
        <v>41043.379589583332</v>
      </c>
      <c r="M50" s="6">
        <v>43047.519737631686</v>
      </c>
    </row>
    <row r="51" spans="1:13" s="19" customFormat="1" x14ac:dyDescent="0.25">
      <c r="A51" s="4" t="s">
        <v>44</v>
      </c>
      <c r="B51" s="22" t="s">
        <v>39</v>
      </c>
      <c r="C51" s="16" t="str">
        <f>C50</f>
        <v>ТО-3</v>
      </c>
      <c r="D51" s="17">
        <f t="shared" si="0"/>
        <v>25561.559487206683</v>
      </c>
      <c r="E51" s="17">
        <v>9890.0943750000006</v>
      </c>
      <c r="F51" s="17">
        <v>0</v>
      </c>
      <c r="G51" s="17">
        <v>41243.678153846151</v>
      </c>
      <c r="H51" s="17">
        <v>0</v>
      </c>
      <c r="I51" s="17">
        <v>0</v>
      </c>
      <c r="J51" s="17">
        <v>25465.364615384613</v>
      </c>
      <c r="K51" s="17">
        <v>23104.927116771072</v>
      </c>
      <c r="L51" s="17">
        <v>25865.736297916661</v>
      </c>
      <c r="M51" s="17">
        <v>27799.556364321594</v>
      </c>
    </row>
    <row r="52" spans="1:13" s="19" customFormat="1" x14ac:dyDescent="0.25">
      <c r="A52" s="4" t="s">
        <v>44</v>
      </c>
      <c r="B52" s="22" t="s">
        <v>40</v>
      </c>
      <c r="C52" s="16" t="str">
        <f t="shared" ref="C52:C55" si="5">C51</f>
        <v>ТО-3</v>
      </c>
      <c r="D52" s="17">
        <f t="shared" si="0"/>
        <v>2947.6781997891553</v>
      </c>
      <c r="E52" s="17">
        <v>3339.4746875000001</v>
      </c>
      <c r="F52" s="17">
        <v>0</v>
      </c>
      <c r="G52" s="17">
        <v>3554.9658461538461</v>
      </c>
      <c r="H52" s="17">
        <v>0</v>
      </c>
      <c r="I52" s="17">
        <v>0</v>
      </c>
      <c r="J52" s="17">
        <v>2049.5784615384619</v>
      </c>
      <c r="K52" s="17">
        <v>2058.3890230579659</v>
      </c>
      <c r="L52" s="17">
        <v>2517.0455999999999</v>
      </c>
      <c r="M52" s="17">
        <v>4166.6155804846585</v>
      </c>
    </row>
    <row r="53" spans="1:13" s="19" customFormat="1" x14ac:dyDescent="0.25">
      <c r="A53" s="4" t="s">
        <v>44</v>
      </c>
      <c r="B53" s="22" t="s">
        <v>41</v>
      </c>
      <c r="C53" s="16" t="str">
        <f t="shared" si="5"/>
        <v>ТО-3</v>
      </c>
      <c r="D53" s="17">
        <f t="shared" si="0"/>
        <v>10537.946834063381</v>
      </c>
      <c r="E53" s="17">
        <v>20711.495312499992</v>
      </c>
      <c r="F53" s="17">
        <v>0</v>
      </c>
      <c r="G53" s="17">
        <v>9037.471846153845</v>
      </c>
      <c r="H53" s="17">
        <v>0</v>
      </c>
      <c r="I53" s="17">
        <v>0</v>
      </c>
      <c r="J53" s="17">
        <v>8158.8050000000021</v>
      </c>
      <c r="K53" s="17">
        <v>7676.5890809141501</v>
      </c>
      <c r="L53" s="17">
        <v>8358.0555166666672</v>
      </c>
      <c r="M53" s="17">
        <v>9285.2642481456369</v>
      </c>
    </row>
    <row r="54" spans="1:13" s="19" customFormat="1" x14ac:dyDescent="0.25">
      <c r="A54" s="4" t="s">
        <v>44</v>
      </c>
      <c r="B54" s="22" t="s">
        <v>42</v>
      </c>
      <c r="C54" s="16" t="str">
        <f t="shared" si="5"/>
        <v>ТО-3</v>
      </c>
      <c r="D54" s="17">
        <f t="shared" si="0"/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</row>
    <row r="55" spans="1:13" s="19" customFormat="1" x14ac:dyDescent="0.25">
      <c r="A55" s="4" t="s">
        <v>44</v>
      </c>
      <c r="B55" s="22" t="s">
        <v>43</v>
      </c>
      <c r="C55" s="16" t="str">
        <f t="shared" si="5"/>
        <v>ТО-3</v>
      </c>
      <c r="D55" s="17">
        <f t="shared" si="0"/>
        <v>1743.7762412579543</v>
      </c>
      <c r="E55" s="17">
        <v>2244.1906250000138</v>
      </c>
      <c r="F55" s="17">
        <v>0</v>
      </c>
      <c r="G55" s="17">
        <v>343.46738461536916</v>
      </c>
      <c r="H55" s="17">
        <v>0</v>
      </c>
      <c r="I55" s="17">
        <v>0</v>
      </c>
      <c r="J55" s="17">
        <v>893.79615384612953</v>
      </c>
      <c r="K55" s="17">
        <v>433.55667823646291</v>
      </c>
      <c r="L55" s="17">
        <v>4302.5421750000023</v>
      </c>
      <c r="M55" s="17">
        <v>2245.104430849749</v>
      </c>
    </row>
    <row r="56" spans="1:13" x14ac:dyDescent="0.25">
      <c r="A56" s="4" t="s">
        <v>44</v>
      </c>
      <c r="B56" s="23" t="s">
        <v>77</v>
      </c>
      <c r="C56" s="5" t="s">
        <v>19</v>
      </c>
      <c r="D56" s="6">
        <f t="shared" si="0"/>
        <v>74675.892169140032</v>
      </c>
      <c r="E56" s="6">
        <v>133243.19499999998</v>
      </c>
      <c r="F56" s="6">
        <v>0</v>
      </c>
      <c r="G56" s="6">
        <v>76296.811504010766</v>
      </c>
      <c r="H56" s="6">
        <v>0</v>
      </c>
      <c r="I56" s="6">
        <v>0</v>
      </c>
      <c r="J56" s="6">
        <v>48561.79833333334</v>
      </c>
      <c r="K56" s="6">
        <v>51840.117543577973</v>
      </c>
      <c r="L56" s="6">
        <v>71865.010499999989</v>
      </c>
      <c r="M56" s="6">
        <v>66248.420133918102</v>
      </c>
    </row>
    <row r="57" spans="1:13" s="19" customFormat="1" x14ac:dyDescent="0.25">
      <c r="A57" s="4" t="s">
        <v>44</v>
      </c>
      <c r="B57" s="22" t="s">
        <v>39</v>
      </c>
      <c r="C57" s="16" t="str">
        <f>C56</f>
        <v>ТР-1</v>
      </c>
      <c r="D57" s="17">
        <f t="shared" si="0"/>
        <v>46953.673157565216</v>
      </c>
      <c r="E57" s="17">
        <v>79820.954999999987</v>
      </c>
      <c r="F57" s="17">
        <v>0</v>
      </c>
      <c r="G57" s="17">
        <v>51436.914295900177</v>
      </c>
      <c r="H57" s="17">
        <v>0</v>
      </c>
      <c r="I57" s="17">
        <v>0</v>
      </c>
      <c r="J57" s="17">
        <v>20898.740000000002</v>
      </c>
      <c r="K57" s="17">
        <v>32786.14849310719</v>
      </c>
      <c r="L57" s="17">
        <v>51403.9735</v>
      </c>
      <c r="M57" s="17">
        <v>45375.307656384015</v>
      </c>
    </row>
    <row r="58" spans="1:13" s="19" customFormat="1" x14ac:dyDescent="0.25">
      <c r="A58" s="4" t="s">
        <v>44</v>
      </c>
      <c r="B58" s="22" t="s">
        <v>40</v>
      </c>
      <c r="C58" s="16" t="str">
        <f t="shared" ref="C58:C61" si="6">C57</f>
        <v>ТР-1</v>
      </c>
      <c r="D58" s="17">
        <f t="shared" si="0"/>
        <v>5947.744989502261</v>
      </c>
      <c r="E58" s="17">
        <v>8361.411666666665</v>
      </c>
      <c r="F58" s="17">
        <v>0</v>
      </c>
      <c r="G58" s="17">
        <v>6680.8134302584676</v>
      </c>
      <c r="H58" s="17">
        <v>0</v>
      </c>
      <c r="I58" s="17">
        <v>0</v>
      </c>
      <c r="J58" s="17">
        <v>5304.0916666666662</v>
      </c>
      <c r="K58" s="17">
        <v>4230.0836454490582</v>
      </c>
      <c r="L58" s="17">
        <v>5671.6728750000002</v>
      </c>
      <c r="M58" s="17">
        <v>5438.3966529727095</v>
      </c>
    </row>
    <row r="59" spans="1:13" s="19" customFormat="1" x14ac:dyDescent="0.25">
      <c r="A59" s="4" t="s">
        <v>44</v>
      </c>
      <c r="B59" s="22" t="s">
        <v>41</v>
      </c>
      <c r="C59" s="16" t="str">
        <f t="shared" si="6"/>
        <v>ТР-1</v>
      </c>
      <c r="D59" s="17">
        <f t="shared" si="0"/>
        <v>18271.093392553292</v>
      </c>
      <c r="E59" s="17">
        <v>36768.256666666668</v>
      </c>
      <c r="F59" s="17">
        <v>0</v>
      </c>
      <c r="G59" s="17">
        <v>15056.117459893048</v>
      </c>
      <c r="H59" s="17">
        <v>0</v>
      </c>
      <c r="I59" s="17">
        <v>0</v>
      </c>
      <c r="J59" s="17">
        <v>22236.545000000002</v>
      </c>
      <c r="K59" s="17">
        <v>9466.7148899686144</v>
      </c>
      <c r="L59" s="17">
        <v>13512.736249999998</v>
      </c>
      <c r="M59" s="17">
        <v>12586.190088791429</v>
      </c>
    </row>
    <row r="60" spans="1:13" s="19" customFormat="1" x14ac:dyDescent="0.25">
      <c r="A60" s="4" t="s">
        <v>44</v>
      </c>
      <c r="B60" s="22" t="s">
        <v>42</v>
      </c>
      <c r="C60" s="16" t="str">
        <f t="shared" si="6"/>
        <v>ТР-1</v>
      </c>
      <c r="D60" s="17">
        <f t="shared" si="0"/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</row>
    <row r="61" spans="1:13" s="19" customFormat="1" x14ac:dyDescent="0.25">
      <c r="A61" s="4" t="s">
        <v>44</v>
      </c>
      <c r="B61" s="22" t="s">
        <v>43</v>
      </c>
      <c r="C61" s="16" t="str">
        <f t="shared" si="6"/>
        <v>ТР-1</v>
      </c>
      <c r="D61" s="17">
        <f t="shared" si="0"/>
        <v>3692.9929726763244</v>
      </c>
      <c r="E61" s="17">
        <v>8292.5716666666558</v>
      </c>
      <c r="F61" s="17">
        <v>0</v>
      </c>
      <c r="G61" s="17">
        <v>3122.9663179590743</v>
      </c>
      <c r="H61" s="17">
        <v>0</v>
      </c>
      <c r="I61" s="17">
        <v>0</v>
      </c>
      <c r="J61" s="17">
        <v>122.4216666666689</v>
      </c>
      <c r="K61" s="17">
        <v>5357.1705150531106</v>
      </c>
      <c r="L61" s="17">
        <v>1702.1704999999893</v>
      </c>
      <c r="M61" s="17">
        <v>3560.6571697124505</v>
      </c>
    </row>
    <row r="62" spans="1:13" x14ac:dyDescent="0.25">
      <c r="A62" s="4" t="s">
        <v>44</v>
      </c>
      <c r="B62" s="23" t="s">
        <v>77</v>
      </c>
      <c r="C62" s="5" t="s">
        <v>20</v>
      </c>
      <c r="D62" s="6">
        <f t="shared" si="0"/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</row>
    <row r="63" spans="1:13" x14ac:dyDescent="0.25">
      <c r="A63" s="4" t="s">
        <v>44</v>
      </c>
      <c r="B63" s="23" t="s">
        <v>77</v>
      </c>
      <c r="C63" s="5" t="s">
        <v>21</v>
      </c>
      <c r="D63" s="6">
        <f t="shared" si="0"/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</row>
    <row r="64" spans="1:13" x14ac:dyDescent="0.25">
      <c r="A64" s="4" t="s">
        <v>44</v>
      </c>
      <c r="B64" s="23" t="s">
        <v>77</v>
      </c>
      <c r="C64" s="5" t="s">
        <v>22</v>
      </c>
      <c r="D64" s="6">
        <f t="shared" si="0"/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</row>
    <row r="65" spans="1:13" x14ac:dyDescent="0.25">
      <c r="A65" s="4" t="s">
        <v>44</v>
      </c>
      <c r="B65" s="23" t="s">
        <v>77</v>
      </c>
      <c r="C65" s="5" t="s">
        <v>23</v>
      </c>
      <c r="D65" s="6">
        <f t="shared" si="0"/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</row>
    <row r="66" spans="1:13" x14ac:dyDescent="0.25">
      <c r="A66" s="4" t="s">
        <v>44</v>
      </c>
      <c r="B66" s="23" t="s">
        <v>77</v>
      </c>
      <c r="C66" s="5" t="s">
        <v>24</v>
      </c>
      <c r="D66" s="6">
        <f t="shared" si="0"/>
        <v>622479.85326212761</v>
      </c>
      <c r="E66" s="6">
        <v>0</v>
      </c>
      <c r="F66" s="6">
        <v>0</v>
      </c>
      <c r="G66" s="6">
        <v>753889.98635869566</v>
      </c>
      <c r="H66" s="6">
        <v>0</v>
      </c>
      <c r="I66" s="6">
        <v>0</v>
      </c>
      <c r="J66" s="6">
        <v>376293.06999999989</v>
      </c>
      <c r="K66" s="6">
        <v>480502.81814814807</v>
      </c>
      <c r="L66" s="6">
        <v>0</v>
      </c>
      <c r="M66" s="6">
        <v>879233.53854166705</v>
      </c>
    </row>
    <row r="67" spans="1:13" s="19" customFormat="1" x14ac:dyDescent="0.25">
      <c r="A67" s="4" t="s">
        <v>44</v>
      </c>
      <c r="B67" s="22" t="s">
        <v>39</v>
      </c>
      <c r="C67" s="16" t="str">
        <f>C66</f>
        <v>ТР-2</v>
      </c>
      <c r="D67" s="17">
        <f t="shared" si="0"/>
        <v>417973.64686971618</v>
      </c>
      <c r="E67" s="17">
        <v>0</v>
      </c>
      <c r="F67" s="17">
        <v>0</v>
      </c>
      <c r="G67" s="17">
        <v>570254.37282608682</v>
      </c>
      <c r="H67" s="17">
        <v>0</v>
      </c>
      <c r="I67" s="17">
        <v>0</v>
      </c>
      <c r="J67" s="17">
        <v>317038.44499999995</v>
      </c>
      <c r="K67" s="17">
        <v>312335.55944444455</v>
      </c>
      <c r="L67" s="17">
        <v>0</v>
      </c>
      <c r="M67" s="17">
        <v>472266.21020833339</v>
      </c>
    </row>
    <row r="68" spans="1:13" s="19" customFormat="1" x14ac:dyDescent="0.25">
      <c r="A68" s="4" t="s">
        <v>44</v>
      </c>
      <c r="B68" s="22" t="s">
        <v>40</v>
      </c>
      <c r="C68" s="16" t="str">
        <f t="shared" ref="C68:C71" si="7">C67</f>
        <v>ТР-2</v>
      </c>
      <c r="D68" s="17">
        <f t="shared" si="0"/>
        <v>54252.791584390099</v>
      </c>
      <c r="E68" s="17">
        <v>0</v>
      </c>
      <c r="F68" s="17">
        <v>0</v>
      </c>
      <c r="G68" s="17">
        <v>53129.704184782597</v>
      </c>
      <c r="H68" s="17">
        <v>0</v>
      </c>
      <c r="I68" s="17">
        <v>0</v>
      </c>
      <c r="J68" s="17">
        <v>4396.9725000000008</v>
      </c>
      <c r="K68" s="17">
        <v>57662.166944444449</v>
      </c>
      <c r="L68" s="17">
        <v>0</v>
      </c>
      <c r="M68" s="17">
        <v>101822.32270833333</v>
      </c>
    </row>
    <row r="69" spans="1:13" s="19" customFormat="1" x14ac:dyDescent="0.25">
      <c r="A69" s="4" t="s">
        <v>44</v>
      </c>
      <c r="B69" s="22" t="s">
        <v>41</v>
      </c>
      <c r="C69" s="16" t="str">
        <f t="shared" si="7"/>
        <v>ТР-2</v>
      </c>
      <c r="D69" s="17">
        <f t="shared" ref="D69:D132" si="8">IFERROR(AVERAGEIF(E69:M69,"&gt;0",E69:M69),0)</f>
        <v>56769.900396537836</v>
      </c>
      <c r="E69" s="17">
        <v>0</v>
      </c>
      <c r="F69" s="17">
        <v>0</v>
      </c>
      <c r="G69" s="17">
        <v>71937.644456521739</v>
      </c>
      <c r="H69" s="17">
        <v>0</v>
      </c>
      <c r="I69" s="17">
        <v>0</v>
      </c>
      <c r="J69" s="17">
        <v>50798.245000000003</v>
      </c>
      <c r="K69" s="17">
        <v>49761.279629629629</v>
      </c>
      <c r="L69" s="17">
        <v>0</v>
      </c>
      <c r="M69" s="17">
        <v>54582.432499999959</v>
      </c>
    </row>
    <row r="70" spans="1:13" s="19" customFormat="1" x14ac:dyDescent="0.25">
      <c r="A70" s="4" t="s">
        <v>44</v>
      </c>
      <c r="B70" s="22" t="s">
        <v>42</v>
      </c>
      <c r="C70" s="16" t="str">
        <f t="shared" si="7"/>
        <v>ТР-2</v>
      </c>
      <c r="D70" s="17">
        <f t="shared" si="8"/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</row>
    <row r="71" spans="1:13" s="19" customFormat="1" x14ac:dyDescent="0.25">
      <c r="A71" s="4" t="s">
        <v>44</v>
      </c>
      <c r="B71" s="22" t="s">
        <v>43</v>
      </c>
      <c r="C71" s="16" t="str">
        <f t="shared" si="7"/>
        <v>ТР-2</v>
      </c>
      <c r="D71" s="17">
        <f t="shared" si="8"/>
        <v>93483.514411483513</v>
      </c>
      <c r="E71" s="17">
        <v>0</v>
      </c>
      <c r="F71" s="17">
        <v>0</v>
      </c>
      <c r="G71" s="17">
        <v>58568.264891304454</v>
      </c>
      <c r="H71" s="17">
        <v>0</v>
      </c>
      <c r="I71" s="17">
        <v>0</v>
      </c>
      <c r="J71" s="17">
        <v>4059.4074999999357</v>
      </c>
      <c r="K71" s="17">
        <v>60743.812129629456</v>
      </c>
      <c r="L71" s="17">
        <v>0</v>
      </c>
      <c r="M71" s="17">
        <v>250562.5731250002</v>
      </c>
    </row>
    <row r="72" spans="1:13" x14ac:dyDescent="0.25">
      <c r="A72" s="4" t="s">
        <v>44</v>
      </c>
      <c r="B72" s="23" t="s">
        <v>77</v>
      </c>
      <c r="C72" s="5" t="s">
        <v>25</v>
      </c>
      <c r="D72" s="6">
        <f t="shared" si="8"/>
        <v>1394248.0975213668</v>
      </c>
      <c r="E72" s="6">
        <v>0</v>
      </c>
      <c r="F72" s="6">
        <v>0</v>
      </c>
      <c r="G72" s="6">
        <v>1527205.7699999996</v>
      </c>
      <c r="H72" s="6">
        <v>0</v>
      </c>
      <c r="I72" s="6">
        <v>0</v>
      </c>
      <c r="J72" s="6">
        <v>0</v>
      </c>
      <c r="K72" s="6">
        <v>903496.83333333291</v>
      </c>
      <c r="L72" s="6">
        <v>0</v>
      </c>
      <c r="M72" s="6">
        <v>1752041.689230768</v>
      </c>
    </row>
    <row r="73" spans="1:13" s="19" customFormat="1" x14ac:dyDescent="0.25">
      <c r="A73" s="4" t="s">
        <v>44</v>
      </c>
      <c r="B73" s="22" t="s">
        <v>39</v>
      </c>
      <c r="C73" s="16" t="str">
        <f>C72</f>
        <v>ТР-3</v>
      </c>
      <c r="D73" s="17">
        <f t="shared" si="8"/>
        <v>783673.36920940143</v>
      </c>
      <c r="E73" s="17">
        <v>0</v>
      </c>
      <c r="F73" s="17">
        <v>0</v>
      </c>
      <c r="G73" s="17">
        <v>859969.31499999994</v>
      </c>
      <c r="H73" s="17">
        <v>0</v>
      </c>
      <c r="I73" s="17">
        <v>0</v>
      </c>
      <c r="J73" s="17">
        <v>0</v>
      </c>
      <c r="K73" s="17">
        <v>592122.77416666609</v>
      </c>
      <c r="L73" s="17">
        <v>0</v>
      </c>
      <c r="M73" s="17">
        <v>898928.0184615386</v>
      </c>
    </row>
    <row r="74" spans="1:13" s="19" customFormat="1" x14ac:dyDescent="0.25">
      <c r="A74" s="4" t="s">
        <v>44</v>
      </c>
      <c r="B74" s="22" t="s">
        <v>40</v>
      </c>
      <c r="C74" s="16" t="str">
        <f t="shared" ref="C74:C77" si="9">C73</f>
        <v>ТР-3</v>
      </c>
      <c r="D74" s="17">
        <f t="shared" si="8"/>
        <v>94768.278243589724</v>
      </c>
      <c r="E74" s="17">
        <v>0</v>
      </c>
      <c r="F74" s="17">
        <v>0</v>
      </c>
      <c r="G74" s="17">
        <v>137731.68999999997</v>
      </c>
      <c r="H74" s="17">
        <v>0</v>
      </c>
      <c r="I74" s="17">
        <v>0</v>
      </c>
      <c r="J74" s="17">
        <v>0</v>
      </c>
      <c r="K74" s="17">
        <v>33442.120000000003</v>
      </c>
      <c r="L74" s="17">
        <v>0</v>
      </c>
      <c r="M74" s="17">
        <v>113131.02473076922</v>
      </c>
    </row>
    <row r="75" spans="1:13" s="19" customFormat="1" x14ac:dyDescent="0.25">
      <c r="A75" s="4" t="s">
        <v>44</v>
      </c>
      <c r="B75" s="22" t="s">
        <v>41</v>
      </c>
      <c r="C75" s="16" t="str">
        <f t="shared" si="9"/>
        <v>ТР-3</v>
      </c>
      <c r="D75" s="17">
        <f t="shared" si="8"/>
        <v>196920.38998290594</v>
      </c>
      <c r="E75" s="17">
        <v>0</v>
      </c>
      <c r="F75" s="17">
        <v>0</v>
      </c>
      <c r="G75" s="17">
        <v>91074.74</v>
      </c>
      <c r="H75" s="17">
        <v>0</v>
      </c>
      <c r="I75" s="17">
        <v>0</v>
      </c>
      <c r="J75" s="17">
        <v>0</v>
      </c>
      <c r="K75" s="17">
        <v>229553.99833333309</v>
      </c>
      <c r="L75" s="17">
        <v>0</v>
      </c>
      <c r="M75" s="17">
        <v>270132.43161538476</v>
      </c>
    </row>
    <row r="76" spans="1:13" s="19" customFormat="1" x14ac:dyDescent="0.25">
      <c r="A76" s="4" t="s">
        <v>44</v>
      </c>
      <c r="B76" s="22" t="s">
        <v>42</v>
      </c>
      <c r="C76" s="16" t="str">
        <f t="shared" si="9"/>
        <v>ТР-3</v>
      </c>
      <c r="D76" s="17">
        <f t="shared" si="8"/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</row>
    <row r="77" spans="1:13" s="19" customFormat="1" x14ac:dyDescent="0.25">
      <c r="A77" s="4" t="s">
        <v>44</v>
      </c>
      <c r="B77" s="22" t="s">
        <v>43</v>
      </c>
      <c r="C77" s="16" t="str">
        <f t="shared" si="9"/>
        <v>ТР-3</v>
      </c>
      <c r="D77" s="17">
        <f t="shared" si="8"/>
        <v>318886.06008546968</v>
      </c>
      <c r="E77" s="17">
        <v>0</v>
      </c>
      <c r="F77" s="17">
        <v>0</v>
      </c>
      <c r="G77" s="17">
        <v>438430.02499999967</v>
      </c>
      <c r="H77" s="17">
        <v>0</v>
      </c>
      <c r="I77" s="17">
        <v>0</v>
      </c>
      <c r="J77" s="17">
        <v>0</v>
      </c>
      <c r="K77" s="17">
        <v>48377.940833333734</v>
      </c>
      <c r="L77" s="17">
        <v>0</v>
      </c>
      <c r="M77" s="17">
        <v>469850.21442307555</v>
      </c>
    </row>
    <row r="78" spans="1:13" x14ac:dyDescent="0.25">
      <c r="A78" s="4" t="s">
        <v>44</v>
      </c>
      <c r="B78" s="23" t="s">
        <v>77</v>
      </c>
      <c r="C78" s="5" t="s">
        <v>26</v>
      </c>
      <c r="D78" s="6">
        <f t="shared" si="8"/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</row>
    <row r="79" spans="1:13" s="11" customFormat="1" ht="15.75" thickBot="1" x14ac:dyDescent="0.3">
      <c r="A79" s="4" t="s">
        <v>44</v>
      </c>
      <c r="B79" s="24" t="s">
        <v>77</v>
      </c>
      <c r="C79" s="7" t="s">
        <v>27</v>
      </c>
      <c r="D79" s="8">
        <f t="shared" si="8"/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</row>
    <row r="80" spans="1:13" ht="15.75" thickTop="1" x14ac:dyDescent="0.25">
      <c r="A80" s="4" t="s">
        <v>45</v>
      </c>
      <c r="B80" s="25" t="s">
        <v>77</v>
      </c>
      <c r="C80" s="9" t="s">
        <v>15</v>
      </c>
      <c r="D80" s="10">
        <f t="shared" si="8"/>
        <v>1097.4904294490038</v>
      </c>
      <c r="E80" s="10">
        <v>0</v>
      </c>
      <c r="F80" s="10">
        <v>0</v>
      </c>
      <c r="G80" s="10">
        <v>1029.5801612903226</v>
      </c>
      <c r="H80" s="10">
        <v>0</v>
      </c>
      <c r="I80" s="10">
        <v>0</v>
      </c>
      <c r="J80" s="10">
        <v>953.14400000000001</v>
      </c>
      <c r="K80" s="10">
        <v>1178.2146346028378</v>
      </c>
      <c r="L80" s="10">
        <v>0</v>
      </c>
      <c r="M80" s="10">
        <v>1229.0229219028549</v>
      </c>
    </row>
    <row r="81" spans="1:13" s="19" customFormat="1" x14ac:dyDescent="0.25">
      <c r="A81" s="4" t="s">
        <v>45</v>
      </c>
      <c r="B81" s="26" t="s">
        <v>39</v>
      </c>
      <c r="C81" s="16" t="str">
        <f>C80</f>
        <v>ТО-2</v>
      </c>
      <c r="D81" s="17">
        <f t="shared" si="8"/>
        <v>37.470433777501704</v>
      </c>
      <c r="E81" s="17">
        <v>0</v>
      </c>
      <c r="F81" s="17">
        <v>0</v>
      </c>
      <c r="G81" s="17">
        <v>5.7078225806451615</v>
      </c>
      <c r="H81" s="17">
        <v>0</v>
      </c>
      <c r="I81" s="17">
        <v>0</v>
      </c>
      <c r="J81" s="17">
        <v>0</v>
      </c>
      <c r="K81" s="17">
        <v>61.267428332026896</v>
      </c>
      <c r="L81" s="17">
        <v>0</v>
      </c>
      <c r="M81" s="17">
        <v>45.436050419833066</v>
      </c>
    </row>
    <row r="82" spans="1:13" s="19" customFormat="1" x14ac:dyDescent="0.25">
      <c r="A82" s="4" t="s">
        <v>45</v>
      </c>
      <c r="B82" s="26" t="s">
        <v>40</v>
      </c>
      <c r="C82" s="16" t="str">
        <f t="shared" ref="C82:C84" si="10">C81</f>
        <v>ТО-2</v>
      </c>
      <c r="D82" s="17">
        <f t="shared" si="8"/>
        <v>75.626735100984902</v>
      </c>
      <c r="E82" s="17">
        <v>0</v>
      </c>
      <c r="F82" s="17">
        <v>0</v>
      </c>
      <c r="G82" s="17">
        <v>40.241370967741929</v>
      </c>
      <c r="H82" s="17">
        <v>0</v>
      </c>
      <c r="I82" s="17">
        <v>0</v>
      </c>
      <c r="J82" s="17">
        <v>102.371</v>
      </c>
      <c r="K82" s="17">
        <v>107.24971759269845</v>
      </c>
      <c r="L82" s="17">
        <v>0</v>
      </c>
      <c r="M82" s="17">
        <v>52.644851843499225</v>
      </c>
    </row>
    <row r="83" spans="1:13" s="19" customFormat="1" x14ac:dyDescent="0.25">
      <c r="A83" s="4" t="s">
        <v>45</v>
      </c>
      <c r="B83" s="26" t="s">
        <v>41</v>
      </c>
      <c r="C83" s="16" t="str">
        <f t="shared" si="10"/>
        <v>ТО-2</v>
      </c>
      <c r="D83" s="17">
        <f t="shared" si="8"/>
        <v>1009.403065226013</v>
      </c>
      <c r="E83" s="17">
        <v>0</v>
      </c>
      <c r="F83" s="17">
        <v>0</v>
      </c>
      <c r="G83" s="17">
        <v>983.63096774193536</v>
      </c>
      <c r="H83" s="17">
        <v>0</v>
      </c>
      <c r="I83" s="17">
        <v>0</v>
      </c>
      <c r="J83" s="17">
        <v>843.84899999999993</v>
      </c>
      <c r="K83" s="17">
        <v>1044.0723203331459</v>
      </c>
      <c r="L83" s="17">
        <v>0</v>
      </c>
      <c r="M83" s="17">
        <v>1166.059972828971</v>
      </c>
    </row>
    <row r="84" spans="1:13" s="19" customFormat="1" x14ac:dyDescent="0.25">
      <c r="A84" s="4" t="s">
        <v>45</v>
      </c>
      <c r="B84" s="26" t="s">
        <v>42</v>
      </c>
      <c r="C84" s="16" t="str">
        <f t="shared" si="10"/>
        <v>ТО-2</v>
      </c>
      <c r="D84" s="17">
        <f t="shared" si="8"/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</row>
    <row r="85" spans="1:13" s="19" customFormat="1" x14ac:dyDescent="0.25">
      <c r="A85" s="4" t="s">
        <v>45</v>
      </c>
      <c r="B85" s="26" t="s">
        <v>43</v>
      </c>
      <c r="C85" s="16" t="str">
        <f>C84</f>
        <v>ТО-2</v>
      </c>
      <c r="D85" s="17">
        <f t="shared" si="8"/>
        <v>5.2148686565658506</v>
      </c>
      <c r="E85" s="17">
        <v>0</v>
      </c>
      <c r="F85" s="17">
        <v>0</v>
      </c>
      <c r="G85" s="17">
        <v>2.2737367544323206E-13</v>
      </c>
      <c r="H85" s="17">
        <v>0</v>
      </c>
      <c r="I85" s="17">
        <v>0</v>
      </c>
      <c r="J85" s="17">
        <v>6.9240000000000919</v>
      </c>
      <c r="K85" s="17">
        <v>7.8451947755176361</v>
      </c>
      <c r="L85" s="17">
        <v>0</v>
      </c>
      <c r="M85" s="17">
        <v>6.0902798507454463</v>
      </c>
    </row>
    <row r="86" spans="1:13" x14ac:dyDescent="0.25">
      <c r="A86" s="4" t="s">
        <v>45</v>
      </c>
      <c r="B86" s="27" t="s">
        <v>77</v>
      </c>
      <c r="C86" s="5" t="s">
        <v>16</v>
      </c>
      <c r="D86" s="6">
        <f t="shared" si="8"/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</row>
    <row r="87" spans="1:13" x14ac:dyDescent="0.25">
      <c r="A87" s="4" t="s">
        <v>45</v>
      </c>
      <c r="B87" s="27" t="s">
        <v>77</v>
      </c>
      <c r="C87" s="5" t="s">
        <v>17</v>
      </c>
      <c r="D87" s="6">
        <f t="shared" si="8"/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</row>
    <row r="88" spans="1:13" x14ac:dyDescent="0.25">
      <c r="A88" s="4" t="s">
        <v>45</v>
      </c>
      <c r="B88" s="27" t="s">
        <v>77</v>
      </c>
      <c r="C88" s="5" t="s">
        <v>18</v>
      </c>
      <c r="D88" s="6">
        <f t="shared" si="8"/>
        <v>52577.693327108129</v>
      </c>
      <c r="E88" s="6">
        <v>0</v>
      </c>
      <c r="F88" s="6">
        <v>0</v>
      </c>
      <c r="G88" s="6">
        <v>59912.866000000016</v>
      </c>
      <c r="H88" s="6">
        <v>0</v>
      </c>
      <c r="I88" s="6">
        <v>0</v>
      </c>
      <c r="J88" s="6">
        <v>0</v>
      </c>
      <c r="K88" s="6">
        <v>50785.380664251228</v>
      </c>
      <c r="L88" s="6">
        <v>0</v>
      </c>
      <c r="M88" s="6">
        <v>47034.833317073142</v>
      </c>
    </row>
    <row r="89" spans="1:13" s="19" customFormat="1" x14ac:dyDescent="0.25">
      <c r="A89" s="4" t="s">
        <v>45</v>
      </c>
      <c r="B89" s="26" t="s">
        <v>39</v>
      </c>
      <c r="C89" s="16" t="str">
        <f>C88</f>
        <v>ТО-3</v>
      </c>
      <c r="D89" s="17">
        <f t="shared" si="8"/>
        <v>40895.593382683328</v>
      </c>
      <c r="E89" s="17">
        <v>0</v>
      </c>
      <c r="F89" s="17">
        <v>0</v>
      </c>
      <c r="G89" s="17">
        <v>51595.272000000004</v>
      </c>
      <c r="H89" s="17">
        <v>0</v>
      </c>
      <c r="I89" s="17">
        <v>0</v>
      </c>
      <c r="J89" s="17">
        <v>0</v>
      </c>
      <c r="K89" s="17">
        <v>39955.996074879229</v>
      </c>
      <c r="L89" s="17">
        <v>0</v>
      </c>
      <c r="M89" s="17">
        <v>31135.512073170739</v>
      </c>
    </row>
    <row r="90" spans="1:13" s="19" customFormat="1" x14ac:dyDescent="0.25">
      <c r="A90" s="4" t="s">
        <v>45</v>
      </c>
      <c r="B90" s="26" t="s">
        <v>40</v>
      </c>
      <c r="C90" s="16" t="str">
        <f t="shared" ref="C90:C92" si="11">C89</f>
        <v>ТО-3</v>
      </c>
      <c r="D90" s="17">
        <f t="shared" si="8"/>
        <v>2680.9807859471339</v>
      </c>
      <c r="E90" s="17">
        <v>0</v>
      </c>
      <c r="F90" s="17">
        <v>0</v>
      </c>
      <c r="G90" s="17">
        <v>1212.2740000000001</v>
      </c>
      <c r="H90" s="17">
        <v>0</v>
      </c>
      <c r="I90" s="17">
        <v>0</v>
      </c>
      <c r="J90" s="17">
        <v>0</v>
      </c>
      <c r="K90" s="17">
        <v>1843.7541545893719</v>
      </c>
      <c r="L90" s="17">
        <v>0</v>
      </c>
      <c r="M90" s="17">
        <v>4986.9142032520294</v>
      </c>
    </row>
    <row r="91" spans="1:13" s="19" customFormat="1" x14ac:dyDescent="0.25">
      <c r="A91" s="4" t="s">
        <v>45</v>
      </c>
      <c r="B91" s="26" t="s">
        <v>41</v>
      </c>
      <c r="C91" s="16" t="str">
        <f t="shared" si="11"/>
        <v>ТО-3</v>
      </c>
      <c r="D91" s="17">
        <f t="shared" si="8"/>
        <v>8154.0193403440571</v>
      </c>
      <c r="E91" s="17">
        <v>0</v>
      </c>
      <c r="F91" s="17">
        <v>0</v>
      </c>
      <c r="G91" s="17">
        <v>6794.8740000000016</v>
      </c>
      <c r="H91" s="17">
        <v>0</v>
      </c>
      <c r="I91" s="17">
        <v>0</v>
      </c>
      <c r="J91" s="17">
        <v>0</v>
      </c>
      <c r="K91" s="17">
        <v>8436.7924275362311</v>
      </c>
      <c r="L91" s="17">
        <v>0</v>
      </c>
      <c r="M91" s="17">
        <v>9230.3915934959368</v>
      </c>
    </row>
    <row r="92" spans="1:13" s="19" customFormat="1" x14ac:dyDescent="0.25">
      <c r="A92" s="4" t="s">
        <v>45</v>
      </c>
      <c r="B92" s="26" t="s">
        <v>42</v>
      </c>
      <c r="C92" s="16" t="str">
        <f t="shared" si="11"/>
        <v>ТО-3</v>
      </c>
      <c r="D92" s="17">
        <f t="shared" si="8"/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</row>
    <row r="93" spans="1:13" s="19" customFormat="1" x14ac:dyDescent="0.25">
      <c r="A93" s="4" t="s">
        <v>45</v>
      </c>
      <c r="B93" s="26" t="s">
        <v>43</v>
      </c>
      <c r="C93" s="16" t="str">
        <f>C92</f>
        <v>ТО-3</v>
      </c>
      <c r="D93" s="17">
        <f t="shared" si="8"/>
        <v>1968.4434495699159</v>
      </c>
      <c r="E93" s="17">
        <v>0</v>
      </c>
      <c r="F93" s="17">
        <v>0</v>
      </c>
      <c r="G93" s="17">
        <v>310.44600000000992</v>
      </c>
      <c r="H93" s="17">
        <v>0</v>
      </c>
      <c r="I93" s="17">
        <v>0</v>
      </c>
      <c r="J93" s="17">
        <v>0</v>
      </c>
      <c r="K93" s="17">
        <v>548.83800724639639</v>
      </c>
      <c r="L93" s="17">
        <v>0</v>
      </c>
      <c r="M93" s="17">
        <v>5046.0463414633414</v>
      </c>
    </row>
    <row r="94" spans="1:13" x14ac:dyDescent="0.25">
      <c r="A94" s="4" t="s">
        <v>45</v>
      </c>
      <c r="B94" s="27" t="s">
        <v>77</v>
      </c>
      <c r="C94" s="5" t="s">
        <v>19</v>
      </c>
      <c r="D94" s="6">
        <f t="shared" si="8"/>
        <v>86395.372981481487</v>
      </c>
      <c r="E94" s="6">
        <v>0</v>
      </c>
      <c r="F94" s="6">
        <v>0</v>
      </c>
      <c r="G94" s="6">
        <v>101909.96499999998</v>
      </c>
      <c r="H94" s="6">
        <v>0</v>
      </c>
      <c r="I94" s="6">
        <v>0</v>
      </c>
      <c r="J94" s="6">
        <v>0</v>
      </c>
      <c r="K94" s="6">
        <v>44697.311944444453</v>
      </c>
      <c r="L94" s="6">
        <v>0</v>
      </c>
      <c r="M94" s="6">
        <v>112578.84200000003</v>
      </c>
    </row>
    <row r="95" spans="1:13" s="19" customFormat="1" x14ac:dyDescent="0.25">
      <c r="A95" s="4" t="s">
        <v>45</v>
      </c>
      <c r="B95" s="26" t="s">
        <v>39</v>
      </c>
      <c r="C95" s="16" t="str">
        <f>C94</f>
        <v>ТР-1</v>
      </c>
      <c r="D95" s="17">
        <f t="shared" si="8"/>
        <v>61710.417555555548</v>
      </c>
      <c r="E95" s="17">
        <v>0</v>
      </c>
      <c r="F95" s="17">
        <v>0</v>
      </c>
      <c r="G95" s="17">
        <v>68771.87000000001</v>
      </c>
      <c r="H95" s="17">
        <v>0</v>
      </c>
      <c r="I95" s="17">
        <v>0</v>
      </c>
      <c r="J95" s="17">
        <v>0</v>
      </c>
      <c r="K95" s="17">
        <v>36220.146666666667</v>
      </c>
      <c r="L95" s="17">
        <v>0</v>
      </c>
      <c r="M95" s="17">
        <v>80139.235999999975</v>
      </c>
    </row>
    <row r="96" spans="1:13" s="19" customFormat="1" x14ac:dyDescent="0.25">
      <c r="A96" s="4" t="s">
        <v>45</v>
      </c>
      <c r="B96" s="26" t="s">
        <v>40</v>
      </c>
      <c r="C96" s="16" t="str">
        <f t="shared" ref="C96:C98" si="12">C95</f>
        <v>ТР-1</v>
      </c>
      <c r="D96" s="17">
        <f t="shared" si="8"/>
        <v>4238.2415370370354</v>
      </c>
      <c r="E96" s="17">
        <v>0</v>
      </c>
      <c r="F96" s="17">
        <v>0</v>
      </c>
      <c r="G96" s="17">
        <v>1626.1149999999998</v>
      </c>
      <c r="H96" s="17">
        <v>0</v>
      </c>
      <c r="I96" s="17">
        <v>0</v>
      </c>
      <c r="J96" s="17">
        <v>0</v>
      </c>
      <c r="K96" s="17">
        <v>1138.471111111111</v>
      </c>
      <c r="L96" s="17">
        <v>0</v>
      </c>
      <c r="M96" s="17">
        <v>9950.1384999999955</v>
      </c>
    </row>
    <row r="97" spans="1:13" s="19" customFormat="1" x14ac:dyDescent="0.25">
      <c r="A97" s="4" t="s">
        <v>45</v>
      </c>
      <c r="B97" s="26" t="s">
        <v>41</v>
      </c>
      <c r="C97" s="16" t="str">
        <f t="shared" si="12"/>
        <v>ТР-1</v>
      </c>
      <c r="D97" s="17">
        <f t="shared" si="8"/>
        <v>19578.473555555556</v>
      </c>
      <c r="E97" s="17">
        <v>0</v>
      </c>
      <c r="F97" s="17">
        <v>0</v>
      </c>
      <c r="G97" s="17">
        <v>31511.980000000007</v>
      </c>
      <c r="H97" s="17">
        <v>0</v>
      </c>
      <c r="I97" s="17">
        <v>0</v>
      </c>
      <c r="J97" s="17">
        <v>0</v>
      </c>
      <c r="K97" s="17">
        <v>7338.6941666666671</v>
      </c>
      <c r="L97" s="17">
        <v>0</v>
      </c>
      <c r="M97" s="17">
        <v>19884.746500000001</v>
      </c>
    </row>
    <row r="98" spans="1:13" s="19" customFormat="1" x14ac:dyDescent="0.25">
      <c r="A98" s="4" t="s">
        <v>45</v>
      </c>
      <c r="B98" s="26" t="s">
        <v>42</v>
      </c>
      <c r="C98" s="16" t="str">
        <f t="shared" si="12"/>
        <v>ТР-1</v>
      </c>
      <c r="D98" s="17">
        <f t="shared" si="8"/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</row>
    <row r="99" spans="1:13" s="19" customFormat="1" x14ac:dyDescent="0.25">
      <c r="A99" s="4" t="s">
        <v>45</v>
      </c>
      <c r="B99" s="26" t="s">
        <v>43</v>
      </c>
      <c r="C99" s="16" t="str">
        <f>C98</f>
        <v>ТР-1</v>
      </c>
      <c r="D99" s="17">
        <f t="shared" si="8"/>
        <v>1302.3605000000389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1.4551915228366852E-11</v>
      </c>
      <c r="L99" s="17">
        <v>0</v>
      </c>
      <c r="M99" s="17">
        <v>2604.7210000000632</v>
      </c>
    </row>
    <row r="100" spans="1:13" x14ac:dyDescent="0.25">
      <c r="A100" s="4" t="s">
        <v>45</v>
      </c>
      <c r="B100" s="27" t="s">
        <v>77</v>
      </c>
      <c r="C100" s="5" t="s">
        <v>20</v>
      </c>
      <c r="D100" s="6">
        <f t="shared" si="8"/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</row>
    <row r="101" spans="1:13" x14ac:dyDescent="0.25">
      <c r="A101" s="4" t="s">
        <v>45</v>
      </c>
      <c r="B101" s="27" t="s">
        <v>77</v>
      </c>
      <c r="C101" s="5" t="s">
        <v>21</v>
      </c>
      <c r="D101" s="6">
        <f t="shared" si="8"/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</row>
    <row r="102" spans="1:13" x14ac:dyDescent="0.25">
      <c r="A102" s="4" t="s">
        <v>45</v>
      </c>
      <c r="B102" s="27" t="s">
        <v>77</v>
      </c>
      <c r="C102" s="5" t="s">
        <v>22</v>
      </c>
      <c r="D102" s="6">
        <f t="shared" si="8"/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</row>
    <row r="103" spans="1:13" x14ac:dyDescent="0.25">
      <c r="A103" s="4" t="s">
        <v>45</v>
      </c>
      <c r="B103" s="27" t="s">
        <v>77</v>
      </c>
      <c r="C103" s="5" t="s">
        <v>23</v>
      </c>
      <c r="D103" s="6">
        <f t="shared" si="8"/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</row>
    <row r="104" spans="1:13" x14ac:dyDescent="0.25">
      <c r="A104" s="4" t="s">
        <v>45</v>
      </c>
      <c r="B104" s="27" t="s">
        <v>77</v>
      </c>
      <c r="C104" s="5" t="s">
        <v>24</v>
      </c>
      <c r="D104" s="6">
        <f t="shared" si="8"/>
        <v>672695.50249999994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672695.50249999994</v>
      </c>
    </row>
    <row r="105" spans="1:13" s="19" customFormat="1" x14ac:dyDescent="0.25">
      <c r="A105" s="4" t="s">
        <v>45</v>
      </c>
      <c r="B105" s="26" t="s">
        <v>39</v>
      </c>
      <c r="C105" s="16" t="str">
        <f>C104</f>
        <v>ТР-2</v>
      </c>
      <c r="D105" s="17">
        <f t="shared" si="8"/>
        <v>367684.10125000007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367684.10125000007</v>
      </c>
    </row>
    <row r="106" spans="1:13" s="19" customFormat="1" x14ac:dyDescent="0.25">
      <c r="A106" s="4" t="s">
        <v>45</v>
      </c>
      <c r="B106" s="26" t="s">
        <v>40</v>
      </c>
      <c r="C106" s="16" t="str">
        <f t="shared" ref="C106:C108" si="13">C105</f>
        <v>ТР-2</v>
      </c>
      <c r="D106" s="17">
        <f t="shared" si="8"/>
        <v>43985.684999999998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43985.684999999998</v>
      </c>
    </row>
    <row r="107" spans="1:13" s="19" customFormat="1" x14ac:dyDescent="0.25">
      <c r="A107" s="4" t="s">
        <v>45</v>
      </c>
      <c r="B107" s="26" t="s">
        <v>41</v>
      </c>
      <c r="C107" s="16" t="str">
        <f t="shared" si="13"/>
        <v>ТР-2</v>
      </c>
      <c r="D107" s="17">
        <f t="shared" si="8"/>
        <v>56822.106250000012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56822.106250000012</v>
      </c>
    </row>
    <row r="108" spans="1:13" s="19" customFormat="1" x14ac:dyDescent="0.25">
      <c r="A108" s="4" t="s">
        <v>45</v>
      </c>
      <c r="B108" s="26" t="s">
        <v>42</v>
      </c>
      <c r="C108" s="16" t="str">
        <f t="shared" si="13"/>
        <v>ТР-2</v>
      </c>
      <c r="D108" s="17">
        <f t="shared" si="8"/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</row>
    <row r="109" spans="1:13" s="19" customFormat="1" x14ac:dyDescent="0.25">
      <c r="A109" s="4" t="s">
        <v>45</v>
      </c>
      <c r="B109" s="26" t="s">
        <v>43</v>
      </c>
      <c r="C109" s="16" t="str">
        <f>C108</f>
        <v>ТР-2</v>
      </c>
      <c r="D109" s="17">
        <f t="shared" si="8"/>
        <v>408407.21999999991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408407.21999999991</v>
      </c>
    </row>
    <row r="110" spans="1:13" x14ac:dyDescent="0.25">
      <c r="A110" s="4" t="s">
        <v>45</v>
      </c>
      <c r="B110" s="27" t="s">
        <v>77</v>
      </c>
      <c r="C110" s="5" t="s">
        <v>25</v>
      </c>
      <c r="D110" s="6">
        <f t="shared" si="8"/>
        <v>1698246.7975000008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1698246.7975000008</v>
      </c>
    </row>
    <row r="111" spans="1:13" s="19" customFormat="1" x14ac:dyDescent="0.25">
      <c r="A111" s="4" t="s">
        <v>45</v>
      </c>
      <c r="B111" s="26" t="s">
        <v>39</v>
      </c>
      <c r="C111" s="16" t="str">
        <f>C110</f>
        <v>ТР-3</v>
      </c>
      <c r="D111" s="17">
        <f t="shared" si="8"/>
        <v>1387119.4975000003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1387119.4975000003</v>
      </c>
    </row>
    <row r="112" spans="1:13" s="19" customFormat="1" x14ac:dyDescent="0.25">
      <c r="A112" s="4" t="s">
        <v>45</v>
      </c>
      <c r="B112" s="26" t="s">
        <v>40</v>
      </c>
      <c r="C112" s="16" t="str">
        <f t="shared" ref="C112:C114" si="14">C111</f>
        <v>ТР-3</v>
      </c>
      <c r="D112" s="17">
        <f t="shared" si="8"/>
        <v>139276.80250000002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139276.80250000002</v>
      </c>
    </row>
    <row r="113" spans="1:13" s="19" customFormat="1" x14ac:dyDescent="0.25">
      <c r="A113" s="4" t="s">
        <v>45</v>
      </c>
      <c r="B113" s="26" t="s">
        <v>41</v>
      </c>
      <c r="C113" s="16" t="str">
        <f t="shared" si="14"/>
        <v>ТР-3</v>
      </c>
      <c r="D113" s="17">
        <f t="shared" si="8"/>
        <v>165581.69000000003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165581.69000000003</v>
      </c>
    </row>
    <row r="114" spans="1:13" s="19" customFormat="1" x14ac:dyDescent="0.25">
      <c r="A114" s="4" t="s">
        <v>45</v>
      </c>
      <c r="B114" s="26" t="s">
        <v>42</v>
      </c>
      <c r="C114" s="16" t="str">
        <f t="shared" si="14"/>
        <v>ТР-3</v>
      </c>
      <c r="D114" s="17">
        <f t="shared" si="8"/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</row>
    <row r="115" spans="1:13" s="19" customFormat="1" x14ac:dyDescent="0.25">
      <c r="A115" s="4" t="s">
        <v>45</v>
      </c>
      <c r="B115" s="26" t="s">
        <v>43</v>
      </c>
      <c r="C115" s="16" t="str">
        <f>C114</f>
        <v>ТР-3</v>
      </c>
      <c r="D115" s="17">
        <f t="shared" si="8"/>
        <v>6268.807500000461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6268.807500000461</v>
      </c>
    </row>
    <row r="116" spans="1:13" x14ac:dyDescent="0.25">
      <c r="A116" s="4" t="s">
        <v>45</v>
      </c>
      <c r="B116" s="27" t="s">
        <v>77</v>
      </c>
      <c r="C116" s="5" t="s">
        <v>26</v>
      </c>
      <c r="D116" s="6">
        <f t="shared" si="8"/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</row>
    <row r="117" spans="1:13" s="11" customFormat="1" ht="15.75" thickBot="1" x14ac:dyDescent="0.3">
      <c r="A117" s="4" t="s">
        <v>45</v>
      </c>
      <c r="B117" s="28" t="s">
        <v>77</v>
      </c>
      <c r="C117" s="7" t="s">
        <v>27</v>
      </c>
      <c r="D117" s="8">
        <f t="shared" si="8"/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</row>
    <row r="118" spans="1:13" ht="15.75" thickTop="1" x14ac:dyDescent="0.25">
      <c r="A118" s="4" t="s">
        <v>46</v>
      </c>
      <c r="B118" s="29" t="s">
        <v>77</v>
      </c>
      <c r="C118" s="9" t="s">
        <v>15</v>
      </c>
      <c r="D118" s="10">
        <f t="shared" si="8"/>
        <v>3058.0117897594837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3936.1204912836738</v>
      </c>
      <c r="K118" s="10">
        <v>2179.9030882352931</v>
      </c>
      <c r="L118" s="10">
        <v>0</v>
      </c>
      <c r="M118" s="10">
        <v>0</v>
      </c>
    </row>
    <row r="119" spans="1:13" s="19" customFormat="1" x14ac:dyDescent="0.25">
      <c r="A119" s="4" t="s">
        <v>46</v>
      </c>
      <c r="B119" s="30" t="s">
        <v>39</v>
      </c>
      <c r="C119" s="16" t="str">
        <f>C118</f>
        <v>ТО-2</v>
      </c>
      <c r="D119" s="17">
        <f t="shared" si="8"/>
        <v>47.867036841744095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21.490875154076424</v>
      </c>
      <c r="K119" s="17">
        <v>74.243198529411771</v>
      </c>
      <c r="L119" s="17">
        <v>0</v>
      </c>
      <c r="M119" s="17">
        <v>0</v>
      </c>
    </row>
    <row r="120" spans="1:13" s="19" customFormat="1" x14ac:dyDescent="0.25">
      <c r="A120" s="4" t="s">
        <v>46</v>
      </c>
      <c r="B120" s="30" t="s">
        <v>40</v>
      </c>
      <c r="C120" s="16" t="str">
        <f t="shared" ref="C120:C122" si="15">C119</f>
        <v>ТО-2</v>
      </c>
      <c r="D120" s="17">
        <f t="shared" si="8"/>
        <v>139.67155877756542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76.754771966895589</v>
      </c>
      <c r="K120" s="17">
        <v>202.58834558823526</v>
      </c>
      <c r="L120" s="17">
        <v>0</v>
      </c>
      <c r="M120" s="17">
        <v>0</v>
      </c>
    </row>
    <row r="121" spans="1:13" s="19" customFormat="1" x14ac:dyDescent="0.25">
      <c r="A121" s="4" t="s">
        <v>46</v>
      </c>
      <c r="B121" s="30" t="s">
        <v>41</v>
      </c>
      <c r="C121" s="16" t="str">
        <f t="shared" si="15"/>
        <v>ТО-2</v>
      </c>
      <c r="D121" s="17">
        <f t="shared" si="8"/>
        <v>1483.7923355790938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1066.580413805247</v>
      </c>
      <c r="K121" s="17">
        <v>1901.0042573529406</v>
      </c>
      <c r="L121" s="17">
        <v>0</v>
      </c>
      <c r="M121" s="17">
        <v>0</v>
      </c>
    </row>
    <row r="122" spans="1:13" s="19" customFormat="1" x14ac:dyDescent="0.25">
      <c r="A122" s="4" t="s">
        <v>46</v>
      </c>
      <c r="B122" s="30" t="s">
        <v>42</v>
      </c>
      <c r="C122" s="16" t="str">
        <f t="shared" si="15"/>
        <v>ТО-2</v>
      </c>
      <c r="D122" s="17">
        <f t="shared" si="8"/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</row>
    <row r="123" spans="1:13" s="19" customFormat="1" x14ac:dyDescent="0.25">
      <c r="A123" s="4" t="s">
        <v>46</v>
      </c>
      <c r="B123" s="30" t="s">
        <v>43</v>
      </c>
      <c r="C123" s="16" t="str">
        <f>C122</f>
        <v>ТО-2</v>
      </c>
      <c r="D123" s="17">
        <f t="shared" si="8"/>
        <v>1386.6808585610802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2771.294430357455</v>
      </c>
      <c r="K123" s="17">
        <v>2.0672867647051589</v>
      </c>
      <c r="L123" s="17">
        <v>0</v>
      </c>
      <c r="M123" s="17">
        <v>0</v>
      </c>
    </row>
    <row r="124" spans="1:13" x14ac:dyDescent="0.25">
      <c r="A124" s="4" t="s">
        <v>46</v>
      </c>
      <c r="B124" s="31" t="s">
        <v>77</v>
      </c>
      <c r="C124" s="5" t="s">
        <v>16</v>
      </c>
      <c r="D124" s="6">
        <f t="shared" si="8"/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</row>
    <row r="125" spans="1:13" x14ac:dyDescent="0.25">
      <c r="A125" s="4" t="s">
        <v>46</v>
      </c>
      <c r="B125" s="31" t="s">
        <v>77</v>
      </c>
      <c r="C125" s="5" t="s">
        <v>17</v>
      </c>
      <c r="D125" s="6">
        <f t="shared" si="8"/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</row>
    <row r="126" spans="1:13" x14ac:dyDescent="0.25">
      <c r="A126" s="4" t="s">
        <v>46</v>
      </c>
      <c r="B126" s="31" t="s">
        <v>77</v>
      </c>
      <c r="C126" s="5" t="s">
        <v>18</v>
      </c>
      <c r="D126" s="6">
        <f t="shared" si="8"/>
        <v>134426.94949999993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134426.94949999993</v>
      </c>
      <c r="K126" s="6">
        <v>0</v>
      </c>
      <c r="L126" s="6">
        <v>0</v>
      </c>
      <c r="M126" s="6">
        <v>0</v>
      </c>
    </row>
    <row r="127" spans="1:13" s="19" customFormat="1" x14ac:dyDescent="0.25">
      <c r="A127" s="4" t="s">
        <v>46</v>
      </c>
      <c r="B127" s="30" t="s">
        <v>39</v>
      </c>
      <c r="C127" s="16" t="str">
        <f>C126</f>
        <v>ТО-3</v>
      </c>
      <c r="D127" s="17">
        <f t="shared" si="8"/>
        <v>1627.56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1627.56</v>
      </c>
      <c r="K127" s="17">
        <v>0</v>
      </c>
      <c r="L127" s="17">
        <v>0</v>
      </c>
      <c r="M127" s="17">
        <v>0</v>
      </c>
    </row>
    <row r="128" spans="1:13" s="19" customFormat="1" x14ac:dyDescent="0.25">
      <c r="A128" s="4" t="s">
        <v>46</v>
      </c>
      <c r="B128" s="30" t="s">
        <v>40</v>
      </c>
      <c r="C128" s="16" t="str">
        <f t="shared" ref="C128:C130" si="16">C127</f>
        <v>ТО-3</v>
      </c>
      <c r="D128" s="17">
        <f t="shared" si="8"/>
        <v>575.56112499999995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575.56112499999995</v>
      </c>
      <c r="K128" s="17">
        <v>0</v>
      </c>
      <c r="L128" s="17">
        <v>0</v>
      </c>
      <c r="M128" s="17">
        <v>0</v>
      </c>
    </row>
    <row r="129" spans="1:13" s="19" customFormat="1" x14ac:dyDescent="0.25">
      <c r="A129" s="4" t="s">
        <v>46</v>
      </c>
      <c r="B129" s="30" t="s">
        <v>41</v>
      </c>
      <c r="C129" s="16" t="str">
        <f t="shared" si="16"/>
        <v>ТО-3</v>
      </c>
      <c r="D129" s="17">
        <f t="shared" si="8"/>
        <v>1119.7722499999998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1119.7722499999998</v>
      </c>
      <c r="K129" s="17">
        <v>0</v>
      </c>
      <c r="L129" s="17">
        <v>0</v>
      </c>
      <c r="M129" s="17">
        <v>0</v>
      </c>
    </row>
    <row r="130" spans="1:13" s="19" customFormat="1" x14ac:dyDescent="0.25">
      <c r="A130" s="4" t="s">
        <v>46</v>
      </c>
      <c r="B130" s="30" t="s">
        <v>42</v>
      </c>
      <c r="C130" s="16" t="str">
        <f t="shared" si="16"/>
        <v>ТО-3</v>
      </c>
      <c r="D130" s="17">
        <f t="shared" si="8"/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</row>
    <row r="131" spans="1:13" s="19" customFormat="1" x14ac:dyDescent="0.25">
      <c r="A131" s="4" t="s">
        <v>46</v>
      </c>
      <c r="B131" s="30" t="s">
        <v>43</v>
      </c>
      <c r="C131" s="16" t="str">
        <f>C130</f>
        <v>ТО-3</v>
      </c>
      <c r="D131" s="17">
        <f t="shared" si="8"/>
        <v>131104.05612499992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131104.05612499992</v>
      </c>
      <c r="K131" s="17">
        <v>0</v>
      </c>
      <c r="L131" s="17">
        <v>0</v>
      </c>
      <c r="M131" s="17">
        <v>0</v>
      </c>
    </row>
    <row r="132" spans="1:13" x14ac:dyDescent="0.25">
      <c r="A132" s="4" t="s">
        <v>46</v>
      </c>
      <c r="B132" s="31" t="s">
        <v>77</v>
      </c>
      <c r="C132" s="5" t="s">
        <v>19</v>
      </c>
      <c r="D132" s="6">
        <f t="shared" si="8"/>
        <v>107595.06110169493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107595.06110169493</v>
      </c>
      <c r="K132" s="6">
        <v>0</v>
      </c>
      <c r="L132" s="6">
        <v>0</v>
      </c>
      <c r="M132" s="6">
        <v>0</v>
      </c>
    </row>
    <row r="133" spans="1:13" s="19" customFormat="1" x14ac:dyDescent="0.25">
      <c r="A133" s="4" t="s">
        <v>46</v>
      </c>
      <c r="B133" s="30" t="s">
        <v>39</v>
      </c>
      <c r="C133" s="16" t="str">
        <f>C132</f>
        <v>ТР-1</v>
      </c>
      <c r="D133" s="17">
        <f t="shared" ref="D133:D196" si="17">IFERROR(AVERAGEIF(E133:M133,"&gt;0",E133:M133),0)</f>
        <v>19059.231186440677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19059.231186440677</v>
      </c>
      <c r="K133" s="17">
        <v>0</v>
      </c>
      <c r="L133" s="17">
        <v>0</v>
      </c>
      <c r="M133" s="17">
        <v>0</v>
      </c>
    </row>
    <row r="134" spans="1:13" s="19" customFormat="1" x14ac:dyDescent="0.25">
      <c r="A134" s="4" t="s">
        <v>46</v>
      </c>
      <c r="B134" s="30" t="s">
        <v>40</v>
      </c>
      <c r="C134" s="16" t="str">
        <f t="shared" ref="C134:C136" si="18">C133</f>
        <v>ТР-1</v>
      </c>
      <c r="D134" s="17">
        <f t="shared" si="17"/>
        <v>16956.335593220341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16956.335593220341</v>
      </c>
      <c r="K134" s="17">
        <v>0</v>
      </c>
      <c r="L134" s="17">
        <v>0</v>
      </c>
      <c r="M134" s="17">
        <v>0</v>
      </c>
    </row>
    <row r="135" spans="1:13" s="19" customFormat="1" x14ac:dyDescent="0.25">
      <c r="A135" s="4" t="s">
        <v>46</v>
      </c>
      <c r="B135" s="30" t="s">
        <v>41</v>
      </c>
      <c r="C135" s="16" t="str">
        <f t="shared" si="18"/>
        <v>ТР-1</v>
      </c>
      <c r="D135" s="17">
        <f t="shared" si="17"/>
        <v>22378.943644067796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22378.943644067796</v>
      </c>
      <c r="K135" s="17">
        <v>0</v>
      </c>
      <c r="L135" s="17">
        <v>0</v>
      </c>
      <c r="M135" s="17">
        <v>0</v>
      </c>
    </row>
    <row r="136" spans="1:13" s="19" customFormat="1" x14ac:dyDescent="0.25">
      <c r="A136" s="4" t="s">
        <v>46</v>
      </c>
      <c r="B136" s="30" t="s">
        <v>42</v>
      </c>
      <c r="C136" s="16" t="str">
        <f t="shared" si="18"/>
        <v>ТР-1</v>
      </c>
      <c r="D136" s="17">
        <f t="shared" si="17"/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</row>
    <row r="137" spans="1:13" s="19" customFormat="1" x14ac:dyDescent="0.25">
      <c r="A137" s="4" t="s">
        <v>46</v>
      </c>
      <c r="B137" s="30" t="s">
        <v>43</v>
      </c>
      <c r="C137" s="16" t="str">
        <f>C136</f>
        <v>ТР-1</v>
      </c>
      <c r="D137" s="17">
        <f t="shared" si="17"/>
        <v>49200.550677966108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49200.550677966108</v>
      </c>
      <c r="K137" s="17">
        <v>0</v>
      </c>
      <c r="L137" s="17">
        <v>0</v>
      </c>
      <c r="M137" s="17">
        <v>0</v>
      </c>
    </row>
    <row r="138" spans="1:13" x14ac:dyDescent="0.25">
      <c r="A138" s="4" t="s">
        <v>46</v>
      </c>
      <c r="B138" s="31" t="s">
        <v>77</v>
      </c>
      <c r="C138" s="5" t="s">
        <v>20</v>
      </c>
      <c r="D138" s="6">
        <f t="shared" si="17"/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</row>
    <row r="139" spans="1:13" x14ac:dyDescent="0.25">
      <c r="A139" s="4" t="s">
        <v>46</v>
      </c>
      <c r="B139" s="31" t="s">
        <v>77</v>
      </c>
      <c r="C139" s="5" t="s">
        <v>21</v>
      </c>
      <c r="D139" s="6">
        <f t="shared" si="17"/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</row>
    <row r="140" spans="1:13" x14ac:dyDescent="0.25">
      <c r="A140" s="4" t="s">
        <v>46</v>
      </c>
      <c r="B140" s="31" t="s">
        <v>77</v>
      </c>
      <c r="C140" s="5" t="s">
        <v>22</v>
      </c>
      <c r="D140" s="6">
        <f t="shared" si="17"/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</row>
    <row r="141" spans="1:13" x14ac:dyDescent="0.25">
      <c r="A141" s="4" t="s">
        <v>46</v>
      </c>
      <c r="B141" s="31" t="s">
        <v>77</v>
      </c>
      <c r="C141" s="5" t="s">
        <v>23</v>
      </c>
      <c r="D141" s="6">
        <f t="shared" si="17"/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</row>
    <row r="142" spans="1:13" x14ac:dyDescent="0.25">
      <c r="A142" s="4" t="s">
        <v>46</v>
      </c>
      <c r="B142" s="31" t="s">
        <v>77</v>
      </c>
      <c r="C142" s="5" t="s">
        <v>24</v>
      </c>
      <c r="D142" s="6">
        <f t="shared" si="17"/>
        <v>618566.01500000036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618566.01500000036</v>
      </c>
      <c r="K142" s="6">
        <v>0</v>
      </c>
      <c r="L142" s="6">
        <v>0</v>
      </c>
      <c r="M142" s="6">
        <v>0</v>
      </c>
    </row>
    <row r="143" spans="1:13" s="19" customFormat="1" x14ac:dyDescent="0.25">
      <c r="A143" s="4" t="s">
        <v>46</v>
      </c>
      <c r="B143" s="30" t="s">
        <v>39</v>
      </c>
      <c r="C143" s="16" t="str">
        <f>C142</f>
        <v>ТР-2</v>
      </c>
      <c r="D143" s="17">
        <f t="shared" si="17"/>
        <v>37977.497499999998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37977.497499999998</v>
      </c>
      <c r="K143" s="17">
        <v>0</v>
      </c>
      <c r="L143" s="17">
        <v>0</v>
      </c>
      <c r="M143" s="17">
        <v>0</v>
      </c>
    </row>
    <row r="144" spans="1:13" s="19" customFormat="1" x14ac:dyDescent="0.25">
      <c r="A144" s="4" t="s">
        <v>46</v>
      </c>
      <c r="B144" s="30" t="s">
        <v>40</v>
      </c>
      <c r="C144" s="16" t="str">
        <f t="shared" ref="C144:C146" si="19">C143</f>
        <v>ТР-2</v>
      </c>
      <c r="D144" s="17">
        <f t="shared" si="17"/>
        <v>28193.376875000002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28193.376875000002</v>
      </c>
      <c r="K144" s="17">
        <v>0</v>
      </c>
      <c r="L144" s="17">
        <v>0</v>
      </c>
      <c r="M144" s="17">
        <v>0</v>
      </c>
    </row>
    <row r="145" spans="1:13" s="19" customFormat="1" x14ac:dyDescent="0.25">
      <c r="A145" s="4" t="s">
        <v>46</v>
      </c>
      <c r="B145" s="30" t="s">
        <v>41</v>
      </c>
      <c r="C145" s="16" t="str">
        <f t="shared" si="19"/>
        <v>ТР-2</v>
      </c>
      <c r="D145" s="17">
        <f t="shared" si="17"/>
        <v>32055.657499999998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32055.657499999998</v>
      </c>
      <c r="K145" s="17">
        <v>0</v>
      </c>
      <c r="L145" s="17">
        <v>0</v>
      </c>
      <c r="M145" s="17">
        <v>0</v>
      </c>
    </row>
    <row r="146" spans="1:13" s="19" customFormat="1" x14ac:dyDescent="0.25">
      <c r="A146" s="4" t="s">
        <v>46</v>
      </c>
      <c r="B146" s="30" t="s">
        <v>42</v>
      </c>
      <c r="C146" s="16" t="str">
        <f t="shared" si="19"/>
        <v>ТР-2</v>
      </c>
      <c r="D146" s="17">
        <f t="shared" si="17"/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</row>
    <row r="147" spans="1:13" s="19" customFormat="1" x14ac:dyDescent="0.25">
      <c r="A147" s="4" t="s">
        <v>46</v>
      </c>
      <c r="B147" s="30" t="s">
        <v>43</v>
      </c>
      <c r="C147" s="16" t="str">
        <f>C146</f>
        <v>ТР-2</v>
      </c>
      <c r="D147" s="17">
        <f t="shared" si="17"/>
        <v>520339.48312500038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520339.48312500038</v>
      </c>
      <c r="K147" s="17">
        <v>0</v>
      </c>
      <c r="L147" s="17">
        <v>0</v>
      </c>
      <c r="M147" s="17">
        <v>0</v>
      </c>
    </row>
    <row r="148" spans="1:13" x14ac:dyDescent="0.25">
      <c r="A148" s="4" t="s">
        <v>46</v>
      </c>
      <c r="B148" s="31" t="s">
        <v>77</v>
      </c>
      <c r="C148" s="5" t="s">
        <v>25</v>
      </c>
      <c r="D148" s="6">
        <f t="shared" si="17"/>
        <v>5348275.8616666663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5348275.8616666663</v>
      </c>
      <c r="K148" s="6">
        <v>0</v>
      </c>
      <c r="L148" s="6">
        <v>0</v>
      </c>
      <c r="M148" s="6">
        <v>0</v>
      </c>
    </row>
    <row r="149" spans="1:13" s="19" customFormat="1" x14ac:dyDescent="0.25">
      <c r="A149" s="4" t="s">
        <v>46</v>
      </c>
      <c r="B149" s="30" t="s">
        <v>39</v>
      </c>
      <c r="C149" s="16" t="str">
        <f>C148</f>
        <v>ТР-3</v>
      </c>
      <c r="D149" s="17">
        <f t="shared" si="17"/>
        <v>256852.41433333329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256852.41433333329</v>
      </c>
      <c r="K149" s="17">
        <v>0</v>
      </c>
      <c r="L149" s="17">
        <v>0</v>
      </c>
      <c r="M149" s="17">
        <v>0</v>
      </c>
    </row>
    <row r="150" spans="1:13" s="19" customFormat="1" x14ac:dyDescent="0.25">
      <c r="A150" s="4" t="s">
        <v>46</v>
      </c>
      <c r="B150" s="30" t="s">
        <v>40</v>
      </c>
      <c r="C150" s="16" t="str">
        <f t="shared" ref="C150:C152" si="20">C149</f>
        <v>ТР-3</v>
      </c>
      <c r="D150" s="17">
        <f t="shared" si="17"/>
        <v>57621.429666666678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57621.429666666678</v>
      </c>
      <c r="K150" s="17">
        <v>0</v>
      </c>
      <c r="L150" s="17">
        <v>0</v>
      </c>
      <c r="M150" s="17">
        <v>0</v>
      </c>
    </row>
    <row r="151" spans="1:13" s="19" customFormat="1" x14ac:dyDescent="0.25">
      <c r="A151" s="4" t="s">
        <v>46</v>
      </c>
      <c r="B151" s="30" t="s">
        <v>41</v>
      </c>
      <c r="C151" s="16" t="str">
        <f t="shared" si="20"/>
        <v>ТР-3</v>
      </c>
      <c r="D151" s="17">
        <f t="shared" si="17"/>
        <v>111017.54066666652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111017.54066666652</v>
      </c>
      <c r="K151" s="17">
        <v>0</v>
      </c>
      <c r="L151" s="17">
        <v>0</v>
      </c>
      <c r="M151" s="17">
        <v>0</v>
      </c>
    </row>
    <row r="152" spans="1:13" s="19" customFormat="1" x14ac:dyDescent="0.25">
      <c r="A152" s="4" t="s">
        <v>46</v>
      </c>
      <c r="B152" s="30" t="s">
        <v>42</v>
      </c>
      <c r="C152" s="16" t="str">
        <f t="shared" si="20"/>
        <v>ТР-3</v>
      </c>
      <c r="D152" s="17">
        <f t="shared" si="17"/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</row>
    <row r="153" spans="1:13" s="19" customFormat="1" x14ac:dyDescent="0.25">
      <c r="A153" s="4" t="s">
        <v>46</v>
      </c>
      <c r="B153" s="30" t="s">
        <v>43</v>
      </c>
      <c r="C153" s="16" t="str">
        <f>C152</f>
        <v>ТР-3</v>
      </c>
      <c r="D153" s="17">
        <f t="shared" si="17"/>
        <v>4922784.477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4922784.477</v>
      </c>
      <c r="K153" s="17">
        <v>0</v>
      </c>
      <c r="L153" s="17">
        <v>0</v>
      </c>
      <c r="M153" s="17">
        <v>0</v>
      </c>
    </row>
    <row r="154" spans="1:13" x14ac:dyDescent="0.25">
      <c r="A154" s="4" t="s">
        <v>46</v>
      </c>
      <c r="B154" s="31" t="s">
        <v>77</v>
      </c>
      <c r="C154" s="5" t="s">
        <v>26</v>
      </c>
      <c r="D154" s="6">
        <f t="shared" si="17"/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</row>
    <row r="155" spans="1:13" s="11" customFormat="1" ht="15.75" thickBot="1" x14ac:dyDescent="0.3">
      <c r="A155" s="4" t="s">
        <v>46</v>
      </c>
      <c r="B155" s="32" t="s">
        <v>77</v>
      </c>
      <c r="C155" s="7" t="s">
        <v>27</v>
      </c>
      <c r="D155" s="8">
        <f t="shared" si="17"/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</row>
    <row r="156" spans="1:13" ht="15.75" thickTop="1" x14ac:dyDescent="0.25">
      <c r="A156" s="4" t="s">
        <v>47</v>
      </c>
      <c r="B156" s="33" t="s">
        <v>77</v>
      </c>
      <c r="C156" s="9" t="s">
        <v>15</v>
      </c>
      <c r="D156" s="10">
        <f t="shared" si="17"/>
        <v>734.55957437740881</v>
      </c>
      <c r="E156" s="10">
        <v>508.21375</v>
      </c>
      <c r="F156" s="10">
        <v>960.90539875481772</v>
      </c>
      <c r="G156" s="10">
        <v>0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</row>
    <row r="157" spans="1:13" s="19" customFormat="1" x14ac:dyDescent="0.25">
      <c r="A157" s="4" t="s">
        <v>47</v>
      </c>
      <c r="B157" s="34" t="s">
        <v>39</v>
      </c>
      <c r="C157" s="16" t="str">
        <f>C156</f>
        <v>ТО-2</v>
      </c>
      <c r="D157" s="17">
        <f t="shared" si="17"/>
        <v>32.116399841881609</v>
      </c>
      <c r="E157" s="17">
        <v>0</v>
      </c>
      <c r="F157" s="17">
        <v>32.116399841881609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</row>
    <row r="158" spans="1:13" s="19" customFormat="1" x14ac:dyDescent="0.25">
      <c r="A158" s="4" t="s">
        <v>47</v>
      </c>
      <c r="B158" s="34" t="s">
        <v>40</v>
      </c>
      <c r="C158" s="16" t="str">
        <f t="shared" ref="C158:C160" si="21">C157</f>
        <v>ТО-2</v>
      </c>
      <c r="D158" s="17">
        <f t="shared" si="17"/>
        <v>137.61704417432551</v>
      </c>
      <c r="E158" s="17">
        <v>0</v>
      </c>
      <c r="F158" s="17">
        <v>137.61704417432551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</row>
    <row r="159" spans="1:13" s="19" customFormat="1" x14ac:dyDescent="0.25">
      <c r="A159" s="4" t="s">
        <v>47</v>
      </c>
      <c r="B159" s="34" t="s">
        <v>41</v>
      </c>
      <c r="C159" s="16" t="str">
        <f t="shared" si="21"/>
        <v>ТО-2</v>
      </c>
      <c r="D159" s="17">
        <f t="shared" si="17"/>
        <v>672.79616970550444</v>
      </c>
      <c r="E159" s="17">
        <v>486.26249999999999</v>
      </c>
      <c r="F159" s="17">
        <v>859.32983941100895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</row>
    <row r="160" spans="1:13" s="19" customFormat="1" x14ac:dyDescent="0.25">
      <c r="A160" s="4" t="s">
        <v>47</v>
      </c>
      <c r="B160" s="34" t="s">
        <v>42</v>
      </c>
      <c r="C160" s="16" t="str">
        <f t="shared" si="21"/>
        <v>ТО-2</v>
      </c>
      <c r="D160" s="17">
        <f t="shared" si="17"/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</row>
    <row r="161" spans="1:13" s="19" customFormat="1" x14ac:dyDescent="0.25">
      <c r="A161" s="4" t="s">
        <v>47</v>
      </c>
      <c r="B161" s="34" t="s">
        <v>43</v>
      </c>
      <c r="C161" s="16" t="str">
        <f>C160</f>
        <v>ТО-2</v>
      </c>
      <c r="D161" s="17">
        <f t="shared" si="17"/>
        <v>27.684462335705319</v>
      </c>
      <c r="E161" s="17">
        <v>21.951250000000016</v>
      </c>
      <c r="F161" s="17">
        <v>33.417674671410623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</row>
    <row r="162" spans="1:13" x14ac:dyDescent="0.25">
      <c r="A162" s="4" t="s">
        <v>47</v>
      </c>
      <c r="B162" s="35" t="s">
        <v>77</v>
      </c>
      <c r="C162" s="5" t="s">
        <v>16</v>
      </c>
      <c r="D162" s="6">
        <f t="shared" si="17"/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</row>
    <row r="163" spans="1:13" x14ac:dyDescent="0.25">
      <c r="A163" s="4" t="s">
        <v>47</v>
      </c>
      <c r="B163" s="35" t="s">
        <v>77</v>
      </c>
      <c r="C163" s="5" t="s">
        <v>17</v>
      </c>
      <c r="D163" s="6">
        <f t="shared" si="17"/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</row>
    <row r="164" spans="1:13" x14ac:dyDescent="0.25">
      <c r="A164" s="4" t="s">
        <v>47</v>
      </c>
      <c r="B164" s="35" t="s">
        <v>77</v>
      </c>
      <c r="C164" s="5" t="s">
        <v>18</v>
      </c>
      <c r="D164" s="6">
        <f t="shared" si="17"/>
        <v>80986.441481481626</v>
      </c>
      <c r="E164" s="6">
        <v>0</v>
      </c>
      <c r="F164" s="6">
        <v>80986.441481481626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</row>
    <row r="165" spans="1:13" s="19" customFormat="1" x14ac:dyDescent="0.25">
      <c r="A165" s="4" t="s">
        <v>47</v>
      </c>
      <c r="B165" s="34" t="s">
        <v>39</v>
      </c>
      <c r="C165" s="16" t="str">
        <f>C164</f>
        <v>ТО-3</v>
      </c>
      <c r="D165" s="17">
        <f t="shared" si="17"/>
        <v>46515.749746588743</v>
      </c>
      <c r="E165" s="17">
        <v>0</v>
      </c>
      <c r="F165" s="17">
        <v>46515.749746588743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</row>
    <row r="166" spans="1:13" s="19" customFormat="1" x14ac:dyDescent="0.25">
      <c r="A166" s="4" t="s">
        <v>47</v>
      </c>
      <c r="B166" s="34" t="s">
        <v>40</v>
      </c>
      <c r="C166" s="16" t="str">
        <f t="shared" ref="C166:C168" si="22">C165</f>
        <v>ТО-3</v>
      </c>
      <c r="D166" s="17">
        <f t="shared" si="17"/>
        <v>1753.0505068226119</v>
      </c>
      <c r="E166" s="17">
        <v>0</v>
      </c>
      <c r="F166" s="17">
        <v>1753.0505068226119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</row>
    <row r="167" spans="1:13" s="19" customFormat="1" x14ac:dyDescent="0.25">
      <c r="A167" s="4" t="s">
        <v>47</v>
      </c>
      <c r="B167" s="34" t="s">
        <v>41</v>
      </c>
      <c r="C167" s="16" t="str">
        <f t="shared" si="22"/>
        <v>ТО-3</v>
      </c>
      <c r="D167" s="17">
        <f t="shared" si="17"/>
        <v>8597.4133918128646</v>
      </c>
      <c r="E167" s="17">
        <v>0</v>
      </c>
      <c r="F167" s="17">
        <v>8597.4133918128646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</row>
    <row r="168" spans="1:13" s="19" customFormat="1" x14ac:dyDescent="0.25">
      <c r="A168" s="4" t="s">
        <v>47</v>
      </c>
      <c r="B168" s="34" t="s">
        <v>42</v>
      </c>
      <c r="C168" s="16" t="str">
        <f t="shared" si="22"/>
        <v>ТО-3</v>
      </c>
      <c r="D168" s="17">
        <f t="shared" si="17"/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</row>
    <row r="169" spans="1:13" s="19" customFormat="1" x14ac:dyDescent="0.25">
      <c r="A169" s="4" t="s">
        <v>47</v>
      </c>
      <c r="B169" s="34" t="s">
        <v>43</v>
      </c>
      <c r="C169" s="16" t="str">
        <f>C168</f>
        <v>ТО-3</v>
      </c>
      <c r="D169" s="17">
        <f t="shared" si="17"/>
        <v>24120.227836257407</v>
      </c>
      <c r="E169" s="17">
        <v>0</v>
      </c>
      <c r="F169" s="17">
        <v>24120.227836257407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</row>
    <row r="170" spans="1:13" x14ac:dyDescent="0.25">
      <c r="A170" s="4" t="s">
        <v>47</v>
      </c>
      <c r="B170" s="35" t="s">
        <v>77</v>
      </c>
      <c r="C170" s="5" t="s">
        <v>19</v>
      </c>
      <c r="D170" s="6">
        <f t="shared" si="17"/>
        <v>140708.1725362319</v>
      </c>
      <c r="E170" s="6">
        <v>0</v>
      </c>
      <c r="F170" s="6">
        <v>140708.1725362319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</row>
    <row r="171" spans="1:13" s="19" customFormat="1" x14ac:dyDescent="0.25">
      <c r="A171" s="4" t="s">
        <v>47</v>
      </c>
      <c r="B171" s="34" t="s">
        <v>39</v>
      </c>
      <c r="C171" s="16" t="str">
        <f>C170</f>
        <v>ТР-1</v>
      </c>
      <c r="D171" s="17">
        <f t="shared" si="17"/>
        <v>56388.390217391294</v>
      </c>
      <c r="E171" s="17">
        <v>0</v>
      </c>
      <c r="F171" s="17">
        <v>56388.390217391294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</row>
    <row r="172" spans="1:13" s="19" customFormat="1" x14ac:dyDescent="0.25">
      <c r="A172" s="4" t="s">
        <v>47</v>
      </c>
      <c r="B172" s="34" t="s">
        <v>40</v>
      </c>
      <c r="C172" s="16" t="str">
        <f t="shared" ref="C172:C174" si="23">C171</f>
        <v>ТР-1</v>
      </c>
      <c r="D172" s="17">
        <f t="shared" si="17"/>
        <v>1751.6600724637678</v>
      </c>
      <c r="E172" s="17">
        <v>0</v>
      </c>
      <c r="F172" s="17">
        <v>1751.6600724637678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</row>
    <row r="173" spans="1:13" s="19" customFormat="1" x14ac:dyDescent="0.25">
      <c r="A173" s="4" t="s">
        <v>47</v>
      </c>
      <c r="B173" s="34" t="s">
        <v>41</v>
      </c>
      <c r="C173" s="16" t="str">
        <f t="shared" si="23"/>
        <v>ТР-1</v>
      </c>
      <c r="D173" s="17">
        <f t="shared" si="17"/>
        <v>15174.921014492749</v>
      </c>
      <c r="E173" s="17">
        <v>0</v>
      </c>
      <c r="F173" s="17">
        <v>15174.921014492749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</row>
    <row r="174" spans="1:13" s="19" customFormat="1" x14ac:dyDescent="0.25">
      <c r="A174" s="4" t="s">
        <v>47</v>
      </c>
      <c r="B174" s="34" t="s">
        <v>42</v>
      </c>
      <c r="C174" s="16" t="str">
        <f t="shared" si="23"/>
        <v>ТР-1</v>
      </c>
      <c r="D174" s="17">
        <f t="shared" si="17"/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</row>
    <row r="175" spans="1:13" s="19" customFormat="1" x14ac:dyDescent="0.25">
      <c r="A175" s="4" t="s">
        <v>47</v>
      </c>
      <c r="B175" s="34" t="s">
        <v>43</v>
      </c>
      <c r="C175" s="16" t="str">
        <f>C174</f>
        <v>ТР-1</v>
      </c>
      <c r="D175" s="17">
        <f t="shared" si="17"/>
        <v>67393.201231884086</v>
      </c>
      <c r="E175" s="17">
        <v>0</v>
      </c>
      <c r="F175" s="17">
        <v>67393.201231884086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</row>
    <row r="176" spans="1:13" x14ac:dyDescent="0.25">
      <c r="A176" s="4" t="s">
        <v>47</v>
      </c>
      <c r="B176" s="35" t="s">
        <v>77</v>
      </c>
      <c r="C176" s="5" t="s">
        <v>20</v>
      </c>
      <c r="D176" s="6">
        <f t="shared" si="17"/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</row>
    <row r="177" spans="1:13" x14ac:dyDescent="0.25">
      <c r="A177" s="4" t="s">
        <v>47</v>
      </c>
      <c r="B177" s="35" t="s">
        <v>77</v>
      </c>
      <c r="C177" s="5" t="s">
        <v>21</v>
      </c>
      <c r="D177" s="6">
        <f t="shared" si="17"/>
        <v>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</row>
    <row r="178" spans="1:13" x14ac:dyDescent="0.25">
      <c r="A178" s="4" t="s">
        <v>47</v>
      </c>
      <c r="B178" s="35" t="s">
        <v>77</v>
      </c>
      <c r="C178" s="5" t="s">
        <v>22</v>
      </c>
      <c r="D178" s="6">
        <f t="shared" si="17"/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</row>
    <row r="179" spans="1:13" x14ac:dyDescent="0.25">
      <c r="A179" s="4" t="s">
        <v>47</v>
      </c>
      <c r="B179" s="35" t="s">
        <v>77</v>
      </c>
      <c r="C179" s="5" t="s">
        <v>23</v>
      </c>
      <c r="D179" s="6">
        <f t="shared" si="17"/>
        <v>0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</row>
    <row r="180" spans="1:13" x14ac:dyDescent="0.25">
      <c r="A180" s="4" t="s">
        <v>47</v>
      </c>
      <c r="B180" s="35" t="s">
        <v>77</v>
      </c>
      <c r="C180" s="5" t="s">
        <v>24</v>
      </c>
      <c r="D180" s="6">
        <f t="shared" si="17"/>
        <v>3260668.9099999988</v>
      </c>
      <c r="E180" s="6">
        <v>0</v>
      </c>
      <c r="F180" s="6">
        <v>3260668.9099999988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</row>
    <row r="181" spans="1:13" s="19" customFormat="1" x14ac:dyDescent="0.25">
      <c r="A181" s="4" t="s">
        <v>47</v>
      </c>
      <c r="B181" s="34" t="s">
        <v>39</v>
      </c>
      <c r="C181" s="16" t="str">
        <f>C180</f>
        <v>ТР-2</v>
      </c>
      <c r="D181" s="17">
        <f t="shared" si="17"/>
        <v>828777.38499999989</v>
      </c>
      <c r="E181" s="17">
        <v>0</v>
      </c>
      <c r="F181" s="17">
        <v>828777.38499999989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</row>
    <row r="182" spans="1:13" s="19" customFormat="1" x14ac:dyDescent="0.25">
      <c r="A182" s="4" t="s">
        <v>47</v>
      </c>
      <c r="B182" s="34" t="s">
        <v>40</v>
      </c>
      <c r="C182" s="16" t="str">
        <f t="shared" ref="C182:C184" si="24">C181</f>
        <v>ТР-2</v>
      </c>
      <c r="D182" s="17">
        <f t="shared" si="17"/>
        <v>17805.545625000002</v>
      </c>
      <c r="E182" s="17">
        <v>0</v>
      </c>
      <c r="F182" s="17">
        <v>17805.545625000002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</row>
    <row r="183" spans="1:13" s="19" customFormat="1" x14ac:dyDescent="0.25">
      <c r="A183" s="4" t="s">
        <v>47</v>
      </c>
      <c r="B183" s="34" t="s">
        <v>41</v>
      </c>
      <c r="C183" s="16" t="str">
        <f t="shared" si="24"/>
        <v>ТР-2</v>
      </c>
      <c r="D183" s="17">
        <f t="shared" si="17"/>
        <v>66511.891875000001</v>
      </c>
      <c r="E183" s="17">
        <v>0</v>
      </c>
      <c r="F183" s="17">
        <v>66511.891875000001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</row>
    <row r="184" spans="1:13" s="19" customFormat="1" x14ac:dyDescent="0.25">
      <c r="A184" s="4" t="s">
        <v>47</v>
      </c>
      <c r="B184" s="34" t="s">
        <v>42</v>
      </c>
      <c r="C184" s="16" t="str">
        <f t="shared" si="24"/>
        <v>ТР-2</v>
      </c>
      <c r="D184" s="17">
        <f t="shared" si="17"/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</row>
    <row r="185" spans="1:13" s="19" customFormat="1" x14ac:dyDescent="0.25">
      <c r="A185" s="4" t="s">
        <v>47</v>
      </c>
      <c r="B185" s="34" t="s">
        <v>43</v>
      </c>
      <c r="C185" s="16" t="str">
        <f>C184</f>
        <v>ТР-2</v>
      </c>
      <c r="D185" s="17">
        <f t="shared" si="17"/>
        <v>2347574.087499999</v>
      </c>
      <c r="E185" s="17">
        <v>0</v>
      </c>
      <c r="F185" s="17">
        <v>2347574.087499999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</row>
    <row r="186" spans="1:13" x14ac:dyDescent="0.25">
      <c r="A186" s="4" t="s">
        <v>47</v>
      </c>
      <c r="B186" s="35" t="s">
        <v>77</v>
      </c>
      <c r="C186" s="5" t="s">
        <v>25</v>
      </c>
      <c r="D186" s="6">
        <f t="shared" si="17"/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</row>
    <row r="187" spans="1:13" s="19" customFormat="1" x14ac:dyDescent="0.25">
      <c r="A187" s="4" t="s">
        <v>47</v>
      </c>
      <c r="B187" s="34" t="s">
        <v>39</v>
      </c>
      <c r="C187" s="16" t="str">
        <f>C186</f>
        <v>ТР-3</v>
      </c>
      <c r="D187" s="17">
        <f t="shared" si="17"/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</row>
    <row r="188" spans="1:13" s="19" customFormat="1" x14ac:dyDescent="0.25">
      <c r="A188" s="4" t="s">
        <v>47</v>
      </c>
      <c r="B188" s="34" t="s">
        <v>40</v>
      </c>
      <c r="C188" s="16" t="str">
        <f t="shared" ref="C188:C190" si="25">C187</f>
        <v>ТР-3</v>
      </c>
      <c r="D188" s="17">
        <f t="shared" si="17"/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</row>
    <row r="189" spans="1:13" s="19" customFormat="1" x14ac:dyDescent="0.25">
      <c r="A189" s="4" t="s">
        <v>47</v>
      </c>
      <c r="B189" s="34" t="s">
        <v>41</v>
      </c>
      <c r="C189" s="16" t="str">
        <f t="shared" si="25"/>
        <v>ТР-3</v>
      </c>
      <c r="D189" s="17">
        <f t="shared" si="17"/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</row>
    <row r="190" spans="1:13" s="19" customFormat="1" x14ac:dyDescent="0.25">
      <c r="A190" s="4" t="s">
        <v>47</v>
      </c>
      <c r="B190" s="34" t="s">
        <v>42</v>
      </c>
      <c r="C190" s="16" t="str">
        <f t="shared" si="25"/>
        <v>ТР-3</v>
      </c>
      <c r="D190" s="17">
        <f t="shared" si="17"/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</row>
    <row r="191" spans="1:13" s="19" customFormat="1" x14ac:dyDescent="0.25">
      <c r="A191" s="4" t="s">
        <v>47</v>
      </c>
      <c r="B191" s="34" t="s">
        <v>43</v>
      </c>
      <c r="C191" s="16" t="str">
        <f>C190</f>
        <v>ТР-3</v>
      </c>
      <c r="D191" s="17">
        <f t="shared" si="17"/>
        <v>0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</row>
    <row r="192" spans="1:13" x14ac:dyDescent="0.25">
      <c r="A192" s="4" t="s">
        <v>47</v>
      </c>
      <c r="B192" s="35" t="s">
        <v>77</v>
      </c>
      <c r="C192" s="5" t="s">
        <v>26</v>
      </c>
      <c r="D192" s="6">
        <f t="shared" si="17"/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</row>
    <row r="193" spans="1:13" s="11" customFormat="1" ht="15.75" thickBot="1" x14ac:dyDescent="0.3">
      <c r="A193" s="4" t="s">
        <v>47</v>
      </c>
      <c r="B193" s="36" t="s">
        <v>77</v>
      </c>
      <c r="C193" s="7" t="s">
        <v>27</v>
      </c>
      <c r="D193" s="8">
        <f t="shared" si="17"/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</row>
    <row r="194" spans="1:13" ht="15.75" thickTop="1" x14ac:dyDescent="0.25">
      <c r="A194" s="4" t="s">
        <v>48</v>
      </c>
      <c r="B194" s="37" t="s">
        <v>77</v>
      </c>
      <c r="C194" s="9" t="s">
        <v>15</v>
      </c>
      <c r="D194" s="10">
        <f t="shared" si="17"/>
        <v>0</v>
      </c>
      <c r="E194" s="38">
        <v>0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</row>
    <row r="195" spans="1:13" s="19" customFormat="1" x14ac:dyDescent="0.25">
      <c r="A195" s="4" t="s">
        <v>48</v>
      </c>
      <c r="B195" s="39" t="s">
        <v>39</v>
      </c>
      <c r="C195" s="16" t="str">
        <f>C194</f>
        <v>ТО-2</v>
      </c>
      <c r="D195" s="17">
        <f t="shared" si="17"/>
        <v>0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</row>
    <row r="196" spans="1:13" s="19" customFormat="1" x14ac:dyDescent="0.25">
      <c r="A196" s="4" t="s">
        <v>48</v>
      </c>
      <c r="B196" s="39" t="s">
        <v>40</v>
      </c>
      <c r="C196" s="16" t="str">
        <f t="shared" ref="C196:C198" si="26">C195</f>
        <v>ТО-2</v>
      </c>
      <c r="D196" s="17">
        <f t="shared" si="17"/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</row>
    <row r="197" spans="1:13" s="19" customFormat="1" x14ac:dyDescent="0.25">
      <c r="A197" s="4" t="s">
        <v>48</v>
      </c>
      <c r="B197" s="39" t="s">
        <v>41</v>
      </c>
      <c r="C197" s="16" t="str">
        <f t="shared" si="26"/>
        <v>ТО-2</v>
      </c>
      <c r="D197" s="17">
        <f t="shared" ref="D197:D260" si="27">IFERROR(AVERAGEIF(E197:M197,"&gt;0",E197:M197),0)</f>
        <v>0</v>
      </c>
      <c r="E197" s="17">
        <v>0</v>
      </c>
      <c r="F197" s="17">
        <v>0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</row>
    <row r="198" spans="1:13" s="19" customFormat="1" x14ac:dyDescent="0.25">
      <c r="A198" s="4" t="s">
        <v>48</v>
      </c>
      <c r="B198" s="39" t="s">
        <v>42</v>
      </c>
      <c r="C198" s="16" t="str">
        <f t="shared" si="26"/>
        <v>ТО-2</v>
      </c>
      <c r="D198" s="17">
        <f t="shared" si="27"/>
        <v>0</v>
      </c>
      <c r="E198" s="17">
        <v>0</v>
      </c>
      <c r="F198" s="17"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</row>
    <row r="199" spans="1:13" s="19" customFormat="1" x14ac:dyDescent="0.25">
      <c r="A199" s="4" t="s">
        <v>48</v>
      </c>
      <c r="B199" s="39" t="s">
        <v>43</v>
      </c>
      <c r="C199" s="16" t="str">
        <f>C198</f>
        <v>ТО-2</v>
      </c>
      <c r="D199" s="17">
        <f t="shared" si="27"/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</row>
    <row r="200" spans="1:13" x14ac:dyDescent="0.25">
      <c r="A200" s="4" t="s">
        <v>48</v>
      </c>
      <c r="B200" s="40" t="s">
        <v>77</v>
      </c>
      <c r="C200" s="5" t="s">
        <v>16</v>
      </c>
      <c r="D200" s="6">
        <f t="shared" si="27"/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</row>
    <row r="201" spans="1:13" x14ac:dyDescent="0.25">
      <c r="A201" s="4" t="s">
        <v>48</v>
      </c>
      <c r="B201" s="40" t="s">
        <v>77</v>
      </c>
      <c r="C201" s="5" t="s">
        <v>17</v>
      </c>
      <c r="D201" s="6">
        <f t="shared" si="27"/>
        <v>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</row>
    <row r="202" spans="1:13" x14ac:dyDescent="0.25">
      <c r="A202" s="4" t="s">
        <v>48</v>
      </c>
      <c r="B202" s="40" t="s">
        <v>77</v>
      </c>
      <c r="C202" s="5" t="s">
        <v>18</v>
      </c>
      <c r="D202" s="6">
        <f t="shared" si="27"/>
        <v>57538.539999999994</v>
      </c>
      <c r="E202" s="6">
        <v>0</v>
      </c>
      <c r="F202" s="6">
        <v>0</v>
      </c>
      <c r="G202" s="6">
        <v>0</v>
      </c>
      <c r="H202" s="6">
        <v>0</v>
      </c>
      <c r="I202" s="6">
        <v>57538.539999999994</v>
      </c>
      <c r="J202" s="6">
        <v>0</v>
      </c>
      <c r="K202" s="6">
        <v>0</v>
      </c>
      <c r="L202" s="6">
        <v>0</v>
      </c>
      <c r="M202" s="6">
        <v>0</v>
      </c>
    </row>
    <row r="203" spans="1:13" s="19" customFormat="1" x14ac:dyDescent="0.25">
      <c r="A203" s="4" t="s">
        <v>48</v>
      </c>
      <c r="B203" s="39" t="s">
        <v>39</v>
      </c>
      <c r="C203" s="16" t="str">
        <f>C202</f>
        <v>ТО-3</v>
      </c>
      <c r="D203" s="17">
        <f t="shared" si="27"/>
        <v>35443.78</v>
      </c>
      <c r="E203" s="17">
        <v>0</v>
      </c>
      <c r="F203" s="17">
        <v>0</v>
      </c>
      <c r="G203" s="17">
        <v>0</v>
      </c>
      <c r="H203" s="17">
        <v>0</v>
      </c>
      <c r="I203" s="17">
        <v>35443.78</v>
      </c>
      <c r="J203" s="17">
        <v>0</v>
      </c>
      <c r="K203" s="17">
        <v>0</v>
      </c>
      <c r="L203" s="17">
        <v>0</v>
      </c>
      <c r="M203" s="17">
        <v>0</v>
      </c>
    </row>
    <row r="204" spans="1:13" s="19" customFormat="1" x14ac:dyDescent="0.25">
      <c r="A204" s="4" t="s">
        <v>48</v>
      </c>
      <c r="B204" s="39" t="s">
        <v>40</v>
      </c>
      <c r="C204" s="16" t="str">
        <f t="shared" ref="C204:C206" si="28">C203</f>
        <v>ТО-3</v>
      </c>
      <c r="D204" s="17">
        <f t="shared" si="27"/>
        <v>9457.19</v>
      </c>
      <c r="E204" s="17">
        <v>0</v>
      </c>
      <c r="F204" s="17">
        <v>0</v>
      </c>
      <c r="G204" s="17">
        <v>0</v>
      </c>
      <c r="H204" s="17">
        <v>0</v>
      </c>
      <c r="I204" s="17">
        <v>9457.19</v>
      </c>
      <c r="J204" s="17">
        <v>0</v>
      </c>
      <c r="K204" s="17">
        <v>0</v>
      </c>
      <c r="L204" s="17">
        <v>0</v>
      </c>
      <c r="M204" s="17">
        <v>0</v>
      </c>
    </row>
    <row r="205" spans="1:13" s="19" customFormat="1" x14ac:dyDescent="0.25">
      <c r="A205" s="4" t="s">
        <v>48</v>
      </c>
      <c r="B205" s="39" t="s">
        <v>41</v>
      </c>
      <c r="C205" s="16" t="str">
        <f t="shared" si="28"/>
        <v>ТО-3</v>
      </c>
      <c r="D205" s="17">
        <f t="shared" si="27"/>
        <v>3482.46</v>
      </c>
      <c r="E205" s="17">
        <v>0</v>
      </c>
      <c r="F205" s="17">
        <v>0</v>
      </c>
      <c r="G205" s="17">
        <v>0</v>
      </c>
      <c r="H205" s="17">
        <v>0</v>
      </c>
      <c r="I205" s="17">
        <v>3482.46</v>
      </c>
      <c r="J205" s="17">
        <v>0</v>
      </c>
      <c r="K205" s="17">
        <v>0</v>
      </c>
      <c r="L205" s="17">
        <v>0</v>
      </c>
      <c r="M205" s="17">
        <v>0</v>
      </c>
    </row>
    <row r="206" spans="1:13" s="19" customFormat="1" x14ac:dyDescent="0.25">
      <c r="A206" s="4" t="s">
        <v>48</v>
      </c>
      <c r="B206" s="39" t="s">
        <v>42</v>
      </c>
      <c r="C206" s="16" t="str">
        <f t="shared" si="28"/>
        <v>ТО-3</v>
      </c>
      <c r="D206" s="17">
        <f t="shared" si="27"/>
        <v>0</v>
      </c>
      <c r="E206" s="17">
        <v>0</v>
      </c>
      <c r="F206" s="17">
        <v>0</v>
      </c>
      <c r="G206" s="17">
        <v>0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</row>
    <row r="207" spans="1:13" s="19" customFormat="1" x14ac:dyDescent="0.25">
      <c r="A207" s="4" t="s">
        <v>48</v>
      </c>
      <c r="B207" s="39" t="s">
        <v>43</v>
      </c>
      <c r="C207" s="16" t="str">
        <f>C206</f>
        <v>ТО-3</v>
      </c>
      <c r="D207" s="17">
        <f t="shared" si="27"/>
        <v>9155.1099999999933</v>
      </c>
      <c r="E207" s="17">
        <v>0</v>
      </c>
      <c r="F207" s="17">
        <v>0</v>
      </c>
      <c r="G207" s="17">
        <v>0</v>
      </c>
      <c r="H207" s="17">
        <v>0</v>
      </c>
      <c r="I207" s="17">
        <v>9155.1099999999933</v>
      </c>
      <c r="J207" s="17">
        <v>0</v>
      </c>
      <c r="K207" s="17">
        <v>0</v>
      </c>
      <c r="L207" s="17">
        <v>0</v>
      </c>
      <c r="M207" s="17">
        <v>0</v>
      </c>
    </row>
    <row r="208" spans="1:13" x14ac:dyDescent="0.25">
      <c r="A208" s="4" t="s">
        <v>48</v>
      </c>
      <c r="B208" s="40" t="s">
        <v>77</v>
      </c>
      <c r="C208" s="5" t="s">
        <v>19</v>
      </c>
      <c r="D208" s="6">
        <f t="shared" si="27"/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</row>
    <row r="209" spans="1:13" s="19" customFormat="1" x14ac:dyDescent="0.25">
      <c r="A209" s="4" t="s">
        <v>48</v>
      </c>
      <c r="B209" s="39" t="s">
        <v>39</v>
      </c>
      <c r="C209" s="16" t="str">
        <f>C208</f>
        <v>ТР-1</v>
      </c>
      <c r="D209" s="17">
        <f t="shared" si="27"/>
        <v>0</v>
      </c>
      <c r="E209" s="17">
        <v>0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</row>
    <row r="210" spans="1:13" s="19" customFormat="1" x14ac:dyDescent="0.25">
      <c r="A210" s="4" t="s">
        <v>48</v>
      </c>
      <c r="B210" s="39" t="s">
        <v>40</v>
      </c>
      <c r="C210" s="16" t="str">
        <f t="shared" ref="C210:C212" si="29">C209</f>
        <v>ТР-1</v>
      </c>
      <c r="D210" s="17">
        <f t="shared" si="27"/>
        <v>0</v>
      </c>
      <c r="E210" s="17">
        <v>0</v>
      </c>
      <c r="F210" s="17">
        <v>0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</row>
    <row r="211" spans="1:13" s="19" customFormat="1" x14ac:dyDescent="0.25">
      <c r="A211" s="4" t="s">
        <v>48</v>
      </c>
      <c r="B211" s="39" t="s">
        <v>41</v>
      </c>
      <c r="C211" s="16" t="str">
        <f t="shared" si="29"/>
        <v>ТР-1</v>
      </c>
      <c r="D211" s="17">
        <f t="shared" si="27"/>
        <v>0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</row>
    <row r="212" spans="1:13" s="19" customFormat="1" x14ac:dyDescent="0.25">
      <c r="A212" s="4" t="s">
        <v>48</v>
      </c>
      <c r="B212" s="39" t="s">
        <v>42</v>
      </c>
      <c r="C212" s="16" t="str">
        <f t="shared" si="29"/>
        <v>ТР-1</v>
      </c>
      <c r="D212" s="17">
        <f t="shared" si="27"/>
        <v>0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</row>
    <row r="213" spans="1:13" s="19" customFormat="1" x14ac:dyDescent="0.25">
      <c r="A213" s="4" t="s">
        <v>48</v>
      </c>
      <c r="B213" s="39" t="s">
        <v>43</v>
      </c>
      <c r="C213" s="16" t="str">
        <f>C212</f>
        <v>ТР-1</v>
      </c>
      <c r="D213" s="17">
        <f t="shared" si="27"/>
        <v>0</v>
      </c>
      <c r="E213" s="17">
        <v>0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</row>
    <row r="214" spans="1:13" x14ac:dyDescent="0.25">
      <c r="A214" s="4" t="s">
        <v>48</v>
      </c>
      <c r="B214" s="40" t="s">
        <v>77</v>
      </c>
      <c r="C214" s="5" t="s">
        <v>20</v>
      </c>
      <c r="D214" s="6">
        <f t="shared" si="27"/>
        <v>0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</row>
    <row r="215" spans="1:13" x14ac:dyDescent="0.25">
      <c r="A215" s="4" t="s">
        <v>48</v>
      </c>
      <c r="B215" s="40" t="s">
        <v>77</v>
      </c>
      <c r="C215" s="5" t="s">
        <v>21</v>
      </c>
      <c r="D215" s="6">
        <f t="shared" si="27"/>
        <v>0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</row>
    <row r="216" spans="1:13" x14ac:dyDescent="0.25">
      <c r="A216" s="4" t="s">
        <v>48</v>
      </c>
      <c r="B216" s="40" t="s">
        <v>77</v>
      </c>
      <c r="C216" s="5" t="s">
        <v>22</v>
      </c>
      <c r="D216" s="6">
        <f t="shared" si="27"/>
        <v>0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</row>
    <row r="217" spans="1:13" x14ac:dyDescent="0.25">
      <c r="A217" s="4" t="s">
        <v>48</v>
      </c>
      <c r="B217" s="40" t="s">
        <v>77</v>
      </c>
      <c r="C217" s="5" t="s">
        <v>23</v>
      </c>
      <c r="D217" s="6">
        <f t="shared" si="27"/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</row>
    <row r="218" spans="1:13" x14ac:dyDescent="0.25">
      <c r="A218" s="4" t="s">
        <v>48</v>
      </c>
      <c r="B218" s="40" t="s">
        <v>77</v>
      </c>
      <c r="C218" s="5" t="s">
        <v>24</v>
      </c>
      <c r="D218" s="6">
        <f t="shared" si="27"/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</row>
    <row r="219" spans="1:13" s="19" customFormat="1" x14ac:dyDescent="0.25">
      <c r="A219" s="4" t="s">
        <v>48</v>
      </c>
      <c r="B219" s="39" t="s">
        <v>39</v>
      </c>
      <c r="C219" s="16" t="str">
        <f>C218</f>
        <v>ТР-2</v>
      </c>
      <c r="D219" s="17">
        <f t="shared" si="27"/>
        <v>0</v>
      </c>
      <c r="E219" s="17">
        <v>0</v>
      </c>
      <c r="F219" s="17">
        <v>0</v>
      </c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</row>
    <row r="220" spans="1:13" s="19" customFormat="1" x14ac:dyDescent="0.25">
      <c r="A220" s="4" t="s">
        <v>48</v>
      </c>
      <c r="B220" s="39" t="s">
        <v>40</v>
      </c>
      <c r="C220" s="16" t="str">
        <f t="shared" ref="C220:C222" si="30">C219</f>
        <v>ТР-2</v>
      </c>
      <c r="D220" s="17">
        <f t="shared" si="27"/>
        <v>0</v>
      </c>
      <c r="E220" s="17">
        <v>0</v>
      </c>
      <c r="F220" s="17">
        <v>0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</row>
    <row r="221" spans="1:13" s="19" customFormat="1" x14ac:dyDescent="0.25">
      <c r="A221" s="4" t="s">
        <v>48</v>
      </c>
      <c r="B221" s="39" t="s">
        <v>41</v>
      </c>
      <c r="C221" s="16" t="str">
        <f t="shared" si="30"/>
        <v>ТР-2</v>
      </c>
      <c r="D221" s="17">
        <f t="shared" si="27"/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</row>
    <row r="222" spans="1:13" s="19" customFormat="1" x14ac:dyDescent="0.25">
      <c r="A222" s="4" t="s">
        <v>48</v>
      </c>
      <c r="B222" s="39" t="s">
        <v>42</v>
      </c>
      <c r="C222" s="16" t="str">
        <f t="shared" si="30"/>
        <v>ТР-2</v>
      </c>
      <c r="D222" s="17">
        <f t="shared" si="27"/>
        <v>0</v>
      </c>
      <c r="E222" s="17">
        <v>0</v>
      </c>
      <c r="F222" s="17">
        <v>0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</row>
    <row r="223" spans="1:13" s="19" customFormat="1" x14ac:dyDescent="0.25">
      <c r="A223" s="4" t="s">
        <v>48</v>
      </c>
      <c r="B223" s="39" t="s">
        <v>43</v>
      </c>
      <c r="C223" s="16" t="str">
        <f>C222</f>
        <v>ТР-2</v>
      </c>
      <c r="D223" s="17">
        <f t="shared" si="27"/>
        <v>0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</row>
    <row r="224" spans="1:13" x14ac:dyDescent="0.25">
      <c r="A224" s="4" t="s">
        <v>48</v>
      </c>
      <c r="B224" s="40" t="s">
        <v>77</v>
      </c>
      <c r="C224" s="5" t="s">
        <v>25</v>
      </c>
      <c r="D224" s="6">
        <f t="shared" si="27"/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</row>
    <row r="225" spans="1:13" s="19" customFormat="1" x14ac:dyDescent="0.25">
      <c r="A225" s="4" t="s">
        <v>48</v>
      </c>
      <c r="B225" s="39" t="s">
        <v>39</v>
      </c>
      <c r="C225" s="16" t="str">
        <f>C224</f>
        <v>ТР-3</v>
      </c>
      <c r="D225" s="17">
        <f t="shared" si="27"/>
        <v>0</v>
      </c>
      <c r="E225" s="17">
        <v>0</v>
      </c>
      <c r="F225" s="17">
        <v>0</v>
      </c>
      <c r="G225" s="17">
        <v>0</v>
      </c>
      <c r="H225" s="17">
        <v>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</row>
    <row r="226" spans="1:13" s="19" customFormat="1" x14ac:dyDescent="0.25">
      <c r="A226" s="4" t="s">
        <v>48</v>
      </c>
      <c r="B226" s="39" t="s">
        <v>40</v>
      </c>
      <c r="C226" s="16" t="str">
        <f t="shared" ref="C226:C228" si="31">C225</f>
        <v>ТР-3</v>
      </c>
      <c r="D226" s="17">
        <f t="shared" si="27"/>
        <v>0</v>
      </c>
      <c r="E226" s="17">
        <v>0</v>
      </c>
      <c r="F226" s="17">
        <v>0</v>
      </c>
      <c r="G226" s="17">
        <v>0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</row>
    <row r="227" spans="1:13" s="19" customFormat="1" x14ac:dyDescent="0.25">
      <c r="A227" s="4" t="s">
        <v>48</v>
      </c>
      <c r="B227" s="39" t="s">
        <v>41</v>
      </c>
      <c r="C227" s="16" t="str">
        <f t="shared" si="31"/>
        <v>ТР-3</v>
      </c>
      <c r="D227" s="17">
        <f t="shared" si="27"/>
        <v>0</v>
      </c>
      <c r="E227" s="17">
        <v>0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</row>
    <row r="228" spans="1:13" s="19" customFormat="1" x14ac:dyDescent="0.25">
      <c r="A228" s="4" t="s">
        <v>48</v>
      </c>
      <c r="B228" s="39" t="s">
        <v>42</v>
      </c>
      <c r="C228" s="16" t="str">
        <f t="shared" si="31"/>
        <v>ТР-3</v>
      </c>
      <c r="D228" s="17">
        <f t="shared" si="27"/>
        <v>0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</row>
    <row r="229" spans="1:13" s="19" customFormat="1" x14ac:dyDescent="0.25">
      <c r="A229" s="4" t="s">
        <v>48</v>
      </c>
      <c r="B229" s="39" t="s">
        <v>43</v>
      </c>
      <c r="C229" s="16" t="str">
        <f>C228</f>
        <v>ТР-3</v>
      </c>
      <c r="D229" s="17">
        <f t="shared" si="27"/>
        <v>0</v>
      </c>
      <c r="E229" s="17">
        <v>0</v>
      </c>
      <c r="F229" s="17">
        <v>0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</row>
    <row r="230" spans="1:13" x14ac:dyDescent="0.25">
      <c r="A230" s="4" t="s">
        <v>48</v>
      </c>
      <c r="B230" s="40" t="s">
        <v>77</v>
      </c>
      <c r="C230" s="5" t="s">
        <v>26</v>
      </c>
      <c r="D230" s="6">
        <f t="shared" si="27"/>
        <v>0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</row>
    <row r="231" spans="1:13" s="11" customFormat="1" ht="15.75" thickBot="1" x14ac:dyDescent="0.3">
      <c r="A231" s="4" t="s">
        <v>48</v>
      </c>
      <c r="B231" s="41" t="s">
        <v>77</v>
      </c>
      <c r="C231" s="7" t="s">
        <v>27</v>
      </c>
      <c r="D231" s="8">
        <f t="shared" si="27"/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</row>
    <row r="232" spans="1:13" ht="15.75" thickTop="1" x14ac:dyDescent="0.25">
      <c r="A232" s="4" t="s">
        <v>49</v>
      </c>
      <c r="B232" s="42" t="s">
        <v>77</v>
      </c>
      <c r="C232" s="9" t="s">
        <v>15</v>
      </c>
      <c r="D232" s="10">
        <f t="shared" si="27"/>
        <v>3401.1779896462476</v>
      </c>
      <c r="E232" s="38">
        <v>0</v>
      </c>
      <c r="F232" s="38">
        <v>0</v>
      </c>
      <c r="G232" s="38">
        <v>0</v>
      </c>
      <c r="H232" s="38">
        <v>0</v>
      </c>
      <c r="I232" s="38">
        <v>3401.1779896462476</v>
      </c>
      <c r="J232" s="38">
        <v>0</v>
      </c>
      <c r="K232" s="38">
        <v>0</v>
      </c>
      <c r="L232" s="38">
        <v>0</v>
      </c>
      <c r="M232" s="38">
        <v>0</v>
      </c>
    </row>
    <row r="233" spans="1:13" s="19" customFormat="1" x14ac:dyDescent="0.25">
      <c r="A233" s="4" t="s">
        <v>49</v>
      </c>
      <c r="B233" s="43" t="s">
        <v>39</v>
      </c>
      <c r="C233" s="16" t="str">
        <f>C232</f>
        <v>ТО-2</v>
      </c>
      <c r="D233" s="17">
        <f t="shared" si="27"/>
        <v>419.90801121656608</v>
      </c>
      <c r="E233" s="17">
        <v>0</v>
      </c>
      <c r="F233" s="17">
        <v>0</v>
      </c>
      <c r="G233" s="17">
        <v>0</v>
      </c>
      <c r="H233" s="17">
        <v>0</v>
      </c>
      <c r="I233" s="17">
        <v>419.90801121656608</v>
      </c>
      <c r="J233" s="17">
        <v>0</v>
      </c>
      <c r="K233" s="17">
        <v>0</v>
      </c>
      <c r="L233" s="17">
        <v>0</v>
      </c>
      <c r="M233" s="17">
        <v>0</v>
      </c>
    </row>
    <row r="234" spans="1:13" s="19" customFormat="1" x14ac:dyDescent="0.25">
      <c r="A234" s="4" t="s">
        <v>49</v>
      </c>
      <c r="B234" s="43" t="s">
        <v>40</v>
      </c>
      <c r="C234" s="16" t="str">
        <f t="shared" ref="C234:C236" si="32">C233</f>
        <v>ТО-2</v>
      </c>
      <c r="D234" s="17">
        <f t="shared" si="27"/>
        <v>25.609828156456711</v>
      </c>
      <c r="E234" s="17">
        <v>0</v>
      </c>
      <c r="F234" s="17">
        <v>0</v>
      </c>
      <c r="G234" s="17">
        <v>0</v>
      </c>
      <c r="H234" s="17">
        <v>0</v>
      </c>
      <c r="I234" s="17">
        <v>25.609828156456711</v>
      </c>
      <c r="J234" s="17">
        <v>0</v>
      </c>
      <c r="K234" s="17">
        <v>0</v>
      </c>
      <c r="L234" s="17">
        <v>0</v>
      </c>
      <c r="M234" s="17">
        <v>0</v>
      </c>
    </row>
    <row r="235" spans="1:13" s="19" customFormat="1" x14ac:dyDescent="0.25">
      <c r="A235" s="4" t="s">
        <v>49</v>
      </c>
      <c r="B235" s="43" t="s">
        <v>41</v>
      </c>
      <c r="C235" s="16" t="str">
        <f t="shared" si="32"/>
        <v>ТО-2</v>
      </c>
      <c r="D235" s="17">
        <f t="shared" si="27"/>
        <v>2598.4336425079091</v>
      </c>
      <c r="E235" s="17">
        <v>0</v>
      </c>
      <c r="F235" s="17">
        <v>0</v>
      </c>
      <c r="G235" s="17">
        <v>0</v>
      </c>
      <c r="H235" s="17">
        <v>0</v>
      </c>
      <c r="I235" s="17">
        <v>2598.4336425079091</v>
      </c>
      <c r="J235" s="17">
        <v>0</v>
      </c>
      <c r="K235" s="17">
        <v>0</v>
      </c>
      <c r="L235" s="17">
        <v>0</v>
      </c>
      <c r="M235" s="17">
        <v>0</v>
      </c>
    </row>
    <row r="236" spans="1:13" s="19" customFormat="1" x14ac:dyDescent="0.25">
      <c r="A236" s="4" t="s">
        <v>49</v>
      </c>
      <c r="B236" s="43" t="s">
        <v>42</v>
      </c>
      <c r="C236" s="16" t="str">
        <f t="shared" si="32"/>
        <v>ТО-2</v>
      </c>
      <c r="D236" s="17">
        <f t="shared" si="27"/>
        <v>0</v>
      </c>
      <c r="E236" s="17">
        <v>0</v>
      </c>
      <c r="F236" s="17">
        <v>0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</row>
    <row r="237" spans="1:13" s="19" customFormat="1" x14ac:dyDescent="0.25">
      <c r="A237" s="4" t="s">
        <v>49</v>
      </c>
      <c r="B237" s="43" t="s">
        <v>43</v>
      </c>
      <c r="C237" s="16" t="str">
        <f>C236</f>
        <v>ТО-2</v>
      </c>
      <c r="D237" s="17">
        <f t="shared" si="27"/>
        <v>357.22650776531555</v>
      </c>
      <c r="E237" s="17">
        <v>0</v>
      </c>
      <c r="F237" s="17">
        <v>0</v>
      </c>
      <c r="G237" s="17">
        <v>0</v>
      </c>
      <c r="H237" s="17">
        <v>0</v>
      </c>
      <c r="I237" s="17">
        <v>357.22650776531555</v>
      </c>
      <c r="J237" s="17">
        <v>0</v>
      </c>
      <c r="K237" s="17">
        <v>0</v>
      </c>
      <c r="L237" s="17">
        <v>0</v>
      </c>
      <c r="M237" s="17">
        <v>0</v>
      </c>
    </row>
    <row r="238" spans="1:13" x14ac:dyDescent="0.25">
      <c r="A238" s="4" t="s">
        <v>49</v>
      </c>
      <c r="B238" s="44" t="s">
        <v>77</v>
      </c>
      <c r="C238" s="5" t="s">
        <v>16</v>
      </c>
      <c r="D238" s="6">
        <f t="shared" si="27"/>
        <v>0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</row>
    <row r="239" spans="1:13" x14ac:dyDescent="0.25">
      <c r="A239" s="4" t="s">
        <v>49</v>
      </c>
      <c r="B239" s="44" t="s">
        <v>77</v>
      </c>
      <c r="C239" s="5" t="s">
        <v>17</v>
      </c>
      <c r="D239" s="6">
        <f t="shared" si="27"/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</row>
    <row r="240" spans="1:13" x14ac:dyDescent="0.25">
      <c r="A240" s="4" t="s">
        <v>49</v>
      </c>
      <c r="B240" s="44" t="s">
        <v>77</v>
      </c>
      <c r="C240" s="5" t="s">
        <v>18</v>
      </c>
      <c r="D240" s="6">
        <f t="shared" si="27"/>
        <v>116809.80138888888</v>
      </c>
      <c r="E240" s="6">
        <v>0</v>
      </c>
      <c r="F240" s="6">
        <v>0</v>
      </c>
      <c r="G240" s="6">
        <v>0</v>
      </c>
      <c r="H240" s="6">
        <v>0</v>
      </c>
      <c r="I240" s="6">
        <v>116809.80138888888</v>
      </c>
      <c r="J240" s="6">
        <v>0</v>
      </c>
      <c r="K240" s="6">
        <v>0</v>
      </c>
      <c r="L240" s="6">
        <v>0</v>
      </c>
      <c r="M240" s="6">
        <v>0</v>
      </c>
    </row>
    <row r="241" spans="1:13" s="19" customFormat="1" x14ac:dyDescent="0.25">
      <c r="A241" s="4" t="s">
        <v>49</v>
      </c>
      <c r="B241" s="43" t="s">
        <v>39</v>
      </c>
      <c r="C241" s="16" t="str">
        <f>C240</f>
        <v>ТО-3</v>
      </c>
      <c r="D241" s="17">
        <f t="shared" si="27"/>
        <v>79154.461388888929</v>
      </c>
      <c r="E241" s="17">
        <v>0</v>
      </c>
      <c r="F241" s="17">
        <v>0</v>
      </c>
      <c r="G241" s="17">
        <v>0</v>
      </c>
      <c r="H241" s="17">
        <v>0</v>
      </c>
      <c r="I241" s="17">
        <v>79154.461388888929</v>
      </c>
      <c r="J241" s="17">
        <v>0</v>
      </c>
      <c r="K241" s="17">
        <v>0</v>
      </c>
      <c r="L241" s="17">
        <v>0</v>
      </c>
      <c r="M241" s="17">
        <v>0</v>
      </c>
    </row>
    <row r="242" spans="1:13" s="19" customFormat="1" x14ac:dyDescent="0.25">
      <c r="A242" s="4" t="s">
        <v>49</v>
      </c>
      <c r="B242" s="43" t="s">
        <v>40</v>
      </c>
      <c r="C242" s="16" t="str">
        <f t="shared" ref="C242:C244" si="33">C241</f>
        <v>ТО-3</v>
      </c>
      <c r="D242" s="17">
        <f t="shared" si="27"/>
        <v>4185.8330555555549</v>
      </c>
      <c r="E242" s="17">
        <v>0</v>
      </c>
      <c r="F242" s="17">
        <v>0</v>
      </c>
      <c r="G242" s="17">
        <v>0</v>
      </c>
      <c r="H242" s="17">
        <v>0</v>
      </c>
      <c r="I242" s="17">
        <v>4185.8330555555549</v>
      </c>
      <c r="J242" s="17">
        <v>0</v>
      </c>
      <c r="K242" s="17">
        <v>0</v>
      </c>
      <c r="L242" s="17">
        <v>0</v>
      </c>
      <c r="M242" s="17">
        <v>0</v>
      </c>
    </row>
    <row r="243" spans="1:13" s="19" customFormat="1" x14ac:dyDescent="0.25">
      <c r="A243" s="4" t="s">
        <v>49</v>
      </c>
      <c r="B243" s="43" t="s">
        <v>41</v>
      </c>
      <c r="C243" s="16" t="str">
        <f t="shared" si="33"/>
        <v>ТО-3</v>
      </c>
      <c r="D243" s="17">
        <f t="shared" si="27"/>
        <v>10106.071944444444</v>
      </c>
      <c r="E243" s="17">
        <v>0</v>
      </c>
      <c r="F243" s="17">
        <v>0</v>
      </c>
      <c r="G243" s="17">
        <v>0</v>
      </c>
      <c r="H243" s="17">
        <v>0</v>
      </c>
      <c r="I243" s="17">
        <v>10106.071944444444</v>
      </c>
      <c r="J243" s="17">
        <v>0</v>
      </c>
      <c r="K243" s="17">
        <v>0</v>
      </c>
      <c r="L243" s="17">
        <v>0</v>
      </c>
      <c r="M243" s="17">
        <v>0</v>
      </c>
    </row>
    <row r="244" spans="1:13" s="19" customFormat="1" x14ac:dyDescent="0.25">
      <c r="A244" s="4" t="s">
        <v>49</v>
      </c>
      <c r="B244" s="43" t="s">
        <v>42</v>
      </c>
      <c r="C244" s="16" t="str">
        <f t="shared" si="33"/>
        <v>ТО-3</v>
      </c>
      <c r="D244" s="17">
        <f t="shared" si="27"/>
        <v>0</v>
      </c>
      <c r="E244" s="17">
        <v>0</v>
      </c>
      <c r="F244" s="17">
        <v>0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</row>
    <row r="245" spans="1:13" s="19" customFormat="1" x14ac:dyDescent="0.25">
      <c r="A245" s="4" t="s">
        <v>49</v>
      </c>
      <c r="B245" s="43" t="s">
        <v>43</v>
      </c>
      <c r="C245" s="16" t="str">
        <f>C244</f>
        <v>ТО-3</v>
      </c>
      <c r="D245" s="17">
        <f t="shared" si="27"/>
        <v>23363.434999999961</v>
      </c>
      <c r="E245" s="17">
        <v>0</v>
      </c>
      <c r="F245" s="17">
        <v>0</v>
      </c>
      <c r="G245" s="17">
        <v>0</v>
      </c>
      <c r="H245" s="17">
        <v>0</v>
      </c>
      <c r="I245" s="17">
        <v>23363.434999999961</v>
      </c>
      <c r="J245" s="17">
        <v>0</v>
      </c>
      <c r="K245" s="17">
        <v>0</v>
      </c>
      <c r="L245" s="17">
        <v>0</v>
      </c>
      <c r="M245" s="17">
        <v>0</v>
      </c>
    </row>
    <row r="246" spans="1:13" x14ac:dyDescent="0.25">
      <c r="A246" s="4" t="s">
        <v>49</v>
      </c>
      <c r="B246" s="44" t="s">
        <v>77</v>
      </c>
      <c r="C246" s="5" t="s">
        <v>19</v>
      </c>
      <c r="D246" s="6">
        <f t="shared" si="27"/>
        <v>0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</row>
    <row r="247" spans="1:13" s="19" customFormat="1" x14ac:dyDescent="0.25">
      <c r="A247" s="4" t="s">
        <v>49</v>
      </c>
      <c r="B247" s="43" t="s">
        <v>39</v>
      </c>
      <c r="C247" s="16" t="str">
        <f>C246</f>
        <v>ТР-1</v>
      </c>
      <c r="D247" s="17">
        <f t="shared" si="27"/>
        <v>0</v>
      </c>
      <c r="E247" s="17">
        <v>0</v>
      </c>
      <c r="F247" s="17">
        <v>0</v>
      </c>
      <c r="G247" s="17">
        <v>0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  <c r="M247" s="17">
        <v>0</v>
      </c>
    </row>
    <row r="248" spans="1:13" s="19" customFormat="1" x14ac:dyDescent="0.25">
      <c r="A248" s="4" t="s">
        <v>49</v>
      </c>
      <c r="B248" s="43" t="s">
        <v>40</v>
      </c>
      <c r="C248" s="16" t="str">
        <f t="shared" ref="C248:C250" si="34">C247</f>
        <v>ТР-1</v>
      </c>
      <c r="D248" s="17">
        <f t="shared" si="27"/>
        <v>0</v>
      </c>
      <c r="E248" s="17">
        <v>0</v>
      </c>
      <c r="F248" s="17">
        <v>0</v>
      </c>
      <c r="G248" s="17">
        <v>0</v>
      </c>
      <c r="H248" s="17">
        <v>0</v>
      </c>
      <c r="I248" s="17">
        <v>0</v>
      </c>
      <c r="J248" s="17">
        <v>0</v>
      </c>
      <c r="K248" s="17">
        <v>0</v>
      </c>
      <c r="L248" s="17">
        <v>0</v>
      </c>
      <c r="M248" s="17">
        <v>0</v>
      </c>
    </row>
    <row r="249" spans="1:13" s="19" customFormat="1" x14ac:dyDescent="0.25">
      <c r="A249" s="4" t="s">
        <v>49</v>
      </c>
      <c r="B249" s="43" t="s">
        <v>41</v>
      </c>
      <c r="C249" s="16" t="str">
        <f t="shared" si="34"/>
        <v>ТР-1</v>
      </c>
      <c r="D249" s="17">
        <f t="shared" si="27"/>
        <v>0</v>
      </c>
      <c r="E249" s="17">
        <v>0</v>
      </c>
      <c r="F249" s="17">
        <v>0</v>
      </c>
      <c r="G249" s="17">
        <v>0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</row>
    <row r="250" spans="1:13" s="19" customFormat="1" x14ac:dyDescent="0.25">
      <c r="A250" s="4" t="s">
        <v>49</v>
      </c>
      <c r="B250" s="43" t="s">
        <v>42</v>
      </c>
      <c r="C250" s="16" t="str">
        <f t="shared" si="34"/>
        <v>ТР-1</v>
      </c>
      <c r="D250" s="17">
        <f t="shared" si="27"/>
        <v>0</v>
      </c>
      <c r="E250" s="17">
        <v>0</v>
      </c>
      <c r="F250" s="17">
        <v>0</v>
      </c>
      <c r="G250" s="17">
        <v>0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</row>
    <row r="251" spans="1:13" s="19" customFormat="1" x14ac:dyDescent="0.25">
      <c r="A251" s="4" t="s">
        <v>49</v>
      </c>
      <c r="B251" s="43" t="s">
        <v>43</v>
      </c>
      <c r="C251" s="16" t="str">
        <f>C250</f>
        <v>ТР-1</v>
      </c>
      <c r="D251" s="17">
        <f t="shared" si="27"/>
        <v>0</v>
      </c>
      <c r="E251" s="17">
        <v>0</v>
      </c>
      <c r="F251" s="17">
        <v>0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</row>
    <row r="252" spans="1:13" x14ac:dyDescent="0.25">
      <c r="A252" s="4" t="s">
        <v>49</v>
      </c>
      <c r="B252" s="44" t="s">
        <v>77</v>
      </c>
      <c r="C252" s="5" t="s">
        <v>20</v>
      </c>
      <c r="D252" s="6">
        <f t="shared" si="27"/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</row>
    <row r="253" spans="1:13" x14ac:dyDescent="0.25">
      <c r="A253" s="4" t="s">
        <v>49</v>
      </c>
      <c r="B253" s="44" t="s">
        <v>77</v>
      </c>
      <c r="C253" s="5" t="s">
        <v>21</v>
      </c>
      <c r="D253" s="6">
        <f t="shared" si="27"/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</row>
    <row r="254" spans="1:13" x14ac:dyDescent="0.25">
      <c r="A254" s="4" t="s">
        <v>49</v>
      </c>
      <c r="B254" s="44" t="s">
        <v>77</v>
      </c>
      <c r="C254" s="5" t="s">
        <v>22</v>
      </c>
      <c r="D254" s="6">
        <f t="shared" si="27"/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</row>
    <row r="255" spans="1:13" x14ac:dyDescent="0.25">
      <c r="A255" s="4" t="s">
        <v>49</v>
      </c>
      <c r="B255" s="44" t="s">
        <v>77</v>
      </c>
      <c r="C255" s="5" t="s">
        <v>23</v>
      </c>
      <c r="D255" s="6">
        <f t="shared" si="27"/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</row>
    <row r="256" spans="1:13" x14ac:dyDescent="0.25">
      <c r="A256" s="4" t="s">
        <v>49</v>
      </c>
      <c r="B256" s="44" t="s">
        <v>77</v>
      </c>
      <c r="C256" s="5" t="s">
        <v>24</v>
      </c>
      <c r="D256" s="6">
        <f t="shared" si="27"/>
        <v>407998.97166666668</v>
      </c>
      <c r="E256" s="6">
        <v>0</v>
      </c>
      <c r="F256" s="6">
        <v>0</v>
      </c>
      <c r="G256" s="6">
        <v>0</v>
      </c>
      <c r="H256" s="6">
        <v>0</v>
      </c>
      <c r="I256" s="6">
        <v>407998.97166666668</v>
      </c>
      <c r="J256" s="6">
        <v>0</v>
      </c>
      <c r="K256" s="6">
        <v>0</v>
      </c>
      <c r="L256" s="6">
        <v>0</v>
      </c>
      <c r="M256" s="6">
        <v>0</v>
      </c>
    </row>
    <row r="257" spans="1:13" s="19" customFormat="1" x14ac:dyDescent="0.25">
      <c r="A257" s="4" t="s">
        <v>49</v>
      </c>
      <c r="B257" s="43" t="s">
        <v>39</v>
      </c>
      <c r="C257" s="16" t="str">
        <f>C256</f>
        <v>ТР-2</v>
      </c>
      <c r="D257" s="17">
        <f t="shared" si="27"/>
        <v>348162.26000000007</v>
      </c>
      <c r="E257" s="17">
        <v>0</v>
      </c>
      <c r="F257" s="17">
        <v>0</v>
      </c>
      <c r="G257" s="17">
        <v>0</v>
      </c>
      <c r="H257" s="17">
        <v>0</v>
      </c>
      <c r="I257" s="17">
        <v>348162.26000000007</v>
      </c>
      <c r="J257" s="17">
        <v>0</v>
      </c>
      <c r="K257" s="17">
        <v>0</v>
      </c>
      <c r="L257" s="17">
        <v>0</v>
      </c>
      <c r="M257" s="17">
        <v>0</v>
      </c>
    </row>
    <row r="258" spans="1:13" s="19" customFormat="1" x14ac:dyDescent="0.25">
      <c r="A258" s="4" t="s">
        <v>49</v>
      </c>
      <c r="B258" s="43" t="s">
        <v>40</v>
      </c>
      <c r="C258" s="16" t="str">
        <f t="shared" ref="C258:C260" si="35">C257</f>
        <v>ТР-2</v>
      </c>
      <c r="D258" s="17">
        <f t="shared" si="27"/>
        <v>737.38666666666666</v>
      </c>
      <c r="E258" s="17">
        <v>0</v>
      </c>
      <c r="F258" s="17">
        <v>0</v>
      </c>
      <c r="G258" s="17">
        <v>0</v>
      </c>
      <c r="H258" s="17">
        <v>0</v>
      </c>
      <c r="I258" s="17">
        <v>737.38666666666666</v>
      </c>
      <c r="J258" s="17">
        <v>0</v>
      </c>
      <c r="K258" s="17">
        <v>0</v>
      </c>
      <c r="L258" s="17">
        <v>0</v>
      </c>
      <c r="M258" s="17">
        <v>0</v>
      </c>
    </row>
    <row r="259" spans="1:13" s="19" customFormat="1" x14ac:dyDescent="0.25">
      <c r="A259" s="4" t="s">
        <v>49</v>
      </c>
      <c r="B259" s="43" t="s">
        <v>41</v>
      </c>
      <c r="C259" s="16" t="str">
        <f t="shared" si="35"/>
        <v>ТР-2</v>
      </c>
      <c r="D259" s="17">
        <f t="shared" si="27"/>
        <v>24439.93333333332</v>
      </c>
      <c r="E259" s="17">
        <v>0</v>
      </c>
      <c r="F259" s="17">
        <v>0</v>
      </c>
      <c r="G259" s="17">
        <v>0</v>
      </c>
      <c r="H259" s="17">
        <v>0</v>
      </c>
      <c r="I259" s="17">
        <v>24439.93333333332</v>
      </c>
      <c r="J259" s="17">
        <v>0</v>
      </c>
      <c r="K259" s="17">
        <v>0</v>
      </c>
      <c r="L259" s="17">
        <v>0</v>
      </c>
      <c r="M259" s="17">
        <v>0</v>
      </c>
    </row>
    <row r="260" spans="1:13" s="19" customFormat="1" x14ac:dyDescent="0.25">
      <c r="A260" s="4" t="s">
        <v>49</v>
      </c>
      <c r="B260" s="43" t="s">
        <v>42</v>
      </c>
      <c r="C260" s="16" t="str">
        <f t="shared" si="35"/>
        <v>ТР-2</v>
      </c>
      <c r="D260" s="17">
        <f t="shared" si="27"/>
        <v>0</v>
      </c>
      <c r="E260" s="17">
        <v>0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</row>
    <row r="261" spans="1:13" s="19" customFormat="1" x14ac:dyDescent="0.25">
      <c r="A261" s="4" t="s">
        <v>49</v>
      </c>
      <c r="B261" s="43" t="s">
        <v>43</v>
      </c>
      <c r="C261" s="16" t="str">
        <f>C260</f>
        <v>ТР-2</v>
      </c>
      <c r="D261" s="17">
        <f t="shared" ref="D261:D307" si="36">IFERROR(AVERAGEIF(E261:M261,"&gt;0",E261:M261),0)</f>
        <v>34659.391666666626</v>
      </c>
      <c r="E261" s="17">
        <v>0</v>
      </c>
      <c r="F261" s="17">
        <v>0</v>
      </c>
      <c r="G261" s="17">
        <v>0</v>
      </c>
      <c r="H261" s="17">
        <v>0</v>
      </c>
      <c r="I261" s="17">
        <v>34659.391666666626</v>
      </c>
      <c r="J261" s="17">
        <v>0</v>
      </c>
      <c r="K261" s="17">
        <v>0</v>
      </c>
      <c r="L261" s="17">
        <v>0</v>
      </c>
      <c r="M261" s="17">
        <v>0</v>
      </c>
    </row>
    <row r="262" spans="1:13" x14ac:dyDescent="0.25">
      <c r="A262" s="4" t="s">
        <v>49</v>
      </c>
      <c r="B262" s="44" t="s">
        <v>77</v>
      </c>
      <c r="C262" s="5" t="s">
        <v>25</v>
      </c>
      <c r="D262" s="6">
        <f t="shared" si="36"/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</row>
    <row r="263" spans="1:13" s="19" customFormat="1" x14ac:dyDescent="0.25">
      <c r="A263" s="4" t="s">
        <v>49</v>
      </c>
      <c r="B263" s="43" t="s">
        <v>39</v>
      </c>
      <c r="C263" s="16" t="str">
        <f>C262</f>
        <v>ТР-3</v>
      </c>
      <c r="D263" s="17">
        <f t="shared" si="36"/>
        <v>0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</row>
    <row r="264" spans="1:13" s="19" customFormat="1" x14ac:dyDescent="0.25">
      <c r="A264" s="4" t="s">
        <v>49</v>
      </c>
      <c r="B264" s="43" t="s">
        <v>40</v>
      </c>
      <c r="C264" s="16" t="str">
        <f t="shared" ref="C264:C266" si="37">C263</f>
        <v>ТР-3</v>
      </c>
      <c r="D264" s="17">
        <f t="shared" si="36"/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</row>
    <row r="265" spans="1:13" s="19" customFormat="1" x14ac:dyDescent="0.25">
      <c r="A265" s="4" t="s">
        <v>49</v>
      </c>
      <c r="B265" s="43" t="s">
        <v>41</v>
      </c>
      <c r="C265" s="16" t="str">
        <f t="shared" si="37"/>
        <v>ТР-3</v>
      </c>
      <c r="D265" s="17">
        <f t="shared" si="36"/>
        <v>0</v>
      </c>
      <c r="E265" s="17">
        <v>0</v>
      </c>
      <c r="F265" s="17">
        <v>0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</row>
    <row r="266" spans="1:13" s="19" customFormat="1" x14ac:dyDescent="0.25">
      <c r="A266" s="4" t="s">
        <v>49</v>
      </c>
      <c r="B266" s="43" t="s">
        <v>42</v>
      </c>
      <c r="C266" s="16" t="str">
        <f t="shared" si="37"/>
        <v>ТР-3</v>
      </c>
      <c r="D266" s="17">
        <f t="shared" si="36"/>
        <v>0</v>
      </c>
      <c r="E266" s="17">
        <v>0</v>
      </c>
      <c r="F266" s="17">
        <v>0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</row>
    <row r="267" spans="1:13" s="19" customFormat="1" x14ac:dyDescent="0.25">
      <c r="A267" s="4" t="s">
        <v>49</v>
      </c>
      <c r="B267" s="43" t="s">
        <v>43</v>
      </c>
      <c r="C267" s="16" t="str">
        <f>C266</f>
        <v>ТР-3</v>
      </c>
      <c r="D267" s="17">
        <f t="shared" si="36"/>
        <v>0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</row>
    <row r="268" spans="1:13" x14ac:dyDescent="0.25">
      <c r="A268" s="4" t="s">
        <v>49</v>
      </c>
      <c r="B268" s="44" t="s">
        <v>77</v>
      </c>
      <c r="C268" s="5" t="s">
        <v>26</v>
      </c>
      <c r="D268" s="6">
        <f t="shared" si="36"/>
        <v>0</v>
      </c>
      <c r="E268" s="38">
        <v>0</v>
      </c>
      <c r="F268" s="38">
        <v>0</v>
      </c>
      <c r="G268" s="38">
        <v>0</v>
      </c>
      <c r="H268" s="38">
        <v>0</v>
      </c>
      <c r="I268" s="38">
        <v>0</v>
      </c>
      <c r="J268" s="38">
        <v>0</v>
      </c>
      <c r="K268" s="38">
        <v>0</v>
      </c>
      <c r="L268" s="38">
        <v>0</v>
      </c>
      <c r="M268" s="38">
        <v>0</v>
      </c>
    </row>
    <row r="269" spans="1:13" s="11" customFormat="1" ht="15.75" thickBot="1" x14ac:dyDescent="0.3">
      <c r="A269" s="4" t="s">
        <v>49</v>
      </c>
      <c r="B269" s="45" t="s">
        <v>77</v>
      </c>
      <c r="C269" s="7" t="s">
        <v>27</v>
      </c>
      <c r="D269" s="8">
        <f t="shared" si="36"/>
        <v>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</row>
    <row r="270" spans="1:13" ht="15.75" thickTop="1" x14ac:dyDescent="0.25">
      <c r="A270" s="4" t="s">
        <v>49</v>
      </c>
      <c r="B270" s="46" t="s">
        <v>77</v>
      </c>
      <c r="C270" s="9" t="s">
        <v>15</v>
      </c>
      <c r="D270" s="10">
        <f t="shared" si="36"/>
        <v>2286.3772404262736</v>
      </c>
      <c r="E270" s="10">
        <v>0</v>
      </c>
      <c r="F270" s="10">
        <v>0</v>
      </c>
      <c r="G270" s="10">
        <v>0</v>
      </c>
      <c r="H270" s="10">
        <v>0</v>
      </c>
      <c r="I270" s="10">
        <v>3373.0264653951699</v>
      </c>
      <c r="J270" s="10">
        <v>0</v>
      </c>
      <c r="K270" s="10">
        <v>0</v>
      </c>
      <c r="L270" s="10">
        <v>1666.9036278522581</v>
      </c>
      <c r="M270" s="10">
        <v>1819.2016280313928</v>
      </c>
    </row>
    <row r="271" spans="1:13" s="19" customFormat="1" x14ac:dyDescent="0.25">
      <c r="A271" s="4" t="s">
        <v>49</v>
      </c>
      <c r="B271" s="47" t="s">
        <v>39</v>
      </c>
      <c r="C271" s="16" t="str">
        <f>C270</f>
        <v>ТО-2</v>
      </c>
      <c r="D271" s="17">
        <f t="shared" si="36"/>
        <v>113.90780304838984</v>
      </c>
      <c r="E271" s="17">
        <v>0</v>
      </c>
      <c r="F271" s="17">
        <v>0</v>
      </c>
      <c r="G271" s="17">
        <v>0</v>
      </c>
      <c r="H271" s="17">
        <v>0</v>
      </c>
      <c r="I271" s="17">
        <v>195.21209630889913</v>
      </c>
      <c r="J271" s="17">
        <v>0</v>
      </c>
      <c r="K271" s="17">
        <v>0</v>
      </c>
      <c r="L271" s="17">
        <v>46.112450392213653</v>
      </c>
      <c r="M271" s="17">
        <v>100.39886244405675</v>
      </c>
    </row>
    <row r="272" spans="1:13" s="19" customFormat="1" x14ac:dyDescent="0.25">
      <c r="A272" s="4" t="s">
        <v>49</v>
      </c>
      <c r="B272" s="47" t="s">
        <v>40</v>
      </c>
      <c r="C272" s="16" t="str">
        <f t="shared" ref="C272:C274" si="38">C271</f>
        <v>ТО-2</v>
      </c>
      <c r="D272" s="17">
        <f t="shared" si="36"/>
        <v>124.08956037338731</v>
      </c>
      <c r="E272" s="17">
        <v>0</v>
      </c>
      <c r="F272" s="17">
        <v>0</v>
      </c>
      <c r="G272" s="17">
        <v>0</v>
      </c>
      <c r="H272" s="17">
        <v>0</v>
      </c>
      <c r="I272" s="17">
        <v>203.49728935369959</v>
      </c>
      <c r="J272" s="17">
        <v>0</v>
      </c>
      <c r="K272" s="17">
        <v>0</v>
      </c>
      <c r="L272" s="17">
        <v>59.372718750522985</v>
      </c>
      <c r="M272" s="17">
        <v>109.39867301593939</v>
      </c>
    </row>
    <row r="273" spans="1:13" s="19" customFormat="1" x14ac:dyDescent="0.25">
      <c r="A273" s="4" t="s">
        <v>49</v>
      </c>
      <c r="B273" s="47" t="s">
        <v>41</v>
      </c>
      <c r="C273" s="16" t="str">
        <f t="shared" si="38"/>
        <v>ТО-2</v>
      </c>
      <c r="D273" s="17">
        <f t="shared" si="36"/>
        <v>1994.6324089110228</v>
      </c>
      <c r="E273" s="17">
        <v>0</v>
      </c>
      <c r="F273" s="17">
        <v>0</v>
      </c>
      <c r="G273" s="17">
        <v>0</v>
      </c>
      <c r="H273" s="17">
        <v>0</v>
      </c>
      <c r="I273" s="17">
        <v>2840.3216259690789</v>
      </c>
      <c r="J273" s="17">
        <v>0</v>
      </c>
      <c r="K273" s="17">
        <v>0</v>
      </c>
      <c r="L273" s="17">
        <v>1555.255154462883</v>
      </c>
      <c r="M273" s="17">
        <v>1588.3204463011066</v>
      </c>
    </row>
    <row r="274" spans="1:13" s="19" customFormat="1" x14ac:dyDescent="0.25">
      <c r="A274" s="4" t="s">
        <v>49</v>
      </c>
      <c r="B274" s="47" t="s">
        <v>42</v>
      </c>
      <c r="C274" s="16" t="str">
        <f t="shared" si="38"/>
        <v>ТО-2</v>
      </c>
      <c r="D274" s="17">
        <f t="shared" si="36"/>
        <v>0</v>
      </c>
      <c r="E274" s="17">
        <v>0</v>
      </c>
      <c r="F274" s="17">
        <v>0</v>
      </c>
      <c r="G274" s="17">
        <v>0</v>
      </c>
      <c r="H274" s="17">
        <v>0</v>
      </c>
      <c r="I274" s="17">
        <v>0</v>
      </c>
      <c r="J274" s="17">
        <v>0</v>
      </c>
      <c r="K274" s="17">
        <v>0</v>
      </c>
      <c r="L274" s="17">
        <v>0</v>
      </c>
      <c r="M274" s="17">
        <v>0</v>
      </c>
    </row>
    <row r="275" spans="1:13" s="19" customFormat="1" x14ac:dyDescent="0.25">
      <c r="A275" s="4" t="s">
        <v>49</v>
      </c>
      <c r="B275" s="47" t="s">
        <v>43</v>
      </c>
      <c r="C275" s="16" t="str">
        <f>C274</f>
        <v>ТО-2</v>
      </c>
      <c r="D275" s="17">
        <f t="shared" si="36"/>
        <v>87.287546461313184</v>
      </c>
      <c r="E275" s="17">
        <v>0</v>
      </c>
      <c r="F275" s="17">
        <v>0</v>
      </c>
      <c r="G275" s="17">
        <v>0</v>
      </c>
      <c r="H275" s="17">
        <v>0</v>
      </c>
      <c r="I275" s="17">
        <v>173.03787302527195</v>
      </c>
      <c r="J275" s="17">
        <v>0</v>
      </c>
      <c r="K275" s="17">
        <v>0</v>
      </c>
      <c r="L275" s="17">
        <v>6.1633042466385506</v>
      </c>
      <c r="M275" s="17">
        <v>82.661462112029042</v>
      </c>
    </row>
    <row r="276" spans="1:13" x14ac:dyDescent="0.25">
      <c r="A276" s="4" t="s">
        <v>49</v>
      </c>
      <c r="B276" s="48" t="s">
        <v>77</v>
      </c>
      <c r="C276" s="5" t="s">
        <v>16</v>
      </c>
      <c r="D276" s="6">
        <f t="shared" si="36"/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</row>
    <row r="277" spans="1:13" x14ac:dyDescent="0.25">
      <c r="A277" s="4" t="s">
        <v>49</v>
      </c>
      <c r="B277" s="48" t="s">
        <v>77</v>
      </c>
      <c r="C277" s="5" t="s">
        <v>17</v>
      </c>
      <c r="D277" s="6">
        <f t="shared" si="36"/>
        <v>0</v>
      </c>
      <c r="E277" s="6">
        <v>0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</row>
    <row r="278" spans="1:13" x14ac:dyDescent="0.25">
      <c r="A278" s="4" t="s">
        <v>49</v>
      </c>
      <c r="B278" s="48" t="s">
        <v>77</v>
      </c>
      <c r="C278" s="5" t="s">
        <v>18</v>
      </c>
      <c r="D278" s="6">
        <f t="shared" si="36"/>
        <v>31804.467095561162</v>
      </c>
      <c r="E278" s="6">
        <v>0</v>
      </c>
      <c r="F278" s="6">
        <v>0</v>
      </c>
      <c r="G278" s="6">
        <v>0</v>
      </c>
      <c r="H278" s="6">
        <v>0</v>
      </c>
      <c r="I278" s="6">
        <v>33826.353147458634</v>
      </c>
      <c r="J278" s="6">
        <v>0</v>
      </c>
      <c r="K278" s="6">
        <v>0</v>
      </c>
      <c r="L278" s="6">
        <v>32437.076363541692</v>
      </c>
      <c r="M278" s="6">
        <v>29149.971775683145</v>
      </c>
    </row>
    <row r="279" spans="1:13" s="19" customFormat="1" x14ac:dyDescent="0.25">
      <c r="A279" s="4" t="s">
        <v>49</v>
      </c>
      <c r="B279" s="47" t="s">
        <v>39</v>
      </c>
      <c r="C279" s="16" t="str">
        <f>C278</f>
        <v>ТО-3</v>
      </c>
      <c r="D279" s="17">
        <f t="shared" si="36"/>
        <v>12589.271412806755</v>
      </c>
      <c r="E279" s="17">
        <v>0</v>
      </c>
      <c r="F279" s="17">
        <v>0</v>
      </c>
      <c r="G279" s="17">
        <v>0</v>
      </c>
      <c r="H279" s="17">
        <v>0</v>
      </c>
      <c r="I279" s="17">
        <v>12362.294937319877</v>
      </c>
      <c r="J279" s="17">
        <v>0</v>
      </c>
      <c r="K279" s="17">
        <v>0</v>
      </c>
      <c r="L279" s="17">
        <v>10973.889751984894</v>
      </c>
      <c r="M279" s="17">
        <v>14431.629549115494</v>
      </c>
    </row>
    <row r="280" spans="1:13" s="19" customFormat="1" x14ac:dyDescent="0.25">
      <c r="A280" s="4" t="s">
        <v>49</v>
      </c>
      <c r="B280" s="47" t="s">
        <v>40</v>
      </c>
      <c r="C280" s="16" t="str">
        <f t="shared" ref="C280:C282" si="39">C279</f>
        <v>ТО-3</v>
      </c>
      <c r="D280" s="17">
        <f t="shared" si="36"/>
        <v>5441.5928913642383</v>
      </c>
      <c r="E280" s="17">
        <v>0</v>
      </c>
      <c r="F280" s="17">
        <v>0</v>
      </c>
      <c r="G280" s="17">
        <v>0</v>
      </c>
      <c r="H280" s="17">
        <v>0</v>
      </c>
      <c r="I280" s="17">
        <v>5896.0239790011174</v>
      </c>
      <c r="J280" s="17">
        <v>0</v>
      </c>
      <c r="K280" s="17">
        <v>0</v>
      </c>
      <c r="L280" s="17">
        <v>7985.9953368378874</v>
      </c>
      <c r="M280" s="17">
        <v>2442.7593582537111</v>
      </c>
    </row>
    <row r="281" spans="1:13" s="19" customFormat="1" x14ac:dyDescent="0.25">
      <c r="A281" s="4" t="s">
        <v>49</v>
      </c>
      <c r="B281" s="47" t="s">
        <v>41</v>
      </c>
      <c r="C281" s="16" t="str">
        <f t="shared" si="39"/>
        <v>ТО-3</v>
      </c>
      <c r="D281" s="17">
        <f t="shared" si="36"/>
        <v>10030.108411289008</v>
      </c>
      <c r="E281" s="17">
        <v>0</v>
      </c>
      <c r="F281" s="17">
        <v>0</v>
      </c>
      <c r="G281" s="17">
        <v>0</v>
      </c>
      <c r="H281" s="17">
        <v>0</v>
      </c>
      <c r="I281" s="17">
        <v>11897.608917778669</v>
      </c>
      <c r="J281" s="17">
        <v>0</v>
      </c>
      <c r="K281" s="17">
        <v>0</v>
      </c>
      <c r="L281" s="17">
        <v>11687.172391497059</v>
      </c>
      <c r="M281" s="17">
        <v>6505.5439245912921</v>
      </c>
    </row>
    <row r="282" spans="1:13" s="19" customFormat="1" x14ac:dyDescent="0.25">
      <c r="A282" s="4" t="s">
        <v>49</v>
      </c>
      <c r="B282" s="47" t="s">
        <v>42</v>
      </c>
      <c r="C282" s="16" t="str">
        <f t="shared" si="39"/>
        <v>ТО-3</v>
      </c>
      <c r="D282" s="17">
        <f t="shared" si="36"/>
        <v>0</v>
      </c>
      <c r="E282" s="17">
        <v>0</v>
      </c>
      <c r="F282" s="17">
        <v>0</v>
      </c>
      <c r="G282" s="17">
        <v>0</v>
      </c>
      <c r="H282" s="17">
        <v>0</v>
      </c>
      <c r="I282" s="17">
        <v>0</v>
      </c>
      <c r="J282" s="17">
        <v>0</v>
      </c>
      <c r="K282" s="17">
        <v>0</v>
      </c>
      <c r="L282" s="17">
        <v>0</v>
      </c>
      <c r="M282" s="17">
        <v>0</v>
      </c>
    </row>
    <row r="283" spans="1:13" s="19" customFormat="1" x14ac:dyDescent="0.25">
      <c r="A283" s="4" t="s">
        <v>49</v>
      </c>
      <c r="B283" s="47" t="s">
        <v>43</v>
      </c>
      <c r="C283" s="16" t="str">
        <f>C282</f>
        <v>ТО-3</v>
      </c>
      <c r="D283" s="17">
        <f t="shared" si="36"/>
        <v>3743.4943801011577</v>
      </c>
      <c r="E283" s="17">
        <v>0</v>
      </c>
      <c r="F283" s="17">
        <v>0</v>
      </c>
      <c r="G283" s="17">
        <v>0</v>
      </c>
      <c r="H283" s="17">
        <v>0</v>
      </c>
      <c r="I283" s="17">
        <v>3670.4253133589773</v>
      </c>
      <c r="J283" s="17">
        <v>0</v>
      </c>
      <c r="K283" s="17">
        <v>0</v>
      </c>
      <c r="L283" s="17">
        <v>1790.01888322185</v>
      </c>
      <c r="M283" s="17">
        <v>5770.0389437226459</v>
      </c>
    </row>
    <row r="284" spans="1:13" x14ac:dyDescent="0.25">
      <c r="A284" s="4" t="s">
        <v>49</v>
      </c>
      <c r="B284" s="48" t="s">
        <v>77</v>
      </c>
      <c r="C284" s="5" t="s">
        <v>19</v>
      </c>
      <c r="D284" s="6">
        <f t="shared" si="36"/>
        <v>36661.262352297075</v>
      </c>
      <c r="E284" s="6">
        <v>0</v>
      </c>
      <c r="F284" s="6">
        <v>0</v>
      </c>
      <c r="G284" s="6">
        <v>0</v>
      </c>
      <c r="H284" s="6">
        <v>0</v>
      </c>
      <c r="I284" s="6">
        <v>41965.612814814805</v>
      </c>
      <c r="J284" s="6">
        <v>0</v>
      </c>
      <c r="K284" s="6">
        <v>0</v>
      </c>
      <c r="L284" s="6">
        <v>34107.796511395667</v>
      </c>
      <c r="M284" s="6">
        <v>33910.377730680746</v>
      </c>
    </row>
    <row r="285" spans="1:13" s="19" customFormat="1" x14ac:dyDescent="0.25">
      <c r="A285" s="4" t="s">
        <v>49</v>
      </c>
      <c r="B285" s="47" t="s">
        <v>39</v>
      </c>
      <c r="C285" s="16" t="str">
        <f>C284</f>
        <v>ТР-1</v>
      </c>
      <c r="D285" s="17">
        <f t="shared" si="36"/>
        <v>16547.25187645289</v>
      </c>
      <c r="E285" s="17">
        <v>0</v>
      </c>
      <c r="F285" s="17">
        <v>0</v>
      </c>
      <c r="G285" s="17">
        <v>0</v>
      </c>
      <c r="H285" s="17">
        <v>0</v>
      </c>
      <c r="I285" s="17">
        <v>18510.14260185185</v>
      </c>
      <c r="J285" s="17">
        <v>0</v>
      </c>
      <c r="K285" s="17">
        <v>0</v>
      </c>
      <c r="L285" s="17">
        <v>13451.037988134398</v>
      </c>
      <c r="M285" s="17">
        <v>17680.575039372423</v>
      </c>
    </row>
    <row r="286" spans="1:13" s="19" customFormat="1" x14ac:dyDescent="0.25">
      <c r="A286" s="4" t="s">
        <v>49</v>
      </c>
      <c r="B286" s="47" t="s">
        <v>40</v>
      </c>
      <c r="C286" s="16" t="str">
        <f t="shared" ref="C286:C288" si="40">C285</f>
        <v>ТР-1</v>
      </c>
      <c r="D286" s="17">
        <f t="shared" si="36"/>
        <v>5974.2225419737706</v>
      </c>
      <c r="E286" s="17">
        <v>0</v>
      </c>
      <c r="F286" s="17">
        <v>0</v>
      </c>
      <c r="G286" s="17">
        <v>0</v>
      </c>
      <c r="H286" s="17">
        <v>0</v>
      </c>
      <c r="I286" s="17">
        <v>6003.3163425925923</v>
      </c>
      <c r="J286" s="17">
        <v>0</v>
      </c>
      <c r="K286" s="17">
        <v>0</v>
      </c>
      <c r="L286" s="17">
        <v>8248.8344431390979</v>
      </c>
      <c r="M286" s="17">
        <v>3670.5168401896226</v>
      </c>
    </row>
    <row r="287" spans="1:13" s="19" customFormat="1" x14ac:dyDescent="0.25">
      <c r="A287" s="4" t="s">
        <v>49</v>
      </c>
      <c r="B287" s="47" t="s">
        <v>41</v>
      </c>
      <c r="C287" s="16" t="str">
        <f t="shared" si="40"/>
        <v>ТР-1</v>
      </c>
      <c r="D287" s="17">
        <f t="shared" si="36"/>
        <v>11994.908843360376</v>
      </c>
      <c r="E287" s="17">
        <v>0</v>
      </c>
      <c r="F287" s="17">
        <v>0</v>
      </c>
      <c r="G287" s="17">
        <v>0</v>
      </c>
      <c r="H287" s="17">
        <v>0</v>
      </c>
      <c r="I287" s="17">
        <v>13201.65824074074</v>
      </c>
      <c r="J287" s="17">
        <v>0</v>
      </c>
      <c r="K287" s="17">
        <v>0</v>
      </c>
      <c r="L287" s="17">
        <v>11120.233124412591</v>
      </c>
      <c r="M287" s="17">
        <v>11662.835164927801</v>
      </c>
    </row>
    <row r="288" spans="1:13" s="19" customFormat="1" x14ac:dyDescent="0.25">
      <c r="A288" s="4" t="s">
        <v>49</v>
      </c>
      <c r="B288" s="47" t="s">
        <v>42</v>
      </c>
      <c r="C288" s="16" t="str">
        <f t="shared" si="40"/>
        <v>ТР-1</v>
      </c>
      <c r="D288" s="17">
        <f t="shared" si="36"/>
        <v>0</v>
      </c>
      <c r="E288" s="17">
        <v>0</v>
      </c>
      <c r="F288" s="17">
        <v>0</v>
      </c>
      <c r="G288" s="17">
        <v>0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</row>
    <row r="289" spans="1:13" s="19" customFormat="1" x14ac:dyDescent="0.25">
      <c r="A289" s="4" t="s">
        <v>49</v>
      </c>
      <c r="B289" s="47" t="s">
        <v>43</v>
      </c>
      <c r="C289" s="16" t="str">
        <f>C288</f>
        <v>ТР-1</v>
      </c>
      <c r="D289" s="17">
        <f t="shared" si="36"/>
        <v>2287.9558633666525</v>
      </c>
      <c r="E289" s="17">
        <v>0</v>
      </c>
      <c r="F289" s="17">
        <v>0</v>
      </c>
      <c r="G289" s="17">
        <v>0</v>
      </c>
      <c r="H289" s="17">
        <v>0</v>
      </c>
      <c r="I289" s="17">
        <v>4250.495629629625</v>
      </c>
      <c r="J289" s="17">
        <v>0</v>
      </c>
      <c r="K289" s="17">
        <v>0</v>
      </c>
      <c r="L289" s="17">
        <v>1716.9212742794391</v>
      </c>
      <c r="M289" s="17">
        <v>896.45068619089329</v>
      </c>
    </row>
    <row r="290" spans="1:13" x14ac:dyDescent="0.25">
      <c r="A290" s="4" t="s">
        <v>49</v>
      </c>
      <c r="B290" s="48" t="s">
        <v>77</v>
      </c>
      <c r="C290" s="5" t="s">
        <v>20</v>
      </c>
      <c r="D290" s="6">
        <f t="shared" si="36"/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</row>
    <row r="291" spans="1:13" x14ac:dyDescent="0.25">
      <c r="A291" s="4" t="s">
        <v>49</v>
      </c>
      <c r="B291" s="48" t="s">
        <v>77</v>
      </c>
      <c r="C291" s="5" t="s">
        <v>21</v>
      </c>
      <c r="D291" s="6">
        <f t="shared" si="36"/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</row>
    <row r="292" spans="1:13" x14ac:dyDescent="0.25">
      <c r="A292" s="4" t="s">
        <v>49</v>
      </c>
      <c r="B292" s="48" t="s">
        <v>77</v>
      </c>
      <c r="C292" s="5" t="s">
        <v>22</v>
      </c>
      <c r="D292" s="6">
        <f t="shared" si="36"/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</row>
    <row r="293" spans="1:13" x14ac:dyDescent="0.25">
      <c r="A293" s="4" t="s">
        <v>49</v>
      </c>
      <c r="B293" s="48" t="s">
        <v>77</v>
      </c>
      <c r="C293" s="5" t="s">
        <v>23</v>
      </c>
      <c r="D293" s="6">
        <f t="shared" si="36"/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</row>
    <row r="294" spans="1:13" x14ac:dyDescent="0.25">
      <c r="A294" s="4" t="s">
        <v>49</v>
      </c>
      <c r="B294" s="48" t="s">
        <v>77</v>
      </c>
      <c r="C294" s="5" t="s">
        <v>24</v>
      </c>
      <c r="D294" s="6">
        <f t="shared" si="36"/>
        <v>480256.18795262318</v>
      </c>
      <c r="E294" s="6">
        <v>0</v>
      </c>
      <c r="F294" s="6">
        <v>0</v>
      </c>
      <c r="G294" s="6">
        <v>0</v>
      </c>
      <c r="H294" s="6">
        <v>0</v>
      </c>
      <c r="I294" s="6">
        <v>698716.35921052669</v>
      </c>
      <c r="J294" s="6">
        <v>0</v>
      </c>
      <c r="K294" s="6">
        <v>0</v>
      </c>
      <c r="L294" s="6">
        <v>341300.52138888877</v>
      </c>
      <c r="M294" s="6">
        <v>400751.68325845402</v>
      </c>
    </row>
    <row r="295" spans="1:13" s="19" customFormat="1" x14ac:dyDescent="0.25">
      <c r="A295" s="4" t="s">
        <v>49</v>
      </c>
      <c r="B295" s="47" t="s">
        <v>39</v>
      </c>
      <c r="C295" s="16" t="str">
        <f>C294</f>
        <v>ТР-2</v>
      </c>
      <c r="D295" s="17">
        <f t="shared" si="36"/>
        <v>330470.6637363265</v>
      </c>
      <c r="E295" s="17">
        <v>0</v>
      </c>
      <c r="F295" s="17">
        <v>0</v>
      </c>
      <c r="G295" s="17">
        <v>0</v>
      </c>
      <c r="H295" s="17">
        <v>0</v>
      </c>
      <c r="I295" s="17">
        <v>388430.18157894758</v>
      </c>
      <c r="J295" s="17">
        <v>0</v>
      </c>
      <c r="K295" s="17">
        <v>0</v>
      </c>
      <c r="L295" s="17">
        <v>291520.22833333304</v>
      </c>
      <c r="M295" s="17">
        <v>311461.58129669889</v>
      </c>
    </row>
    <row r="296" spans="1:13" s="19" customFormat="1" x14ac:dyDescent="0.25">
      <c r="A296" s="4" t="s">
        <v>49</v>
      </c>
      <c r="B296" s="47" t="s">
        <v>40</v>
      </c>
      <c r="C296" s="16" t="str">
        <f t="shared" ref="C296:C298" si="41">C295</f>
        <v>ТР-2</v>
      </c>
      <c r="D296" s="17">
        <f t="shared" si="36"/>
        <v>48129.012131119875</v>
      </c>
      <c r="E296" s="17">
        <v>0</v>
      </c>
      <c r="F296" s="17">
        <v>0</v>
      </c>
      <c r="G296" s="17">
        <v>0</v>
      </c>
      <c r="H296" s="17">
        <v>0</v>
      </c>
      <c r="I296" s="17">
        <v>110335.91657894738</v>
      </c>
      <c r="J296" s="17">
        <v>0</v>
      </c>
      <c r="K296" s="17">
        <v>0</v>
      </c>
      <c r="L296" s="17">
        <v>5828.9061111111114</v>
      </c>
      <c r="M296" s="17">
        <v>28222.213703301128</v>
      </c>
    </row>
    <row r="297" spans="1:13" s="19" customFormat="1" x14ac:dyDescent="0.25">
      <c r="A297" s="4" t="s">
        <v>49</v>
      </c>
      <c r="B297" s="47" t="s">
        <v>41</v>
      </c>
      <c r="C297" s="16" t="str">
        <f t="shared" si="41"/>
        <v>ТР-2</v>
      </c>
      <c r="D297" s="17">
        <f t="shared" si="36"/>
        <v>43096.842222660118</v>
      </c>
      <c r="E297" s="17">
        <v>0</v>
      </c>
      <c r="F297" s="17">
        <v>0</v>
      </c>
      <c r="G297" s="17">
        <v>0</v>
      </c>
      <c r="H297" s="17">
        <v>0</v>
      </c>
      <c r="I297" s="17">
        <v>48341.448947368423</v>
      </c>
      <c r="J297" s="17">
        <v>0</v>
      </c>
      <c r="K297" s="17">
        <v>0</v>
      </c>
      <c r="L297" s="17">
        <v>39374.473055555573</v>
      </c>
      <c r="M297" s="17">
        <v>41574.604665056366</v>
      </c>
    </row>
    <row r="298" spans="1:13" s="19" customFormat="1" x14ac:dyDescent="0.25">
      <c r="A298" s="4" t="s">
        <v>49</v>
      </c>
      <c r="B298" s="47" t="s">
        <v>42</v>
      </c>
      <c r="C298" s="16" t="str">
        <f t="shared" si="41"/>
        <v>ТР-2</v>
      </c>
      <c r="D298" s="17">
        <f t="shared" si="36"/>
        <v>0</v>
      </c>
      <c r="E298" s="17">
        <v>0</v>
      </c>
      <c r="F298" s="17">
        <v>0</v>
      </c>
      <c r="G298" s="17">
        <v>0</v>
      </c>
      <c r="H298" s="17">
        <v>0</v>
      </c>
      <c r="I298" s="17">
        <v>0</v>
      </c>
      <c r="J298" s="17">
        <v>0</v>
      </c>
      <c r="K298" s="17">
        <v>0</v>
      </c>
      <c r="L298" s="17">
        <v>0</v>
      </c>
      <c r="M298" s="17">
        <v>0</v>
      </c>
    </row>
    <row r="299" spans="1:13" s="19" customFormat="1" x14ac:dyDescent="0.25">
      <c r="A299" s="4" t="s">
        <v>49</v>
      </c>
      <c r="B299" s="47" t="s">
        <v>43</v>
      </c>
      <c r="C299" s="16" t="str">
        <f>C298</f>
        <v>ТР-2</v>
      </c>
      <c r="D299" s="17">
        <f t="shared" si="36"/>
        <v>58559.669862516654</v>
      </c>
      <c r="E299" s="17">
        <v>0</v>
      </c>
      <c r="F299" s="17">
        <v>0</v>
      </c>
      <c r="G299" s="17">
        <v>0</v>
      </c>
      <c r="H299" s="17">
        <v>0</v>
      </c>
      <c r="I299" s="17">
        <v>151608.81210526329</v>
      </c>
      <c r="J299" s="17">
        <v>0</v>
      </c>
      <c r="K299" s="17">
        <v>0</v>
      </c>
      <c r="L299" s="17">
        <v>4576.9138888890448</v>
      </c>
      <c r="M299" s="17">
        <v>19493.283593397606</v>
      </c>
    </row>
    <row r="300" spans="1:13" x14ac:dyDescent="0.25">
      <c r="A300" s="4" t="s">
        <v>49</v>
      </c>
      <c r="B300" s="48" t="s">
        <v>77</v>
      </c>
      <c r="C300" s="5" t="s">
        <v>25</v>
      </c>
      <c r="D300" s="6">
        <f t="shared" si="36"/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</row>
    <row r="301" spans="1:13" s="19" customFormat="1" x14ac:dyDescent="0.25">
      <c r="A301" s="4" t="s">
        <v>49</v>
      </c>
      <c r="B301" s="47" t="s">
        <v>39</v>
      </c>
      <c r="C301" s="16" t="str">
        <f>C300</f>
        <v>ТР-3</v>
      </c>
      <c r="D301" s="17">
        <f t="shared" si="36"/>
        <v>0</v>
      </c>
      <c r="E301" s="17">
        <v>0</v>
      </c>
      <c r="F301" s="17">
        <v>0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</row>
    <row r="302" spans="1:13" s="19" customFormat="1" x14ac:dyDescent="0.25">
      <c r="A302" s="4" t="s">
        <v>49</v>
      </c>
      <c r="B302" s="47" t="s">
        <v>40</v>
      </c>
      <c r="C302" s="16" t="str">
        <f t="shared" ref="C302:C304" si="42">C301</f>
        <v>ТР-3</v>
      </c>
      <c r="D302" s="17">
        <f t="shared" si="36"/>
        <v>0</v>
      </c>
      <c r="E302" s="17">
        <v>0</v>
      </c>
      <c r="F302" s="17">
        <v>0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</row>
    <row r="303" spans="1:13" s="19" customFormat="1" x14ac:dyDescent="0.25">
      <c r="A303" s="4" t="s">
        <v>49</v>
      </c>
      <c r="B303" s="47" t="s">
        <v>41</v>
      </c>
      <c r="C303" s="16" t="str">
        <f t="shared" si="42"/>
        <v>ТР-3</v>
      </c>
      <c r="D303" s="17">
        <f t="shared" si="36"/>
        <v>0</v>
      </c>
      <c r="E303" s="17">
        <v>0</v>
      </c>
      <c r="F303" s="17">
        <v>0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</row>
    <row r="304" spans="1:13" s="19" customFormat="1" x14ac:dyDescent="0.25">
      <c r="A304" s="4" t="s">
        <v>49</v>
      </c>
      <c r="B304" s="47" t="s">
        <v>42</v>
      </c>
      <c r="C304" s="16" t="str">
        <f t="shared" si="42"/>
        <v>ТР-3</v>
      </c>
      <c r="D304" s="17">
        <f t="shared" si="36"/>
        <v>0</v>
      </c>
      <c r="E304" s="17">
        <v>0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</row>
    <row r="305" spans="1:13" s="19" customFormat="1" x14ac:dyDescent="0.25">
      <c r="A305" s="4" t="s">
        <v>49</v>
      </c>
      <c r="B305" s="47" t="s">
        <v>43</v>
      </c>
      <c r="C305" s="16" t="str">
        <f>C304</f>
        <v>ТР-3</v>
      </c>
      <c r="D305" s="17">
        <f t="shared" si="36"/>
        <v>0</v>
      </c>
      <c r="E305" s="17">
        <v>0</v>
      </c>
      <c r="F305" s="17">
        <v>0</v>
      </c>
      <c r="G305" s="17">
        <v>0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</row>
    <row r="306" spans="1:13" x14ac:dyDescent="0.25">
      <c r="A306" s="4" t="s">
        <v>49</v>
      </c>
      <c r="B306" s="48" t="s">
        <v>77</v>
      </c>
      <c r="C306" s="5" t="s">
        <v>26</v>
      </c>
      <c r="D306" s="6">
        <f t="shared" si="36"/>
        <v>0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</row>
    <row r="307" spans="1:13" s="11" customFormat="1" ht="15.75" thickBot="1" x14ac:dyDescent="0.3">
      <c r="A307" s="4" t="s">
        <v>49</v>
      </c>
      <c r="B307" s="49" t="s">
        <v>77</v>
      </c>
      <c r="C307" s="7" t="s">
        <v>27</v>
      </c>
      <c r="D307" s="8">
        <f t="shared" si="36"/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</row>
    <row r="308" spans="1:13" ht="15.75" thickTop="1" x14ac:dyDescent="0.25"/>
  </sheetData>
  <autoFilter ref="A3:M307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3">
    <mergeCell ref="E3:M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0.39997558519241921"/>
  </sheetPr>
  <dimension ref="A3:N23"/>
  <sheetViews>
    <sheetView tabSelected="1" workbookViewId="0">
      <selection activeCell="B7" sqref="B7"/>
    </sheetView>
  </sheetViews>
  <sheetFormatPr defaultRowHeight="15" outlineLevelCol="1" x14ac:dyDescent="0.25"/>
  <cols>
    <col min="1" max="1" width="78.85546875" customWidth="1"/>
    <col min="2" max="2" width="26" customWidth="1"/>
    <col min="3" max="4" width="10" customWidth="1" outlineLevel="1"/>
    <col min="5" max="5" width="13" customWidth="1"/>
    <col min="6" max="6" width="10.140625" customWidth="1"/>
    <col min="7" max="10" width="9.140625" customWidth="1" outlineLevel="1"/>
    <col min="11" max="11" width="12" customWidth="1"/>
    <col min="12" max="12" width="12.5703125" customWidth="1"/>
    <col min="13" max="14" width="9.140625" customWidth="1" outlineLevel="1"/>
  </cols>
  <sheetData>
    <row r="3" spans="1:14" x14ac:dyDescent="0.25">
      <c r="A3" t="s">
        <v>2</v>
      </c>
      <c r="B3" s="50" t="s">
        <v>3</v>
      </c>
    </row>
    <row r="4" spans="1:14" x14ac:dyDescent="0.25">
      <c r="A4" t="s">
        <v>76</v>
      </c>
      <c r="B4" s="50" t="s">
        <v>38</v>
      </c>
    </row>
    <row r="6" spans="1:14" s="3" customFormat="1" ht="45" x14ac:dyDescent="0.25">
      <c r="A6" s="3" t="s">
        <v>1</v>
      </c>
      <c r="B6" s="3" t="str">
        <f>'средняя стоим рем'!C233</f>
        <v>ТО-2</v>
      </c>
      <c r="C6" s="3" t="s">
        <v>16</v>
      </c>
      <c r="D6" s="3" t="s">
        <v>17</v>
      </c>
      <c r="E6" s="3" t="s">
        <v>18</v>
      </c>
      <c r="F6" s="3" t="s">
        <v>19</v>
      </c>
      <c r="G6" s="3" t="s">
        <v>20</v>
      </c>
      <c r="H6" s="3" t="s">
        <v>21</v>
      </c>
      <c r="I6" s="3" t="s">
        <v>22</v>
      </c>
      <c r="J6" s="3" t="s">
        <v>23</v>
      </c>
      <c r="K6" s="3" t="s">
        <v>24</v>
      </c>
      <c r="L6" s="3" t="s">
        <v>25</v>
      </c>
      <c r="M6" s="3" t="s">
        <v>26</v>
      </c>
      <c r="N6" s="3" t="s">
        <v>27</v>
      </c>
    </row>
    <row r="7" spans="1:14" s="3" customFormat="1" x14ac:dyDescent="0.25">
      <c r="A7" s="52" t="str">
        <f>'средняя стоим рем'!B34</f>
        <v>ИТОГО</v>
      </c>
      <c r="B7" s="51">
        <f>SUMIFS(INDEX('средняя стоим рем'!$D:$M,,IF($B$3&lt;&gt;"все",MATCH($B$3,'средняя стоим рем'!$E$2:$M$2,),)+1),'средняя стоим рем'!$A:$A,$B$4,'средняя стоим рем'!$B:$B,$A7,'средняя стоим рем'!$C:$C,B$6)</f>
        <v>674.94123711340205</v>
      </c>
      <c r="C7" s="51">
        <f>SUMIFS(INDEX('средняя стоим рем'!$D:$M,,IF($B$3&lt;&gt;"все",MATCH($B$3,'средняя стоим рем'!$E$2:$M$2,),)+1),'средняя стоим рем'!$A:$A,$B$4,'средняя стоим рем'!$B:$B,$A7,'средняя стоим рем'!$C:$C,C$6)</f>
        <v>0</v>
      </c>
      <c r="D7" s="51">
        <f>SUMIFS(INDEX('средняя стоим рем'!$D:$M,,IF($B$3&lt;&gt;"все",MATCH($B$3,'средняя стоим рем'!$E$2:$M$2,),)+1),'средняя стоим рем'!$A:$A,$B$4,'средняя стоим рем'!$B:$B,$A7,'средняя стоим рем'!$C:$C,D$6)</f>
        <v>0</v>
      </c>
      <c r="E7" s="51">
        <f>SUMIFS(INDEX('средняя стоим рем'!$D:$M,,IF($B$3&lt;&gt;"все",MATCH($B$3,'средняя стоим рем'!$E$2:$M$2,),)+1),'средняя стоим рем'!$A:$A,$B$4,'средняя стоим рем'!$B:$B,$A7,'средняя стоим рем'!$C:$C,E$6)</f>
        <v>22813.25</v>
      </c>
      <c r="F7" s="51">
        <f>SUMIFS(INDEX('средняя стоим рем'!$D:$M,,IF($B$3&lt;&gt;"все",MATCH($B$3,'средняя стоим рем'!$E$2:$M$2,),)+1),'средняя стоим рем'!$A:$A,$B$4,'средняя стоим рем'!$B:$B,$A7,'средняя стоим рем'!$C:$C,F$6)</f>
        <v>102273.91750000003</v>
      </c>
      <c r="G7" s="51">
        <f>SUMIFS(INDEX('средняя стоим рем'!$D:$M,,IF($B$3&lt;&gt;"все",MATCH($B$3,'средняя стоим рем'!$E$2:$M$2,),)+1),'средняя стоим рем'!$A:$A,$B$4,'средняя стоим рем'!$B:$B,$A7,'средняя стоим рем'!$C:$C,G$6)</f>
        <v>0</v>
      </c>
      <c r="H7" s="51">
        <f>SUMIFS(INDEX('средняя стоим рем'!$D:$M,,IF($B$3&lt;&gt;"все",MATCH($B$3,'средняя стоим рем'!$E$2:$M$2,),)+1),'средняя стоим рем'!$A:$A,$B$4,'средняя стоим рем'!$B:$B,$A7,'средняя стоим рем'!$C:$C,H$6)</f>
        <v>0</v>
      </c>
      <c r="I7" s="51">
        <f>SUMIFS(INDEX('средняя стоим рем'!$D:$M,,IF($B$3&lt;&gt;"все",MATCH($B$3,'средняя стоим рем'!$E$2:$M$2,),)+1),'средняя стоим рем'!$A:$A,$B$4,'средняя стоим рем'!$B:$B,$A7,'средняя стоим рем'!$C:$C,I$6)</f>
        <v>0</v>
      </c>
      <c r="J7" s="51">
        <f>SUMIFS(INDEX('средняя стоим рем'!$D:$M,,IF($B$3&lt;&gt;"все",MATCH($B$3,'средняя стоим рем'!$E$2:$M$2,),)+1),'средняя стоим рем'!$A:$A,$B$4,'средняя стоим рем'!$B:$B,$A7,'средняя стоим рем'!$C:$C,J$6)</f>
        <v>0</v>
      </c>
      <c r="K7" s="51">
        <f>SUMIFS(INDEX('средняя стоим рем'!$D:$M,,IF($B$3&lt;&gt;"все",MATCH($B$3,'средняя стоим рем'!$E$2:$M$2,),)+1),'средняя стоим рем'!$A:$A,$B$4,'средняя стоим рем'!$B:$B,$A7,'средняя стоим рем'!$C:$C,K$6)</f>
        <v>403221.98499999987</v>
      </c>
      <c r="L7" s="51">
        <f>SUMIFS(INDEX('средняя стоим рем'!$D:$M,,IF($B$3&lt;&gt;"все",MATCH($B$3,'средняя стоим рем'!$E$2:$M$2,),)+1),'средняя стоим рем'!$A:$A,$B$4,'средняя стоим рем'!$B:$B,$A7,'средняя стоим рем'!$C:$C,L$6)</f>
        <v>0</v>
      </c>
      <c r="M7" s="51">
        <f>SUMIFS(INDEX('средняя стоим рем'!$D:$M,,IF($B$3&lt;&gt;"все",MATCH($B$3,'средняя стоим рем'!$E$2:$M$2,),)+1),'средняя стоим рем'!$A:$A,$B$4,'средняя стоим рем'!$B:$B,$A7,'средняя стоим рем'!$C:$C,M$6)</f>
        <v>0</v>
      </c>
      <c r="N7" s="51">
        <f>SUMIFS(INDEX('средняя стоим рем'!$D:$M,,IF($B$3&lt;&gt;"все",MATCH($B$3,'средняя стоим рем'!$E$2:$M$2,),)+1),'средняя стоим рем'!$A:$A,$B$4,'средняя стоим рем'!$B:$B,$A7,'средняя стоим рем'!$C:$C,N$6)</f>
        <v>0</v>
      </c>
    </row>
    <row r="8" spans="1:14" x14ac:dyDescent="0.25">
      <c r="A8" t="s">
        <v>39</v>
      </c>
      <c r="B8" s="51">
        <f>SUMIFS(INDEX('средняя стоим рем'!$D:$M,,IF($B$3&lt;&gt;"все",MATCH($B$3,'средняя стоим рем'!$E$2:$M$2,),)+1),'средняя стоим рем'!$A:$A,$B$4,'средняя стоим рем'!$B:$B,$A8,'средняя стоим рем'!$C:$C,B$6)</f>
        <v>0</v>
      </c>
      <c r="C8" s="51">
        <f>SUMIFS(INDEX('средняя стоим рем'!$D:$M,,IF($B$3&lt;&gt;"все",MATCH($B$3,'средняя стоим рем'!$E$2:$M$2,),)+1),'средняя стоим рем'!$A:$A,$B$4,'средняя стоим рем'!$B:$B,$A8,'средняя стоим рем'!$C:$C,C$6)</f>
        <v>0</v>
      </c>
      <c r="D8" s="51">
        <f>SUMIFS(INDEX('средняя стоим рем'!$D:$M,,IF($B$3&lt;&gt;"все",MATCH($B$3,'средняя стоим рем'!$E$2:$M$2,),)+1),'средняя стоим рем'!$A:$A,$B$4,'средняя стоим рем'!$B:$B,$A8,'средняя стоим рем'!$C:$C,D$6)</f>
        <v>0</v>
      </c>
      <c r="E8" s="51">
        <f>SUMIFS(INDEX('средняя стоим рем'!$D:$M,,IF($B$3&lt;&gt;"все",MATCH($B$3,'средняя стоим рем'!$E$2:$M$2,),)+1),'средняя стоим рем'!$A:$A,$B$4,'средняя стоим рем'!$B:$B,$A8,'средняя стоим рем'!$C:$C,E$6)</f>
        <v>8146.4699999999993</v>
      </c>
      <c r="F8" s="51">
        <f>SUMIFS(INDEX('средняя стоим рем'!$D:$M,,IF($B$3&lt;&gt;"все",MATCH($B$3,'средняя стоим рем'!$E$2:$M$2,),)+1),'средняя стоим рем'!$A:$A,$B$4,'средняя стоим рем'!$B:$B,$A8,'средняя стоим рем'!$C:$C,F$6)</f>
        <v>60132.030000000006</v>
      </c>
      <c r="G8" s="51">
        <f>SUMIFS(INDEX('средняя стоим рем'!$D:$M,,IF($B$3&lt;&gt;"все",MATCH($B$3,'средняя стоим рем'!$E$2:$M$2,),)+1),'средняя стоим рем'!$A:$A,$B$4,'средняя стоим рем'!$B:$B,$A8,'средняя стоим рем'!$C:$C,G$6)</f>
        <v>0</v>
      </c>
      <c r="H8" s="51">
        <f>SUMIFS(INDEX('средняя стоим рем'!$D:$M,,IF($B$3&lt;&gt;"все",MATCH($B$3,'средняя стоим рем'!$E$2:$M$2,),)+1),'средняя стоим рем'!$A:$A,$B$4,'средняя стоим рем'!$B:$B,$A8,'средняя стоим рем'!$C:$C,H$6)</f>
        <v>0</v>
      </c>
      <c r="I8" s="51">
        <f>SUMIFS(INDEX('средняя стоим рем'!$D:$M,,IF($B$3&lt;&gt;"все",MATCH($B$3,'средняя стоим рем'!$E$2:$M$2,),)+1),'средняя стоим рем'!$A:$A,$B$4,'средняя стоим рем'!$B:$B,$A8,'средняя стоим рем'!$C:$C,I$6)</f>
        <v>0</v>
      </c>
      <c r="J8" s="51">
        <f>SUMIFS(INDEX('средняя стоим рем'!$D:$M,,IF($B$3&lt;&gt;"все",MATCH($B$3,'средняя стоим рем'!$E$2:$M$2,),)+1),'средняя стоим рем'!$A:$A,$B$4,'средняя стоим рем'!$B:$B,$A8,'средняя стоим рем'!$C:$C,J$6)</f>
        <v>0</v>
      </c>
      <c r="K8" s="51">
        <f>SUMIFS(INDEX('средняя стоим рем'!$D:$M,,IF($B$3&lt;&gt;"все",MATCH($B$3,'средняя стоим рем'!$E$2:$M$2,),)+1),'средняя стоим рем'!$A:$A,$B$4,'средняя стоим рем'!$B:$B,$A8,'средняя стоим рем'!$C:$C,K$6)</f>
        <v>221672.375</v>
      </c>
      <c r="L8" s="51">
        <f>SUMIFS(INDEX('средняя стоим рем'!$D:$M,,IF($B$3&lt;&gt;"все",MATCH($B$3,'средняя стоим рем'!$E$2:$M$2,),)+1),'средняя стоим рем'!$A:$A,$B$4,'средняя стоим рем'!$B:$B,$A8,'средняя стоим рем'!$C:$C,L$6)</f>
        <v>0</v>
      </c>
      <c r="M8" s="51">
        <f>SUMIFS(INDEX('средняя стоим рем'!$D:$M,,IF($B$3&lt;&gt;"все",MATCH($B$3,'средняя стоим рем'!$E$2:$M$2,),)+1),'средняя стоим рем'!$A:$A,$B$4,'средняя стоим рем'!$B:$B,$A8,'средняя стоим рем'!$C:$C,M$6)</f>
        <v>0</v>
      </c>
      <c r="N8" s="51">
        <f>SUMIFS(INDEX('средняя стоим рем'!$D:$M,,IF($B$3&lt;&gt;"все",MATCH($B$3,'средняя стоим рем'!$E$2:$M$2,),)+1),'средняя стоим рем'!$A:$A,$B$4,'средняя стоим рем'!$B:$B,$A8,'средняя стоим рем'!$C:$C,N$6)</f>
        <v>0</v>
      </c>
    </row>
    <row r="9" spans="1:14" x14ac:dyDescent="0.25">
      <c r="A9" t="s">
        <v>40</v>
      </c>
      <c r="B9" s="51">
        <f>SUMIFS(INDEX('средняя стоим рем'!$D:$M,,IF($B$3&lt;&gt;"все",MATCH($B$3,'средняя стоим рем'!$E$2:$M$2,),)+1),'средняя стоим рем'!$A:$A,$B$4,'средняя стоим рем'!$B:$B,$A9,'средняя стоим рем'!$C:$C,B$6)</f>
        <v>4.1811340206185568</v>
      </c>
      <c r="C9" s="51">
        <f>SUMIFS(INDEX('средняя стоим рем'!$D:$M,,IF($B$3&lt;&gt;"все",MATCH($B$3,'средняя стоим рем'!$E$2:$M$2,),)+1),'средняя стоим рем'!$A:$A,$B$4,'средняя стоим рем'!$B:$B,$A9,'средняя стоим рем'!$C:$C,C$6)</f>
        <v>0</v>
      </c>
      <c r="D9" s="51">
        <f>SUMIFS(INDEX('средняя стоим рем'!$D:$M,,IF($B$3&lt;&gt;"все",MATCH($B$3,'средняя стоим рем'!$E$2:$M$2,),)+1),'средняя стоим рем'!$A:$A,$B$4,'средняя стоим рем'!$B:$B,$A9,'средняя стоим рем'!$C:$C,D$6)</f>
        <v>0</v>
      </c>
      <c r="E9" s="51">
        <f>SUMIFS(INDEX('средняя стоим рем'!$D:$M,,IF($B$3&lt;&gt;"все",MATCH($B$3,'средняя стоим рем'!$E$2:$M$2,),)+1),'средняя стоим рем'!$A:$A,$B$4,'средняя стоим рем'!$B:$B,$A9,'средняя стоим рем'!$C:$C,E$6)</f>
        <v>358.6</v>
      </c>
      <c r="F9" s="51">
        <f>SUMIFS(INDEX('средняя стоим рем'!$D:$M,,IF($B$3&lt;&gt;"все",MATCH($B$3,'средняя стоим рем'!$E$2:$M$2,),)+1),'средняя стоим рем'!$A:$A,$B$4,'средняя стоим рем'!$B:$B,$A9,'средняя стоим рем'!$C:$C,F$6)</f>
        <v>12054.357500000002</v>
      </c>
      <c r="G9" s="51">
        <f>SUMIFS(INDEX('средняя стоим рем'!$D:$M,,IF($B$3&lt;&gt;"все",MATCH($B$3,'средняя стоим рем'!$E$2:$M$2,),)+1),'средняя стоим рем'!$A:$A,$B$4,'средняя стоим рем'!$B:$B,$A9,'средняя стоим рем'!$C:$C,G$6)</f>
        <v>0</v>
      </c>
      <c r="H9" s="51">
        <f>SUMIFS(INDEX('средняя стоим рем'!$D:$M,,IF($B$3&lt;&gt;"все",MATCH($B$3,'средняя стоим рем'!$E$2:$M$2,),)+1),'средняя стоим рем'!$A:$A,$B$4,'средняя стоим рем'!$B:$B,$A9,'средняя стоим рем'!$C:$C,H$6)</f>
        <v>0</v>
      </c>
      <c r="I9" s="51">
        <f>SUMIFS(INDEX('средняя стоим рем'!$D:$M,,IF($B$3&lt;&gt;"все",MATCH($B$3,'средняя стоим рем'!$E$2:$M$2,),)+1),'средняя стоим рем'!$A:$A,$B$4,'средняя стоим рем'!$B:$B,$A9,'средняя стоим рем'!$C:$C,I$6)</f>
        <v>0</v>
      </c>
      <c r="J9" s="51">
        <f>SUMIFS(INDEX('средняя стоим рем'!$D:$M,,IF($B$3&lt;&gt;"все",MATCH($B$3,'средняя стоим рем'!$E$2:$M$2,),)+1),'средняя стоим рем'!$A:$A,$B$4,'средняя стоим рем'!$B:$B,$A9,'средняя стоим рем'!$C:$C,J$6)</f>
        <v>0</v>
      </c>
      <c r="K9" s="51">
        <f>SUMIFS(INDEX('средняя стоим рем'!$D:$M,,IF($B$3&lt;&gt;"все",MATCH($B$3,'средняя стоим рем'!$E$2:$M$2,),)+1),'средняя стоим рем'!$A:$A,$B$4,'средняя стоим рем'!$B:$B,$A9,'средняя стоим рем'!$C:$C,K$6)</f>
        <v>38531.244999999995</v>
      </c>
      <c r="L9" s="51">
        <f>SUMIFS(INDEX('средняя стоим рем'!$D:$M,,IF($B$3&lt;&gt;"все",MATCH($B$3,'средняя стоим рем'!$E$2:$M$2,),)+1),'средняя стоим рем'!$A:$A,$B$4,'средняя стоим рем'!$B:$B,$A9,'средняя стоим рем'!$C:$C,L$6)</f>
        <v>0</v>
      </c>
      <c r="M9" s="51">
        <f>SUMIFS(INDEX('средняя стоим рем'!$D:$M,,IF($B$3&lt;&gt;"все",MATCH($B$3,'средняя стоим рем'!$E$2:$M$2,),)+1),'средняя стоим рем'!$A:$A,$B$4,'средняя стоим рем'!$B:$B,$A9,'средняя стоим рем'!$C:$C,M$6)</f>
        <v>0</v>
      </c>
      <c r="N9" s="51">
        <f>SUMIFS(INDEX('средняя стоим рем'!$D:$M,,IF($B$3&lt;&gt;"все",MATCH($B$3,'средняя стоим рем'!$E$2:$M$2,),)+1),'средняя стоим рем'!$A:$A,$B$4,'средняя стоим рем'!$B:$B,$A9,'средняя стоим рем'!$C:$C,N$6)</f>
        <v>0</v>
      </c>
    </row>
    <row r="10" spans="1:14" x14ac:dyDescent="0.25">
      <c r="A10" t="s">
        <v>41</v>
      </c>
      <c r="B10" s="51">
        <f>SUMIFS(INDEX('средняя стоим рем'!$D:$M,,IF($B$3&lt;&gt;"все",MATCH($B$3,'средняя стоим рем'!$E$2:$M$2,),)+1),'средняя стоим рем'!$A:$A,$B$4,'средняя стоим рем'!$B:$B,$A10,'средняя стоим рем'!$C:$C,B$6)</f>
        <v>670.76010309278342</v>
      </c>
      <c r="C10" s="51">
        <f>SUMIFS(INDEX('средняя стоим рем'!$D:$M,,IF($B$3&lt;&gt;"все",MATCH($B$3,'средняя стоим рем'!$E$2:$M$2,),)+1),'средняя стоим рем'!$A:$A,$B$4,'средняя стоим рем'!$B:$B,$A10,'средняя стоим рем'!$C:$C,C$6)</f>
        <v>0</v>
      </c>
      <c r="D10" s="51">
        <f>SUMIFS(INDEX('средняя стоим рем'!$D:$M,,IF($B$3&lt;&gt;"все",MATCH($B$3,'средняя стоим рем'!$E$2:$M$2,),)+1),'средняя стоим рем'!$A:$A,$B$4,'средняя стоим рем'!$B:$B,$A10,'средняя стоим рем'!$C:$C,D$6)</f>
        <v>0</v>
      </c>
      <c r="E10" s="51">
        <f>SUMIFS(INDEX('средняя стоим рем'!$D:$M,,IF($B$3&lt;&gt;"все",MATCH($B$3,'средняя стоим рем'!$E$2:$M$2,),)+1),'средняя стоим рем'!$A:$A,$B$4,'средняя стоим рем'!$B:$B,$A10,'средняя стоим рем'!$C:$C,E$6)</f>
        <v>14308.18</v>
      </c>
      <c r="F10" s="51">
        <f>SUMIFS(INDEX('средняя стоим рем'!$D:$M,,IF($B$3&lt;&gt;"все",MATCH($B$3,'средняя стоим рем'!$E$2:$M$2,),)+1),'средняя стоим рем'!$A:$A,$B$4,'средняя стоим рем'!$B:$B,$A10,'средняя стоим рем'!$C:$C,F$6)</f>
        <v>30087.53000000001</v>
      </c>
      <c r="G10" s="51">
        <f>SUMIFS(INDEX('средняя стоим рем'!$D:$M,,IF($B$3&lt;&gt;"все",MATCH($B$3,'средняя стоим рем'!$E$2:$M$2,),)+1),'средняя стоим рем'!$A:$A,$B$4,'средняя стоим рем'!$B:$B,$A10,'средняя стоим рем'!$C:$C,G$6)</f>
        <v>0</v>
      </c>
      <c r="H10" s="51">
        <f>SUMIFS(INDEX('средняя стоим рем'!$D:$M,,IF($B$3&lt;&gt;"все",MATCH($B$3,'средняя стоим рем'!$E$2:$M$2,),)+1),'средняя стоим рем'!$A:$A,$B$4,'средняя стоим рем'!$B:$B,$A10,'средняя стоим рем'!$C:$C,H$6)</f>
        <v>0</v>
      </c>
      <c r="I10" s="51">
        <f>SUMIFS(INDEX('средняя стоим рем'!$D:$M,,IF($B$3&lt;&gt;"все",MATCH($B$3,'средняя стоим рем'!$E$2:$M$2,),)+1),'средняя стоим рем'!$A:$A,$B$4,'средняя стоим рем'!$B:$B,$A10,'средняя стоим рем'!$C:$C,I$6)</f>
        <v>0</v>
      </c>
      <c r="J10" s="51">
        <f>SUMIFS(INDEX('средняя стоим рем'!$D:$M,,IF($B$3&lt;&gt;"все",MATCH($B$3,'средняя стоим рем'!$E$2:$M$2,),)+1),'средняя стоим рем'!$A:$A,$B$4,'средняя стоим рем'!$B:$B,$A10,'средняя стоим рем'!$C:$C,J$6)</f>
        <v>0</v>
      </c>
      <c r="K10" s="51">
        <f>SUMIFS(INDEX('средняя стоим рем'!$D:$M,,IF($B$3&lt;&gt;"все",MATCH($B$3,'средняя стоим рем'!$E$2:$M$2,),)+1),'средняя стоим рем'!$A:$A,$B$4,'средняя стоим рем'!$B:$B,$A10,'средняя стоим рем'!$C:$C,K$6)</f>
        <v>143018.36500000002</v>
      </c>
      <c r="L10" s="51">
        <f>SUMIFS(INDEX('средняя стоим рем'!$D:$M,,IF($B$3&lt;&gt;"все",MATCH($B$3,'средняя стоим рем'!$E$2:$M$2,),)+1),'средняя стоим рем'!$A:$A,$B$4,'средняя стоим рем'!$B:$B,$A10,'средняя стоим рем'!$C:$C,L$6)</f>
        <v>0</v>
      </c>
      <c r="M10" s="51">
        <f>SUMIFS(INDEX('средняя стоим рем'!$D:$M,,IF($B$3&lt;&gt;"все",MATCH($B$3,'средняя стоим рем'!$E$2:$M$2,),)+1),'средняя стоим рем'!$A:$A,$B$4,'средняя стоим рем'!$B:$B,$A10,'средняя стоим рем'!$C:$C,M$6)</f>
        <v>0</v>
      </c>
      <c r="N10" s="51">
        <f>SUMIFS(INDEX('средняя стоим рем'!$D:$M,,IF($B$3&lt;&gt;"все",MATCH($B$3,'средняя стоим рем'!$E$2:$M$2,),)+1),'средняя стоим рем'!$A:$A,$B$4,'средняя стоим рем'!$B:$B,$A10,'средняя стоим рем'!$C:$C,N$6)</f>
        <v>0</v>
      </c>
    </row>
    <row r="11" spans="1:14" x14ac:dyDescent="0.25">
      <c r="A11" t="s">
        <v>42</v>
      </c>
      <c r="B11" s="51">
        <f>SUMIFS(INDEX('средняя стоим рем'!$D:$M,,IF($B$3&lt;&gt;"все",MATCH($B$3,'средняя стоим рем'!$E$2:$M$2,),)+1),'средняя стоим рем'!$A:$A,$B$4,'средняя стоим рем'!$B:$B,$A11,'средняя стоим рем'!$C:$C,B$6)</f>
        <v>0</v>
      </c>
      <c r="C11" s="51">
        <f>SUMIFS(INDEX('средняя стоим рем'!$D:$M,,IF($B$3&lt;&gt;"все",MATCH($B$3,'средняя стоим рем'!$E$2:$M$2,),)+1),'средняя стоим рем'!$A:$A,$B$4,'средняя стоим рем'!$B:$B,$A11,'средняя стоим рем'!$C:$C,C$6)</f>
        <v>0</v>
      </c>
      <c r="D11" s="51">
        <f>SUMIFS(INDEX('средняя стоим рем'!$D:$M,,IF($B$3&lt;&gt;"все",MATCH($B$3,'средняя стоим рем'!$E$2:$M$2,),)+1),'средняя стоим рем'!$A:$A,$B$4,'средняя стоим рем'!$B:$B,$A11,'средняя стоим рем'!$C:$C,D$6)</f>
        <v>0</v>
      </c>
      <c r="E11" s="51">
        <f>SUMIFS(INDEX('средняя стоим рем'!$D:$M,,IF($B$3&lt;&gt;"все",MATCH($B$3,'средняя стоим рем'!$E$2:$M$2,),)+1),'средняя стоим рем'!$A:$A,$B$4,'средняя стоим рем'!$B:$B,$A11,'средняя стоим рем'!$C:$C,E$6)</f>
        <v>0</v>
      </c>
      <c r="F11" s="51">
        <f>SUMIFS(INDEX('средняя стоим рем'!$D:$M,,IF($B$3&lt;&gt;"все",MATCH($B$3,'средняя стоим рем'!$E$2:$M$2,),)+1),'средняя стоим рем'!$A:$A,$B$4,'средняя стоим рем'!$B:$B,$A11,'средняя стоим рем'!$C:$C,F$6)</f>
        <v>0</v>
      </c>
      <c r="G11" s="51">
        <f>SUMIFS(INDEX('средняя стоим рем'!$D:$M,,IF($B$3&lt;&gt;"все",MATCH($B$3,'средняя стоим рем'!$E$2:$M$2,),)+1),'средняя стоим рем'!$A:$A,$B$4,'средняя стоим рем'!$B:$B,$A11,'средняя стоим рем'!$C:$C,G$6)</f>
        <v>0</v>
      </c>
      <c r="H11" s="51">
        <f>SUMIFS(INDEX('средняя стоим рем'!$D:$M,,IF($B$3&lt;&gt;"все",MATCH($B$3,'средняя стоим рем'!$E$2:$M$2,),)+1),'средняя стоим рем'!$A:$A,$B$4,'средняя стоим рем'!$B:$B,$A11,'средняя стоим рем'!$C:$C,H$6)</f>
        <v>0</v>
      </c>
      <c r="I11" s="51">
        <f>SUMIFS(INDEX('средняя стоим рем'!$D:$M,,IF($B$3&lt;&gt;"все",MATCH($B$3,'средняя стоим рем'!$E$2:$M$2,),)+1),'средняя стоим рем'!$A:$A,$B$4,'средняя стоим рем'!$B:$B,$A11,'средняя стоим рем'!$C:$C,I$6)</f>
        <v>0</v>
      </c>
      <c r="J11" s="51">
        <f>SUMIFS(INDEX('средняя стоим рем'!$D:$M,,IF($B$3&lt;&gt;"все",MATCH($B$3,'средняя стоим рем'!$E$2:$M$2,),)+1),'средняя стоим рем'!$A:$A,$B$4,'средняя стоим рем'!$B:$B,$A11,'средняя стоим рем'!$C:$C,J$6)</f>
        <v>0</v>
      </c>
      <c r="K11" s="51">
        <f>SUMIFS(INDEX('средняя стоим рем'!$D:$M,,IF($B$3&lt;&gt;"все",MATCH($B$3,'средняя стоим рем'!$E$2:$M$2,),)+1),'средняя стоим рем'!$A:$A,$B$4,'средняя стоим рем'!$B:$B,$A11,'средняя стоим рем'!$C:$C,K$6)</f>
        <v>0</v>
      </c>
      <c r="L11" s="51">
        <f>SUMIFS(INDEX('средняя стоим рем'!$D:$M,,IF($B$3&lt;&gt;"все",MATCH($B$3,'средняя стоим рем'!$E$2:$M$2,),)+1),'средняя стоим рем'!$A:$A,$B$4,'средняя стоим рем'!$B:$B,$A11,'средняя стоим рем'!$C:$C,L$6)</f>
        <v>0</v>
      </c>
      <c r="M11" s="51">
        <f>SUMIFS(INDEX('средняя стоим рем'!$D:$M,,IF($B$3&lt;&gt;"все",MATCH($B$3,'средняя стоим рем'!$E$2:$M$2,),)+1),'средняя стоим рем'!$A:$A,$B$4,'средняя стоим рем'!$B:$B,$A11,'средняя стоим рем'!$C:$C,M$6)</f>
        <v>0</v>
      </c>
      <c r="N11" s="51">
        <f>SUMIFS(INDEX('средняя стоим рем'!$D:$M,,IF($B$3&lt;&gt;"все",MATCH($B$3,'средняя стоим рем'!$E$2:$M$2,),)+1),'средняя стоим рем'!$A:$A,$B$4,'средняя стоим рем'!$B:$B,$A11,'средняя стоим рем'!$C:$C,N$6)</f>
        <v>0</v>
      </c>
    </row>
    <row r="12" spans="1:14" x14ac:dyDescent="0.25">
      <c r="A12" t="s">
        <v>43</v>
      </c>
      <c r="B12" s="51">
        <f>B7-B8-B9-B10-B11</f>
        <v>1.1368683772161603E-13</v>
      </c>
      <c r="C12" s="51">
        <f t="shared" ref="C12:N12" si="0">C7-C8-C9-C10-C11</f>
        <v>0</v>
      </c>
      <c r="D12" s="51">
        <f t="shared" si="0"/>
        <v>0</v>
      </c>
      <c r="E12" s="51">
        <f t="shared" si="0"/>
        <v>0</v>
      </c>
      <c r="F12" s="51">
        <f t="shared" si="0"/>
        <v>7.2759576141834259E-12</v>
      </c>
      <c r="G12" s="51">
        <f t="shared" si="0"/>
        <v>0</v>
      </c>
      <c r="H12" s="51">
        <f t="shared" si="0"/>
        <v>0</v>
      </c>
      <c r="I12" s="51">
        <f t="shared" si="0"/>
        <v>0</v>
      </c>
      <c r="J12" s="51">
        <f t="shared" si="0"/>
        <v>0</v>
      </c>
      <c r="K12" s="51">
        <f t="shared" si="0"/>
        <v>-1.4551915228366852E-10</v>
      </c>
      <c r="L12" s="51">
        <f t="shared" si="0"/>
        <v>0</v>
      </c>
      <c r="M12" s="51">
        <f t="shared" si="0"/>
        <v>0</v>
      </c>
      <c r="N12" s="51">
        <f t="shared" si="0"/>
        <v>0</v>
      </c>
    </row>
    <row r="13" spans="1:14" x14ac:dyDescent="0.25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</row>
    <row r="15" spans="1:14" x14ac:dyDescent="0.25">
      <c r="B15">
        <f>HLOOKUP(B3,'средняя стоим рем'!2:307,303,FALSE)</f>
        <v>0</v>
      </c>
    </row>
    <row r="19" spans="2:2" x14ac:dyDescent="0.25">
      <c r="B19" t="e">
        <f t="array" ref="B19">SUMIFS('средняя стоим рем'!E:M,'средняя стоим рем'!A:A,B4,'средняя стоим рем'!B:B,A7,'средняя стоим рем'!C:C,'итоговая по серии'!B6)</f>
        <v>#VALUE!</v>
      </c>
    </row>
    <row r="21" spans="2:2" x14ac:dyDescent="0.25">
      <c r="B21" t="e">
        <f>INDEX('средняя стоим рем'!D4:M307,MATCH("оленина",D15:D16),MATCH(2015,E14:G14))</f>
        <v>#N/A</v>
      </c>
    </row>
    <row r="23" spans="2:2" x14ac:dyDescent="0.25">
      <c r="B23">
        <f>INDEX('средняя стоим рем'!D4:M307,MATCH(B4,'средняя стоим рем'!A4:A307),MATCH(B3,'средняя стоим рем'!E2:M2))</f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списки!$B$2:$B$11</xm:f>
          </x14:formula1>
          <xm:sqref>B3</xm:sqref>
        </x14:dataValidation>
        <x14:dataValidation type="list" allowBlank="1" showInputMessage="1" showErrorMessage="1">
          <x14:formula1>
            <xm:f>списки!$B$15:$B$58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B58"/>
  <sheetViews>
    <sheetView workbookViewId="0">
      <selection activeCell="O25" sqref="O25"/>
    </sheetView>
  </sheetViews>
  <sheetFormatPr defaultRowHeight="15" x14ac:dyDescent="0.25"/>
  <sheetData>
    <row r="2" spans="2:2" x14ac:dyDescent="0.25">
      <c r="B2" t="s">
        <v>78</v>
      </c>
    </row>
    <row r="3" spans="2:2" x14ac:dyDescent="0.25">
      <c r="B3" t="s">
        <v>3</v>
      </c>
    </row>
    <row r="4" spans="2:2" x14ac:dyDescent="0.25">
      <c r="B4" t="s">
        <v>4</v>
      </c>
    </row>
    <row r="5" spans="2:2" x14ac:dyDescent="0.25">
      <c r="B5" t="s">
        <v>5</v>
      </c>
    </row>
    <row r="6" spans="2:2" x14ac:dyDescent="0.25">
      <c r="B6" t="s">
        <v>6</v>
      </c>
    </row>
    <row r="7" spans="2:2" x14ac:dyDescent="0.25">
      <c r="B7" t="s">
        <v>7</v>
      </c>
    </row>
    <row r="8" spans="2:2" x14ac:dyDescent="0.25">
      <c r="B8" t="s">
        <v>8</v>
      </c>
    </row>
    <row r="9" spans="2:2" x14ac:dyDescent="0.25">
      <c r="B9" t="s">
        <v>9</v>
      </c>
    </row>
    <row r="10" spans="2:2" x14ac:dyDescent="0.25">
      <c r="B10" t="s">
        <v>10</v>
      </c>
    </row>
    <row r="11" spans="2:2" x14ac:dyDescent="0.25">
      <c r="B11" t="s">
        <v>11</v>
      </c>
    </row>
    <row r="15" spans="2:2" x14ac:dyDescent="0.25">
      <c r="B15" t="s">
        <v>14</v>
      </c>
    </row>
    <row r="16" spans="2:2" x14ac:dyDescent="0.25">
      <c r="B16" t="s">
        <v>28</v>
      </c>
    </row>
    <row r="17" spans="2:2" x14ac:dyDescent="0.25">
      <c r="B17" t="s">
        <v>29</v>
      </c>
    </row>
    <row r="18" spans="2:2" x14ac:dyDescent="0.25">
      <c r="B18" t="s">
        <v>30</v>
      </c>
    </row>
    <row r="19" spans="2:2" x14ac:dyDescent="0.25">
      <c r="B19" t="s">
        <v>31</v>
      </c>
    </row>
    <row r="20" spans="2:2" x14ac:dyDescent="0.25">
      <c r="B20" t="s">
        <v>32</v>
      </c>
    </row>
    <row r="21" spans="2:2" x14ac:dyDescent="0.25">
      <c r="B21" t="s">
        <v>33</v>
      </c>
    </row>
    <row r="22" spans="2:2" x14ac:dyDescent="0.25">
      <c r="B22" t="s">
        <v>34</v>
      </c>
    </row>
    <row r="23" spans="2:2" x14ac:dyDescent="0.25">
      <c r="B23" t="s">
        <v>35</v>
      </c>
    </row>
    <row r="24" spans="2:2" x14ac:dyDescent="0.25">
      <c r="B24" t="s">
        <v>36</v>
      </c>
    </row>
    <row r="25" spans="2:2" x14ac:dyDescent="0.25">
      <c r="B25" t="s">
        <v>37</v>
      </c>
    </row>
    <row r="26" spans="2:2" x14ac:dyDescent="0.25">
      <c r="B26" t="s">
        <v>38</v>
      </c>
    </row>
    <row r="27" spans="2:2" x14ac:dyDescent="0.25">
      <c r="B27" t="s">
        <v>44</v>
      </c>
    </row>
    <row r="28" spans="2:2" x14ac:dyDescent="0.25">
      <c r="B28" t="s">
        <v>45</v>
      </c>
    </row>
    <row r="29" spans="2:2" x14ac:dyDescent="0.25">
      <c r="B29" t="s">
        <v>46</v>
      </c>
    </row>
    <row r="30" spans="2:2" x14ac:dyDescent="0.25">
      <c r="B30" t="s">
        <v>47</v>
      </c>
    </row>
    <row r="31" spans="2:2" x14ac:dyDescent="0.25">
      <c r="B31" t="s">
        <v>48</v>
      </c>
    </row>
    <row r="32" spans="2:2" x14ac:dyDescent="0.25">
      <c r="B32" t="s">
        <v>49</v>
      </c>
    </row>
    <row r="33" spans="2:2" x14ac:dyDescent="0.25">
      <c r="B33" t="s">
        <v>50</v>
      </c>
    </row>
    <row r="34" spans="2:2" x14ac:dyDescent="0.25">
      <c r="B34" t="s">
        <v>51</v>
      </c>
    </row>
    <row r="35" spans="2:2" x14ac:dyDescent="0.25">
      <c r="B35" t="s">
        <v>52</v>
      </c>
    </row>
    <row r="36" spans="2:2" x14ac:dyDescent="0.25">
      <c r="B36" t="s">
        <v>53</v>
      </c>
    </row>
    <row r="37" spans="2:2" x14ac:dyDescent="0.25">
      <c r="B37" t="s">
        <v>54</v>
      </c>
    </row>
    <row r="38" spans="2:2" x14ac:dyDescent="0.25">
      <c r="B38" t="s">
        <v>55</v>
      </c>
    </row>
    <row r="39" spans="2:2" x14ac:dyDescent="0.25">
      <c r="B39" t="s">
        <v>56</v>
      </c>
    </row>
    <row r="40" spans="2:2" x14ac:dyDescent="0.25">
      <c r="B40" t="s">
        <v>57</v>
      </c>
    </row>
    <row r="41" spans="2:2" x14ac:dyDescent="0.25">
      <c r="B41" t="s">
        <v>58</v>
      </c>
    </row>
    <row r="42" spans="2:2" x14ac:dyDescent="0.25">
      <c r="B42" t="s">
        <v>59</v>
      </c>
    </row>
    <row r="43" spans="2:2" x14ac:dyDescent="0.25">
      <c r="B43" t="s">
        <v>60</v>
      </c>
    </row>
    <row r="44" spans="2:2" x14ac:dyDescent="0.25">
      <c r="B44" t="s">
        <v>61</v>
      </c>
    </row>
    <row r="45" spans="2:2" x14ac:dyDescent="0.25">
      <c r="B45" t="s">
        <v>62</v>
      </c>
    </row>
    <row r="46" spans="2:2" x14ac:dyDescent="0.25">
      <c r="B46" t="s">
        <v>63</v>
      </c>
    </row>
    <row r="47" spans="2:2" x14ac:dyDescent="0.25">
      <c r="B47" t="s">
        <v>64</v>
      </c>
    </row>
    <row r="48" spans="2:2" x14ac:dyDescent="0.25">
      <c r="B48" t="s">
        <v>65</v>
      </c>
    </row>
    <row r="49" spans="2:2" x14ac:dyDescent="0.25">
      <c r="B49" t="s">
        <v>66</v>
      </c>
    </row>
    <row r="50" spans="2:2" x14ac:dyDescent="0.25">
      <c r="B50" t="s">
        <v>67</v>
      </c>
    </row>
    <row r="51" spans="2:2" x14ac:dyDescent="0.25">
      <c r="B51" t="s">
        <v>68</v>
      </c>
    </row>
    <row r="52" spans="2:2" x14ac:dyDescent="0.25">
      <c r="B52" t="s">
        <v>69</v>
      </c>
    </row>
    <row r="53" spans="2:2" x14ac:dyDescent="0.25">
      <c r="B53" t="s">
        <v>70</v>
      </c>
    </row>
    <row r="54" spans="2:2" x14ac:dyDescent="0.25">
      <c r="B54" t="s">
        <v>71</v>
      </c>
    </row>
    <row r="55" spans="2:2" x14ac:dyDescent="0.25">
      <c r="B55" t="s">
        <v>72</v>
      </c>
    </row>
    <row r="56" spans="2:2" x14ac:dyDescent="0.25">
      <c r="B56" t="s">
        <v>73</v>
      </c>
    </row>
    <row r="57" spans="2:2" x14ac:dyDescent="0.25">
      <c r="B57" t="s">
        <v>74</v>
      </c>
    </row>
    <row r="58" spans="2:2" x14ac:dyDescent="0.25">
      <c r="B58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средняя стоим рем</vt:lpstr>
      <vt:lpstr>итоговая по серии</vt:lpstr>
      <vt:lpstr>списки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GnevashevaNA</dc:creator>
  <cp:lastModifiedBy>Blizniuk Mikhail Vasilyevich</cp:lastModifiedBy>
  <dcterms:created xsi:type="dcterms:W3CDTF">2019-06-06T08:09:36Z</dcterms:created>
  <dcterms:modified xsi:type="dcterms:W3CDTF">2019-06-06T13:18:26Z</dcterms:modified>
</cp:coreProperties>
</file>