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30" activeTab="0"/>
  </bookViews>
  <sheets>
    <sheet name="объекты" sheetId="1" r:id="rId1"/>
    <sheet name="индексы" sheetId="2" r:id="rId2"/>
  </sheets>
  <definedNames>
    <definedName name="_xlfn.IFERROR" hidden="1">#NAME?</definedName>
    <definedName name="_xlnm._FilterDatabase" localSheetId="0" hidden="1">'объекты'!$A$5:$H$13</definedName>
  </definedNames>
  <calcPr fullCalcOnLoad="1" fullPrecision="0"/>
</workbook>
</file>

<file path=xl/sharedStrings.xml><?xml version="1.0" encoding="utf-8"?>
<sst xmlns="http://schemas.openxmlformats.org/spreadsheetml/2006/main" count="26" uniqueCount="20">
  <si>
    <t>Описание актива</t>
  </si>
  <si>
    <t>Описание подкласса ОКОФ</t>
  </si>
  <si>
    <t>Дата ввода в эксплуат.</t>
  </si>
  <si>
    <t>Пресс механический ЛСУ 100</t>
  </si>
  <si>
    <t>Оборудование</t>
  </si>
  <si>
    <t>Здания</t>
  </si>
  <si>
    <t xml:space="preserve">Здание склад материалов </t>
  </si>
  <si>
    <t>Здание электроремонтный корпус</t>
  </si>
  <si>
    <t xml:space="preserve">Здание насосная </t>
  </si>
  <si>
    <t>Здание прачечная спецодежды</t>
  </si>
  <si>
    <t xml:space="preserve">Здание компрессии </t>
  </si>
  <si>
    <t>Здание склад бензина</t>
  </si>
  <si>
    <t>Станок токарный</t>
  </si>
  <si>
    <t>здания</t>
  </si>
  <si>
    <t>оборудование</t>
  </si>
  <si>
    <t>Стоимость на дату ввода в эксплуат.</t>
  </si>
  <si>
    <t>Стоимость на текущую дату</t>
  </si>
  <si>
    <t>№</t>
  </si>
  <si>
    <t>Индекс перевода стоимости (авто)</t>
  </si>
  <si>
    <t>Индекс перевода стоимости (ручной способ)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</si>
</sst>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4" fontId="0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3" fillId="34" borderId="0" xfId="0" applyFont="1" applyFill="1" applyBorder="1" applyAlignment="1">
      <alignment horizontal="left" vertical="top"/>
    </xf>
    <xf numFmtId="2" fontId="0" fillId="33" borderId="0" xfId="0" applyNumberFormat="1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7">
    <dxf>
      <fill>
        <patternFill patternType="solid">
          <fgColor rgb="FFEDEDED"/>
          <bgColor rgb="FFEDEDED"/>
        </patternFill>
      </fill>
    </dxf>
    <dxf>
      <fill>
        <patternFill patternType="solid">
          <fgColor rgb="FFEDEDED"/>
          <bgColor rgb="FFEDEDED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A5A5A5"/>
        </top>
      </border>
    </dxf>
    <dxf>
      <font>
        <b/>
        <color rgb="FFFFFFFF"/>
      </font>
      <fill>
        <patternFill patternType="solid">
          <fgColor rgb="FFA5A5A5"/>
          <bgColor rgb="FFA5A5A5"/>
        </patternFill>
      </fill>
    </dxf>
    <dxf>
      <font>
        <color rgb="FF000000"/>
      </font>
      <border>
        <left style="thin">
          <color rgb="FFC9C9C9"/>
        </left>
        <right style="thin">
          <color rgb="FFC9C9C9"/>
        </right>
        <top style="thin">
          <color rgb="FFC9C9C9"/>
        </top>
        <bottom style="thin">
          <color rgb="FFC9C9C9"/>
        </bottom>
      </border>
    </dxf>
  </dxfs>
  <tableStyles count="1" defaultTableStyle="TableStyleMedium2" defaultPivotStyle="PivotStyleLight16">
    <tableStyle name="TableStyleMedium4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3"/>
  <sheetViews>
    <sheetView tabSelected="1" zoomScalePageLayoutView="0" workbookViewId="0" topLeftCell="A1">
      <selection activeCell="H6" sqref="H6:H13"/>
    </sheetView>
  </sheetViews>
  <sheetFormatPr defaultColWidth="9.140625" defaultRowHeight="15"/>
  <cols>
    <col min="2" max="2" width="44.00390625" style="0" customWidth="1"/>
    <col min="3" max="3" width="12.28125" style="0" customWidth="1"/>
    <col min="4" max="4" width="20.28125" style="5" customWidth="1"/>
    <col min="5" max="5" width="16.57421875" style="0" customWidth="1"/>
    <col min="6" max="6" width="14.57421875" style="0" customWidth="1"/>
    <col min="7" max="7" width="14.57421875" style="5" customWidth="1"/>
    <col min="8" max="8" width="17.421875" style="5" customWidth="1"/>
    <col min="9" max="9" width="10.00390625" style="0" customWidth="1"/>
  </cols>
  <sheetData>
    <row r="4" spans="9:11" ht="15">
      <c r="I4" s="5"/>
      <c r="J4" s="5"/>
      <c r="K4" s="5"/>
    </row>
    <row r="5" spans="1:11" ht="75">
      <c r="A5" s="4" t="s">
        <v>17</v>
      </c>
      <c r="B5" s="2" t="s">
        <v>0</v>
      </c>
      <c r="C5" s="2" t="s">
        <v>1</v>
      </c>
      <c r="D5" s="2" t="s">
        <v>15</v>
      </c>
      <c r="E5" s="2" t="s">
        <v>2</v>
      </c>
      <c r="F5" s="2" t="s">
        <v>19</v>
      </c>
      <c r="G5" s="11" t="s">
        <v>18</v>
      </c>
      <c r="H5" s="2" t="s">
        <v>16</v>
      </c>
      <c r="I5" s="5"/>
      <c r="J5" s="5"/>
      <c r="K5" s="5"/>
    </row>
    <row r="6" spans="1:11" ht="15">
      <c r="A6">
        <v>1</v>
      </c>
      <c r="B6" s="14" t="s">
        <v>6</v>
      </c>
      <c r="C6" s="6" t="s">
        <v>5</v>
      </c>
      <c r="D6" s="9">
        <v>10000000</v>
      </c>
      <c r="E6" s="1">
        <v>36982</v>
      </c>
      <c r="F6" s="10">
        <f>индексы!F7</f>
        <v>2.8</v>
      </c>
      <c r="G6" s="15">
        <f>_xlfn.IFERROR(VLOOKUP(E6,индексы!D:F,2+(C6=индексы!F$4)),1)</f>
        <v>2.8</v>
      </c>
      <c r="H6" s="12">
        <f>D6*G6</f>
        <v>28000000</v>
      </c>
      <c r="I6" s="5"/>
      <c r="J6" s="5"/>
      <c r="K6" s="5"/>
    </row>
    <row r="7" spans="1:11" ht="15">
      <c r="A7">
        <v>2</v>
      </c>
      <c r="B7" s="14" t="s">
        <v>7</v>
      </c>
      <c r="C7" s="6" t="s">
        <v>5</v>
      </c>
      <c r="D7" s="9">
        <v>20000000</v>
      </c>
      <c r="E7" s="7">
        <v>37166</v>
      </c>
      <c r="F7" s="10">
        <f>индексы!F13</f>
        <v>2.6</v>
      </c>
      <c r="G7" s="15">
        <f>_xlfn.IFERROR(VLOOKUP(E7,индексы!D:F,2+(C7=индексы!F$4)),1)</f>
        <v>2.6</v>
      </c>
      <c r="H7" s="12">
        <f aca="true" t="shared" si="0" ref="H7:H13">D7*G7</f>
        <v>52000000</v>
      </c>
      <c r="I7" s="5"/>
      <c r="J7" s="5"/>
      <c r="K7" s="5"/>
    </row>
    <row r="8" spans="1:11" ht="15">
      <c r="A8">
        <v>3</v>
      </c>
      <c r="B8" s="14" t="s">
        <v>8</v>
      </c>
      <c r="C8" s="6" t="s">
        <v>5</v>
      </c>
      <c r="D8" s="9">
        <v>5000000</v>
      </c>
      <c r="E8" s="7">
        <v>36942</v>
      </c>
      <c r="F8" s="10">
        <f>индексы!F5</f>
        <v>2.8</v>
      </c>
      <c r="G8" s="15">
        <f>_xlfn.IFERROR(VLOOKUP(E8,индексы!D:F,2+(C8=индексы!F$4)),1)</f>
        <v>2.8</v>
      </c>
      <c r="H8" s="12">
        <f t="shared" si="0"/>
        <v>14000000</v>
      </c>
      <c r="J8" s="5"/>
      <c r="K8" s="5"/>
    </row>
    <row r="9" spans="1:8" s="5" customFormat="1" ht="15">
      <c r="A9" s="5">
        <v>4</v>
      </c>
      <c r="B9" s="8" t="s">
        <v>12</v>
      </c>
      <c r="C9" s="6" t="s">
        <v>4</v>
      </c>
      <c r="D9" s="9">
        <v>4500</v>
      </c>
      <c r="E9" s="7">
        <v>36916</v>
      </c>
      <c r="G9" s="15">
        <f>_xlfn.IFERROR(VLOOKUP(E9,индексы!D:F,2+(C9=индексы!F$4)),1)</f>
        <v>1</v>
      </c>
      <c r="H9" s="12">
        <f t="shared" si="0"/>
        <v>4500</v>
      </c>
    </row>
    <row r="10" spans="1:8" s="5" customFormat="1" ht="15">
      <c r="A10" s="5">
        <v>5</v>
      </c>
      <c r="B10" s="8" t="s">
        <v>3</v>
      </c>
      <c r="C10" s="6" t="s">
        <v>4</v>
      </c>
      <c r="D10" s="9">
        <v>5500</v>
      </c>
      <c r="E10" s="7">
        <v>37144</v>
      </c>
      <c r="G10" s="15">
        <f>_xlfn.IFERROR(VLOOKUP(E10,индексы!D:F,2+(C10=индексы!F$4)),1)</f>
        <v>5.8</v>
      </c>
      <c r="H10" s="12">
        <f t="shared" si="0"/>
        <v>31900</v>
      </c>
    </row>
    <row r="11" spans="1:11" ht="15">
      <c r="A11">
        <v>6</v>
      </c>
      <c r="B11" s="14" t="s">
        <v>9</v>
      </c>
      <c r="C11" s="6" t="s">
        <v>5</v>
      </c>
      <c r="D11" s="9">
        <v>7800000</v>
      </c>
      <c r="E11" s="7">
        <v>37109</v>
      </c>
      <c r="F11" s="10">
        <f>индексы!F11</f>
        <v>2.6</v>
      </c>
      <c r="G11" s="15">
        <f>_xlfn.IFERROR(VLOOKUP(E11,индексы!D:F,2+(C11=индексы!F$4)),1)</f>
        <v>2.6</v>
      </c>
      <c r="H11" s="12">
        <f t="shared" si="0"/>
        <v>20280000</v>
      </c>
      <c r="J11" s="5"/>
      <c r="K11" s="5"/>
    </row>
    <row r="12" spans="1:11" ht="15">
      <c r="A12">
        <v>7</v>
      </c>
      <c r="B12" s="14" t="s">
        <v>10</v>
      </c>
      <c r="C12" s="6" t="s">
        <v>5</v>
      </c>
      <c r="D12" s="9">
        <v>9500000</v>
      </c>
      <c r="E12" s="7">
        <v>37234</v>
      </c>
      <c r="F12" s="10">
        <f>индексы!F15</f>
        <v>2.5</v>
      </c>
      <c r="G12" s="15">
        <f>_xlfn.IFERROR(VLOOKUP(E12,индексы!D:F,2+(C12=индексы!F$4)),1)</f>
        <v>2.5</v>
      </c>
      <c r="H12" s="12">
        <f t="shared" si="0"/>
        <v>23750000</v>
      </c>
      <c r="J12" s="5"/>
      <c r="K12" s="5"/>
    </row>
    <row r="13" spans="1:11" ht="15">
      <c r="A13">
        <v>8</v>
      </c>
      <c r="B13" s="14" t="s">
        <v>11</v>
      </c>
      <c r="C13" s="6" t="s">
        <v>5</v>
      </c>
      <c r="D13" s="9">
        <v>6700000</v>
      </c>
      <c r="E13" s="7">
        <v>37080</v>
      </c>
      <c r="F13" s="10">
        <f>индексы!F10</f>
        <v>2.7</v>
      </c>
      <c r="G13" s="15">
        <f>_xlfn.IFERROR(VLOOKUP(E13,индексы!D:F,2+(C13=индексы!F$4)),1)</f>
        <v>2.7</v>
      </c>
      <c r="H13" s="12">
        <f t="shared" si="0"/>
        <v>18090000</v>
      </c>
      <c r="J13" s="5"/>
      <c r="K13" s="5"/>
    </row>
  </sheetData>
  <sheetProtection/>
  <autoFilter ref="A5:H1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4:F16"/>
  <sheetViews>
    <sheetView zoomScalePageLayoutView="0" workbookViewId="0" topLeftCell="A1">
      <selection activeCell="G19" sqref="G19"/>
    </sheetView>
  </sheetViews>
  <sheetFormatPr defaultColWidth="9.140625" defaultRowHeight="15"/>
  <cols>
    <col min="4" max="4" width="10.140625" style="0" bestFit="1" customWidth="1"/>
    <col min="5" max="5" width="16.28125" style="0" customWidth="1"/>
    <col min="6" max="6" width="10.57421875" style="0" bestFit="1" customWidth="1"/>
  </cols>
  <sheetData>
    <row r="4" spans="5:6" ht="15">
      <c r="E4" s="4" t="s">
        <v>14</v>
      </c>
      <c r="F4" s="4" t="s">
        <v>13</v>
      </c>
    </row>
    <row r="5" spans="4:6" ht="15">
      <c r="D5" s="3">
        <v>36922</v>
      </c>
      <c r="E5" s="13">
        <v>6.2</v>
      </c>
      <c r="F5" s="13">
        <v>2.8</v>
      </c>
    </row>
    <row r="6" spans="4:6" ht="15">
      <c r="D6" s="3">
        <v>36950</v>
      </c>
      <c r="E6" s="13">
        <v>6.1</v>
      </c>
      <c r="F6" s="13">
        <v>2.8</v>
      </c>
    </row>
    <row r="7" spans="4:6" ht="15">
      <c r="D7" s="3">
        <v>36981</v>
      </c>
      <c r="E7" s="13">
        <v>6.1</v>
      </c>
      <c r="F7" s="13">
        <v>2.8</v>
      </c>
    </row>
    <row r="8" spans="4:6" ht="15">
      <c r="D8" s="3">
        <v>37011</v>
      </c>
      <c r="E8" s="13">
        <v>6</v>
      </c>
      <c r="F8" s="13">
        <v>2.7</v>
      </c>
    </row>
    <row r="9" spans="4:6" ht="15">
      <c r="D9" s="3">
        <v>37042</v>
      </c>
      <c r="E9" s="13">
        <v>6</v>
      </c>
      <c r="F9" s="13">
        <v>2.7</v>
      </c>
    </row>
    <row r="10" spans="4:6" ht="15">
      <c r="D10" s="3">
        <v>37072</v>
      </c>
      <c r="E10" s="13">
        <v>5.8</v>
      </c>
      <c r="F10" s="13">
        <v>2.7</v>
      </c>
    </row>
    <row r="11" spans="4:6" ht="15">
      <c r="D11" s="3">
        <v>37103</v>
      </c>
      <c r="E11" s="13">
        <v>5.8</v>
      </c>
      <c r="F11" s="13">
        <v>2.6</v>
      </c>
    </row>
    <row r="12" spans="4:6" ht="15">
      <c r="D12" s="3">
        <v>37134</v>
      </c>
      <c r="E12" s="13">
        <v>5.8</v>
      </c>
      <c r="F12" s="13">
        <v>2.6</v>
      </c>
    </row>
    <row r="13" spans="4:6" ht="15">
      <c r="D13" s="3">
        <v>37164</v>
      </c>
      <c r="E13" s="13">
        <v>5.8</v>
      </c>
      <c r="F13" s="13">
        <v>2.6</v>
      </c>
    </row>
    <row r="14" spans="4:6" ht="15">
      <c r="D14" s="3">
        <v>37195</v>
      </c>
      <c r="E14" s="13">
        <v>5.8</v>
      </c>
      <c r="F14" s="13">
        <v>2.5</v>
      </c>
    </row>
    <row r="15" spans="4:6" ht="15">
      <c r="D15" s="3">
        <v>37225</v>
      </c>
      <c r="E15" s="13">
        <v>5.8</v>
      </c>
      <c r="F15" s="13">
        <v>2.5</v>
      </c>
    </row>
    <row r="16" spans="4:6" ht="15">
      <c r="D16" s="3">
        <v>37256</v>
      </c>
      <c r="E16" s="13">
        <v>5.8</v>
      </c>
      <c r="F16" s="13">
        <v>2.5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ГАВ</cp:lastModifiedBy>
  <dcterms:created xsi:type="dcterms:W3CDTF">2019-06-09T21:01:41Z</dcterms:created>
  <dcterms:modified xsi:type="dcterms:W3CDTF">2019-06-10T06:18:09Z</dcterms:modified>
  <cp:category/>
  <cp:version/>
  <cp:contentType/>
  <cp:contentStatus/>
</cp:coreProperties>
</file>