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45" tabRatio="408" activeTab="1"/>
  </bookViews>
  <sheets>
    <sheet name="Лист1" sheetId="1" r:id="rId1"/>
    <sheet name="Лист2" sheetId="3" r:id="rId2"/>
  </sheets>
  <definedNames>
    <definedName name="_xlnm._FilterDatabase" localSheetId="0" hidden="1">Лист1!$A$2:$AC$13</definedName>
    <definedName name="Z_15702619_7434_4543_A6C7_5B1CF1F29BDB_.wvu.Cols" localSheetId="0" hidden="1">Лист1!$W:$Z,Лист1!#REF!,Лист1!#REF!,Лист1!#REF!,Лист1!#REF!,Лист1!#REF!,Лист1!#REF!,Лист1!#REF!,Лист1!#REF!,Лист1!#REF!</definedName>
    <definedName name="Z_15702619_7434_4543_A6C7_5B1CF1F29BDB_.wvu.FilterData" localSheetId="0" hidden="1">Лист1!$A$2:$AC$2</definedName>
    <definedName name="Z_15702619_7434_4543_A6C7_5B1CF1F29BDB_.wvu.PrintArea" localSheetId="0" hidden="1">Лист1!$A$1:$AC$13</definedName>
    <definedName name="Z_15702619_7434_4543_A6C7_5B1CF1F29BDB_.wvu.PrintTitles" localSheetId="0" hidden="1">Лист1!$1:$1</definedName>
    <definedName name="Z_15702619_7434_4543_A6C7_5B1CF1F29BDB_.wvu.Rows" localSheetId="0" hidden="1">Лист1!#REF!,Лист1!#REF!</definedName>
    <definedName name="Z_94E42C5D_BE99_4254_B812_896C61F122D8_.wvu.Cols" localSheetId="0" hidden="1">Лист1!$W:$Z,Лист1!#REF!,Лист1!#REF!,Лист1!#REF!,Лист1!#REF!,Лист1!#REF!,Лист1!#REF!,Лист1!#REF!,Лист1!#REF!,Лист1!#REF!</definedName>
    <definedName name="Z_94E42C5D_BE99_4254_B812_896C61F122D8_.wvu.FilterData" localSheetId="0" hidden="1">Лист1!$A$2:$AC$2</definedName>
    <definedName name="Z_94E42C5D_BE99_4254_B812_896C61F122D8_.wvu.PrintArea" localSheetId="0" hidden="1">Лист1!$A$1:$AC$13</definedName>
    <definedName name="Z_94E42C5D_BE99_4254_B812_896C61F122D8_.wvu.PrintTitles" localSheetId="0" hidden="1">Лист1!$1:$1</definedName>
    <definedName name="Z_94E42C5D_BE99_4254_B812_896C61F122D8_.wvu.Rows" localSheetId="0" hidden="1">Лист1!#REF!,Лист1!#REF!</definedName>
    <definedName name="Z_B654DC19_D715_4A8F_BFA1_F442E9FA3197_.wvu.Cols" localSheetId="0" hidden="1">Лист1!$W:$Z,Лист1!#REF!,Лист1!#REF!,Лист1!#REF!,Лист1!#REF!,Лист1!#REF!,Лист1!#REF!,Лист1!#REF!,Лист1!#REF!,Лист1!#REF!</definedName>
    <definedName name="Z_B654DC19_D715_4A8F_BFA1_F442E9FA3197_.wvu.FilterData" localSheetId="0" hidden="1">Лист1!$A$2:$AC$2</definedName>
    <definedName name="Z_B654DC19_D715_4A8F_BFA1_F442E9FA3197_.wvu.PrintArea" localSheetId="0" hidden="1">Лист1!$A$1:$AC$13</definedName>
    <definedName name="Z_B654DC19_D715_4A8F_BFA1_F442E9FA3197_.wvu.PrintTitles" localSheetId="0" hidden="1">Лист1!$1:$1</definedName>
    <definedName name="Z_B654DC19_D715_4A8F_BFA1_F442E9FA3197_.wvu.Rows" localSheetId="0" hidden="1">Лист1!#REF!,Лист1!#REF!</definedName>
    <definedName name="_xlnm.Print_Titles" localSheetId="0">Лист1!$1:$1</definedName>
    <definedName name="_xlnm.Print_Area" localSheetId="0">Лист1!$A$1:$AC$21</definedName>
  </definedNames>
  <calcPr calcId="145621" fullCalcOnLoad="1"/>
  <customWorkbookViews>
    <customWorkbookView name="Natalya - Личное представление" guid="{B654DC19-D715-4A8F-BFA1-F442E9FA3197}" mergeInterval="0" personalView="1" maximized="1" windowWidth="1916" windowHeight="857" tabRatio="408" activeSheetId="1"/>
    <customWorkbookView name="Фанис - Личное представление" guid="{94E42C5D-BE99-4254-B812-896C61F122D8}" mergeInterval="0" personalView="1" maximized="1" xWindow="1" yWindow="1" windowWidth="1920" windowHeight="859" tabRatio="408" activeSheetId="1"/>
    <customWorkbookView name="user - Личное представление" guid="{15702619-7434-4543-A6C7-5B1CF1F29BDB}" mergeInterval="0" personalView="1" maximized="1" windowWidth="1676" windowHeight="751" tabRatio="408" activeSheetId="1"/>
  </customWorkbookViews>
</workbook>
</file>

<file path=xl/calcChain.xml><?xml version="1.0" encoding="utf-8"?>
<calcChain xmlns="http://schemas.openxmlformats.org/spreadsheetml/2006/main">
  <c r="M6" i="3" l="1" a="1"/>
  <c r="M6" i="3"/>
  <c r="N6" i="3" a="1"/>
  <c r="N6" i="3"/>
  <c r="O6" i="3" a="1"/>
  <c r="O6" i="3"/>
  <c r="P6" i="3" a="1"/>
  <c r="P6" i="3"/>
  <c r="M7" i="3" a="1"/>
  <c r="M7" i="3"/>
  <c r="N7" i="3" a="1"/>
  <c r="N7" i="3"/>
  <c r="O7" i="3" a="1"/>
  <c r="O7" i="3"/>
  <c r="P7" i="3" a="1"/>
  <c r="P7" i="3"/>
  <c r="M8" i="3" a="1"/>
  <c r="M8" i="3"/>
  <c r="N8" i="3" a="1"/>
  <c r="N8" i="3"/>
  <c r="O8" i="3" a="1"/>
  <c r="O8" i="3"/>
  <c r="P8" i="3" a="1"/>
  <c r="P8" i="3"/>
  <c r="M9" i="3" a="1"/>
  <c r="M9" i="3"/>
  <c r="N9" i="3" a="1"/>
  <c r="N9" i="3"/>
  <c r="O9" i="3" a="1"/>
  <c r="O9" i="3"/>
  <c r="P9" i="3" a="1"/>
  <c r="P9" i="3"/>
  <c r="M10" i="3" a="1"/>
  <c r="M10" i="3"/>
  <c r="N10" i="3" a="1"/>
  <c r="N10" i="3"/>
  <c r="O10" i="3" a="1"/>
  <c r="O10" i="3"/>
  <c r="P10" i="3" a="1"/>
  <c r="P10" i="3"/>
  <c r="M11" i="3" a="1"/>
  <c r="M11" i="3"/>
  <c r="N11" i="3" a="1"/>
  <c r="N11" i="3"/>
  <c r="O11" i="3" a="1"/>
  <c r="O11" i="3"/>
  <c r="P11" i="3" a="1"/>
  <c r="P11" i="3"/>
  <c r="M12" i="3" a="1"/>
  <c r="M12" i="3"/>
  <c r="N12" i="3" a="1"/>
  <c r="N12" i="3"/>
  <c r="O12" i="3" a="1"/>
  <c r="O12" i="3"/>
  <c r="P12" i="3" a="1"/>
  <c r="P12" i="3"/>
  <c r="M13" i="3" a="1"/>
  <c r="M13" i="3"/>
  <c r="N13" i="3" a="1"/>
  <c r="N13" i="3"/>
  <c r="O13" i="3" a="1"/>
  <c r="O13" i="3"/>
  <c r="P13" i="3" a="1"/>
  <c r="P13" i="3"/>
  <c r="M14" i="3" a="1"/>
  <c r="M14" i="3"/>
  <c r="N14" i="3" a="1"/>
  <c r="N14" i="3"/>
  <c r="O14" i="3" a="1"/>
  <c r="O14" i="3"/>
  <c r="P14" i="3" a="1"/>
  <c r="P14" i="3"/>
  <c r="M15" i="3" a="1"/>
  <c r="M15" i="3"/>
  <c r="N15" i="3" a="1"/>
  <c r="N15" i="3"/>
  <c r="O15" i="3" a="1"/>
  <c r="O15" i="3"/>
  <c r="P15" i="3" a="1"/>
  <c r="P15" i="3"/>
  <c r="M16" i="3" a="1"/>
  <c r="M16" i="3"/>
  <c r="N16" i="3" a="1"/>
  <c r="N16" i="3"/>
  <c r="O16" i="3" a="1"/>
  <c r="O16" i="3"/>
  <c r="P16" i="3" a="1"/>
  <c r="P16" i="3"/>
  <c r="M17" i="3" a="1"/>
  <c r="M17" i="3"/>
  <c r="N17" i="3" a="1"/>
  <c r="N17" i="3"/>
  <c r="O17" i="3" a="1"/>
  <c r="O17" i="3"/>
  <c r="P17" i="3" a="1"/>
  <c r="P17" i="3"/>
  <c r="M18" i="3" a="1"/>
  <c r="M18" i="3"/>
  <c r="N18" i="3" a="1"/>
  <c r="N18" i="3"/>
  <c r="O18" i="3" a="1"/>
  <c r="O18" i="3"/>
  <c r="P18" i="3" a="1"/>
  <c r="P18" i="3"/>
  <c r="M19" i="3" a="1"/>
  <c r="M19" i="3"/>
  <c r="N19" i="3" a="1"/>
  <c r="N19" i="3"/>
  <c r="O19" i="3" a="1"/>
  <c r="O19" i="3"/>
  <c r="P19" i="3" a="1"/>
  <c r="P19" i="3"/>
  <c r="M20" i="3" a="1"/>
  <c r="M20" i="3"/>
  <c r="N20" i="3" a="1"/>
  <c r="N20" i="3"/>
  <c r="O20" i="3" a="1"/>
  <c r="O20" i="3"/>
  <c r="P20" i="3" a="1"/>
  <c r="P20" i="3"/>
  <c r="M21" i="3" a="1"/>
  <c r="M21" i="3"/>
  <c r="N21" i="3" a="1"/>
  <c r="N21" i="3"/>
  <c r="O21" i="3" a="1"/>
  <c r="O21" i="3"/>
  <c r="P21" i="3" a="1"/>
  <c r="P21" i="3"/>
  <c r="J6" i="3" a="1"/>
  <c r="J6" i="3"/>
  <c r="K6" i="3" a="1"/>
  <c r="K6" i="3"/>
  <c r="L6" i="3" a="1"/>
  <c r="L6" i="3"/>
  <c r="J7" i="3" a="1"/>
  <c r="J7" i="3"/>
  <c r="K7" i="3" a="1"/>
  <c r="K7" i="3"/>
  <c r="L7" i="3" a="1"/>
  <c r="L7" i="3"/>
  <c r="J8" i="3" a="1"/>
  <c r="J8" i="3"/>
  <c r="K8" i="3" a="1"/>
  <c r="K8" i="3"/>
  <c r="L8" i="3" a="1"/>
  <c r="L8" i="3"/>
  <c r="J9" i="3" a="1"/>
  <c r="J9" i="3"/>
  <c r="K9" i="3" a="1"/>
  <c r="K9" i="3"/>
  <c r="L9" i="3" a="1"/>
  <c r="L9" i="3"/>
  <c r="J10" i="3" a="1"/>
  <c r="J10" i="3"/>
  <c r="K10" i="3" a="1"/>
  <c r="K10" i="3"/>
  <c r="L10" i="3" a="1"/>
  <c r="L10" i="3"/>
  <c r="J11" i="3" a="1"/>
  <c r="J11" i="3"/>
  <c r="K11" i="3" a="1"/>
  <c r="K11" i="3"/>
  <c r="L11" i="3" a="1"/>
  <c r="L11" i="3"/>
  <c r="J12" i="3" a="1"/>
  <c r="J12" i="3"/>
  <c r="K12" i="3" a="1"/>
  <c r="K12" i="3"/>
  <c r="L12" i="3" a="1"/>
  <c r="L12" i="3"/>
  <c r="J13" i="3" a="1"/>
  <c r="J13" i="3"/>
  <c r="K13" i="3" a="1"/>
  <c r="K13" i="3"/>
  <c r="L13" i="3" a="1"/>
  <c r="L13" i="3"/>
  <c r="J14" i="3" a="1"/>
  <c r="J14" i="3"/>
  <c r="K14" i="3" a="1"/>
  <c r="K14" i="3"/>
  <c r="L14" i="3" a="1"/>
  <c r="L14" i="3"/>
  <c r="J15" i="3" a="1"/>
  <c r="J15" i="3"/>
  <c r="K15" i="3" a="1"/>
  <c r="K15" i="3"/>
  <c r="L15" i="3" a="1"/>
  <c r="L15" i="3"/>
  <c r="J16" i="3" a="1"/>
  <c r="J16" i="3"/>
  <c r="K16" i="3" a="1"/>
  <c r="K16" i="3"/>
  <c r="L16" i="3" a="1"/>
  <c r="L16" i="3"/>
  <c r="J17" i="3" a="1"/>
  <c r="J17" i="3"/>
  <c r="K17" i="3" a="1"/>
  <c r="K17" i="3"/>
  <c r="L17" i="3" a="1"/>
  <c r="L17" i="3"/>
  <c r="J18" i="3" a="1"/>
  <c r="J18" i="3"/>
  <c r="K18" i="3" a="1"/>
  <c r="K18" i="3"/>
  <c r="L18" i="3" a="1"/>
  <c r="L18" i="3"/>
  <c r="J19" i="3" a="1"/>
  <c r="J19" i="3"/>
  <c r="K19" i="3" a="1"/>
  <c r="K19" i="3"/>
  <c r="L19" i="3" a="1"/>
  <c r="L19" i="3"/>
  <c r="J20" i="3" a="1"/>
  <c r="J20" i="3"/>
  <c r="K20" i="3" a="1"/>
  <c r="K20" i="3"/>
  <c r="L20" i="3" a="1"/>
  <c r="L20" i="3"/>
  <c r="J21" i="3" a="1"/>
  <c r="J21" i="3"/>
  <c r="K21" i="3" a="1"/>
  <c r="K21" i="3"/>
  <c r="L21" i="3" a="1"/>
  <c r="L21" i="3"/>
  <c r="I7" i="3" a="1"/>
  <c r="I7" i="3"/>
  <c r="I8" i="3" a="1"/>
  <c r="I8" i="3"/>
  <c r="I9" i="3" a="1"/>
  <c r="I9" i="3"/>
  <c r="I10" i="3" a="1"/>
  <c r="I10" i="3"/>
  <c r="I11" i="3" a="1"/>
  <c r="I11" i="3"/>
  <c r="I12" i="3" a="1"/>
  <c r="I12" i="3"/>
  <c r="I13" i="3" a="1"/>
  <c r="I13" i="3"/>
  <c r="I14" i="3" a="1"/>
  <c r="I14" i="3"/>
  <c r="I15" i="3" a="1"/>
  <c r="I15" i="3"/>
  <c r="I16" i="3" a="1"/>
  <c r="I16" i="3"/>
  <c r="I17" i="3" a="1"/>
  <c r="I17" i="3"/>
  <c r="I18" i="3" a="1"/>
  <c r="I18" i="3"/>
  <c r="I19" i="3" a="1"/>
  <c r="I19" i="3"/>
  <c r="I20" i="3" a="1"/>
  <c r="I20" i="3"/>
  <c r="I21" i="3" a="1"/>
  <c r="I21" i="3"/>
  <c r="I6" i="3" a="1"/>
  <c r="I6" i="3" s="1"/>
  <c r="G18" i="3"/>
  <c r="G19" i="3"/>
  <c r="G20" i="3"/>
  <c r="G21" i="3"/>
  <c r="F20" i="3"/>
  <c r="F21" i="3"/>
  <c r="E21" i="3"/>
  <c r="D20" i="3"/>
  <c r="D21" i="3"/>
  <c r="P20" i="1"/>
  <c r="E20" i="3"/>
  <c r="Z20" i="1"/>
  <c r="P21" i="1"/>
  <c r="Z21" i="1"/>
  <c r="F10" i="3"/>
  <c r="P19" i="1"/>
  <c r="E19" i="3"/>
  <c r="Y19" i="1"/>
  <c r="Z19" i="1"/>
  <c r="D19" i="3"/>
  <c r="F6" i="3"/>
  <c r="F7" i="3"/>
  <c r="F8" i="3"/>
  <c r="F9" i="3"/>
  <c r="F11" i="3"/>
  <c r="F12" i="3"/>
  <c r="F13" i="3"/>
  <c r="F14" i="3"/>
  <c r="F15" i="3"/>
  <c r="F16" i="3"/>
  <c r="F17" i="3"/>
  <c r="F18" i="3"/>
  <c r="F19" i="3"/>
  <c r="F2" i="3"/>
  <c r="E3" i="3"/>
  <c r="A3" i="3"/>
  <c r="E4" i="3"/>
  <c r="E5" i="3"/>
  <c r="E2" i="3"/>
  <c r="D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3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A15" i="3"/>
  <c r="G15" i="3"/>
  <c r="A20" i="3"/>
  <c r="A21" i="3"/>
  <c r="B21" i="3"/>
  <c r="C21" i="3"/>
  <c r="B22" i="3"/>
  <c r="C22" i="3"/>
  <c r="H22" i="3"/>
  <c r="B23" i="3"/>
  <c r="C23" i="3"/>
  <c r="H23" i="3"/>
  <c r="B24" i="3"/>
  <c r="C24" i="3"/>
  <c r="G24" i="3"/>
  <c r="H24" i="3"/>
  <c r="B25" i="3"/>
  <c r="C25" i="3"/>
  <c r="G25" i="3"/>
  <c r="H25" i="3"/>
  <c r="A19" i="3"/>
  <c r="G2" i="3"/>
  <c r="H2" i="3"/>
  <c r="G3" i="3"/>
  <c r="H3" i="3"/>
  <c r="G4" i="3"/>
  <c r="H4" i="3"/>
  <c r="G5" i="3"/>
  <c r="H5" i="3"/>
  <c r="G6" i="3"/>
  <c r="G7" i="3"/>
  <c r="G8" i="3"/>
  <c r="G9" i="3"/>
  <c r="G10" i="3"/>
  <c r="G11" i="3"/>
  <c r="A17" i="3"/>
  <c r="G17" i="3"/>
  <c r="A18" i="3"/>
  <c r="P16" i="1"/>
  <c r="E16" i="3"/>
  <c r="Y16" i="1"/>
  <c r="H16" i="3"/>
  <c r="P17" i="1"/>
  <c r="E17" i="3"/>
  <c r="Z17" i="1"/>
  <c r="P18" i="1"/>
  <c r="E18" i="3"/>
  <c r="Z18" i="1"/>
  <c r="A14" i="3"/>
  <c r="G14" i="3"/>
  <c r="A16" i="3"/>
  <c r="G16" i="3"/>
  <c r="P14" i="1"/>
  <c r="E14" i="3"/>
  <c r="Y14" i="1"/>
  <c r="H14" i="3"/>
  <c r="Z14" i="1"/>
  <c r="P15" i="1"/>
  <c r="E15" i="3"/>
  <c r="Y15" i="1"/>
  <c r="H15" i="3"/>
  <c r="P13" i="1"/>
  <c r="E13" i="3"/>
  <c r="Z13" i="1"/>
  <c r="B2" i="3"/>
  <c r="A6" i="3"/>
  <c r="C2" i="3"/>
  <c r="G12" i="3"/>
  <c r="G13" i="3"/>
  <c r="B3" i="3"/>
  <c r="A11" i="3"/>
  <c r="A12" i="3"/>
  <c r="A13" i="3"/>
  <c r="A4" i="3"/>
  <c r="A5" i="3"/>
  <c r="A7" i="3"/>
  <c r="A8" i="3"/>
  <c r="A9" i="3"/>
  <c r="A10" i="3"/>
  <c r="A2" i="3"/>
  <c r="P9" i="1"/>
  <c r="E9" i="3"/>
  <c r="Z9" i="1"/>
  <c r="P10" i="1"/>
  <c r="E10" i="3"/>
  <c r="Y10" i="1"/>
  <c r="H10" i="3"/>
  <c r="Z10" i="1"/>
  <c r="P11" i="1"/>
  <c r="E11" i="3"/>
  <c r="Z11" i="1"/>
  <c r="P12" i="1"/>
  <c r="E12" i="3"/>
  <c r="Z12" i="1"/>
  <c r="P6" i="1"/>
  <c r="E6" i="3"/>
  <c r="P7" i="1"/>
  <c r="E7" i="3"/>
  <c r="Z7" i="1"/>
  <c r="P8" i="1"/>
  <c r="E8" i="3"/>
  <c r="Z8" i="1"/>
  <c r="Y8" i="1"/>
  <c r="H8" i="3"/>
  <c r="A5" i="1"/>
  <c r="Q5" i="1"/>
  <c r="F5" i="3"/>
  <c r="A3" i="1"/>
  <c r="Q3" i="1"/>
  <c r="F3" i="3"/>
  <c r="AC3" i="1"/>
  <c r="A4" i="1"/>
  <c r="Q4" i="1"/>
  <c r="F4" i="3"/>
  <c r="AC4" i="1"/>
  <c r="T2" i="1"/>
  <c r="AC2" i="1"/>
  <c r="AA2" i="1"/>
  <c r="Y18" i="1"/>
  <c r="H18" i="3"/>
  <c r="Z16" i="1"/>
  <c r="Y9" i="1"/>
  <c r="H9" i="3"/>
  <c r="Y20" i="1"/>
  <c r="H20" i="3"/>
  <c r="Y17" i="1"/>
  <c r="H17" i="3"/>
  <c r="Y11" i="1"/>
  <c r="H11" i="3"/>
  <c r="Y7" i="1"/>
  <c r="H7" i="3"/>
  <c r="Z15" i="1"/>
  <c r="Y12" i="1"/>
  <c r="H12" i="3"/>
  <c r="Y13" i="1"/>
  <c r="H13" i="3"/>
  <c r="Y21" i="1"/>
  <c r="H21" i="3"/>
  <c r="Z6" i="1"/>
  <c r="Y6" i="1"/>
  <c r="H6" i="3"/>
</calcChain>
</file>

<file path=xl/sharedStrings.xml><?xml version="1.0" encoding="utf-8"?>
<sst xmlns="http://schemas.openxmlformats.org/spreadsheetml/2006/main" count="99" uniqueCount="47">
  <si>
    <t>1</t>
  </si>
  <si>
    <t>2</t>
  </si>
  <si>
    <t>8.7-1</t>
  </si>
  <si>
    <t>2.1</t>
  </si>
  <si>
    <t>2.2</t>
  </si>
  <si>
    <t>001</t>
  </si>
  <si>
    <t>=ЕСЛИ(ВПР(Лист1!M6;Лист1!M6:N8;1;Лист1;""</t>
  </si>
  <si>
    <t>Номер</t>
  </si>
  <si>
    <t>Индекс1</t>
  </si>
  <si>
    <t>индекс2</t>
  </si>
  <si>
    <t>-38</t>
  </si>
  <si>
    <t>индекс3</t>
  </si>
  <si>
    <t>индекс4</t>
  </si>
  <si>
    <t>a</t>
  </si>
  <si>
    <t>b</t>
  </si>
  <si>
    <t>c</t>
  </si>
  <si>
    <t>3</t>
  </si>
  <si>
    <t>4</t>
  </si>
  <si>
    <t>5</t>
  </si>
  <si>
    <t>002</t>
  </si>
  <si>
    <t>8.7-2</t>
  </si>
  <si>
    <t>-39</t>
  </si>
  <si>
    <t>003</t>
  </si>
  <si>
    <t>8.7-3</t>
  </si>
  <si>
    <t>-40</t>
  </si>
  <si>
    <t>004</t>
  </si>
  <si>
    <t>8.7-4</t>
  </si>
  <si>
    <t>-41</t>
  </si>
  <si>
    <t>005</t>
  </si>
  <si>
    <t>8.7-5</t>
  </si>
  <si>
    <t>-42</t>
  </si>
  <si>
    <t>6</t>
  </si>
  <si>
    <t>006</t>
  </si>
  <si>
    <t>8.7-6</t>
  </si>
  <si>
    <t>-43</t>
  </si>
  <si>
    <t>7</t>
  </si>
  <si>
    <t>100ЕК</t>
  </si>
  <si>
    <t>8.7-7</t>
  </si>
  <si>
    <t>007</t>
  </si>
  <si>
    <t>-44</t>
  </si>
  <si>
    <t>7.1</t>
  </si>
  <si>
    <t>008</t>
  </si>
  <si>
    <t>8.7-8</t>
  </si>
  <si>
    <t>-45</t>
  </si>
  <si>
    <t>009</t>
  </si>
  <si>
    <t>8.7-9</t>
  </si>
  <si>
    <t>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</si>
</sst>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 Cyr"/>
      <charset val="204"/>
    </font>
    <font>
      <sz val="8"/>
      <name val="Arial Cyr"/>
      <charset val="204"/>
    </font>
    <font>
      <i/>
      <sz val="10"/>
      <name val="ISOCPEUR"/>
      <family val="2"/>
      <charset val="204"/>
    </font>
    <font>
      <b/>
      <i/>
      <sz val="10"/>
      <name val="ISOCPEUR"/>
      <family val="2"/>
      <charset val="204"/>
    </font>
    <font>
      <i/>
      <sz val="20"/>
      <name val="ISOCPEUR"/>
      <family val="2"/>
      <charset val="204"/>
    </font>
    <font>
      <sz val="18"/>
      <name val="Arial Cyr"/>
      <charset val="204"/>
    </font>
    <font>
      <i/>
      <sz val="18"/>
      <name val="ISOCPEUR"/>
      <family val="2"/>
      <charset val="204"/>
    </font>
    <font>
      <i/>
      <sz val="16"/>
      <name val="ISOCPEUR"/>
      <family val="2"/>
      <charset val="204"/>
    </font>
    <font>
      <sz val="16"/>
      <name val="Arial Cyr"/>
      <charset val="204"/>
    </font>
    <font>
      <i/>
      <sz val="10"/>
      <color rgb="FFFF0000"/>
      <name val="ISOCPEUR"/>
      <family val="2"/>
      <charset val="204"/>
    </font>
    <font>
      <i/>
      <sz val="14"/>
      <color rgb="FFFF0000"/>
      <name val="ISOCPEUR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10"/>
      <color theme="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2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49" fontId="10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horizontal="center" vertical="center" textRotation="90" wrapText="1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49" fontId="9" fillId="0" borderId="0" xfId="0" applyNumberFormat="1" applyFont="1"/>
    <xf numFmtId="49" fontId="9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Font="1" applyAlignment="1">
      <alignment horizontal="center" vertical="center"/>
    </xf>
    <xf numFmtId="0" fontId="2" fillId="0" borderId="3" xfId="0" applyFont="1" applyFill="1" applyBorder="1" applyAlignment="1">
      <alignment horizontal="center" textRotation="90" wrapText="1"/>
    </xf>
    <xf numFmtId="49" fontId="2" fillId="0" borderId="1" xfId="0" applyNumberFormat="1" applyFont="1" applyFill="1" applyBorder="1" applyAlignment="1">
      <alignment horizontal="center" textRotation="90" wrapText="1"/>
    </xf>
    <xf numFmtId="0" fontId="9" fillId="0" borderId="1" xfId="0" applyFont="1" applyFill="1" applyBorder="1" applyAlignment="1">
      <alignment horizontal="center" textRotation="90" wrapText="1"/>
    </xf>
    <xf numFmtId="0" fontId="2" fillId="0" borderId="4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49" fontId="4" fillId="0" borderId="3" xfId="0" applyNumberFormat="1" applyFont="1" applyFill="1" applyBorder="1" applyAlignment="1">
      <alignment horizontal="center" textRotation="90" wrapText="1"/>
    </xf>
    <xf numFmtId="0" fontId="5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textRotation="90" wrapText="1"/>
    </xf>
    <xf numFmtId="0" fontId="7" fillId="0" borderId="4" xfId="0" applyFont="1" applyFill="1" applyBorder="1" applyAlignment="1">
      <alignment horizontal="center" textRotation="90" wrapText="1"/>
    </xf>
    <xf numFmtId="0" fontId="5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8" fillId="5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0" fillId="6" borderId="0" xfId="0" applyFill="1" applyAlignment="1">
      <alignment horizontal="right"/>
    </xf>
    <xf numFmtId="0" fontId="0" fillId="6" borderId="0" xfId="0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textRotation="90" wrapText="1"/>
    </xf>
    <xf numFmtId="49" fontId="4" fillId="0" borderId="2" xfId="0" applyNumberFormat="1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textRotation="90" wrapText="1"/>
    </xf>
    <xf numFmtId="0" fontId="4" fillId="0" borderId="2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2" fillId="0" borderId="2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 wrapText="1"/>
    </xf>
    <xf numFmtId="0" fontId="13" fillId="7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view="pageBreakPreview" zoomScale="85" zoomScaleNormal="60" zoomScaleSheetLayoutView="85" zoomScalePageLayoutView="55" workbookViewId="0">
      <pane ySplit="2" topLeftCell="A3" activePane="bottomLeft" state="frozen"/>
      <selection pane="bottomLeft" activeCell="J14" sqref="J14"/>
    </sheetView>
  </sheetViews>
  <sheetFormatPr defaultRowHeight="12.75"/>
  <cols>
    <col min="1" max="1" width="4.85546875" style="26" bestFit="1" customWidth="1"/>
    <col min="2" max="2" width="4.28515625" style="22" customWidth="1"/>
    <col min="3" max="3" width="8.7109375" style="6" customWidth="1"/>
    <col min="4" max="4" width="8.140625" style="6" customWidth="1"/>
    <col min="5" max="5" width="7.42578125" style="22" customWidth="1"/>
    <col min="6" max="6" width="4.7109375" style="22" customWidth="1"/>
    <col min="7" max="7" width="8.140625" style="22" customWidth="1"/>
    <col min="8" max="8" width="7.5703125" style="22" customWidth="1"/>
    <col min="9" max="9" width="9.42578125" style="22" customWidth="1"/>
    <col min="10" max="11" width="4.85546875" style="6" bestFit="1" customWidth="1"/>
    <col min="12" max="12" width="6.42578125" style="22" bestFit="1" customWidth="1"/>
    <col min="13" max="13" width="6" style="6" bestFit="1" customWidth="1"/>
    <col min="14" max="14" width="5.28515625" style="22" customWidth="1"/>
    <col min="15" max="15" width="6.5703125" style="20" customWidth="1"/>
    <col min="16" max="16" width="4.7109375" style="6" customWidth="1"/>
    <col min="17" max="17" width="5" style="21" customWidth="1"/>
    <col min="18" max="18" width="5.42578125" style="6" customWidth="1"/>
    <col min="19" max="19" width="5.140625" style="6" customWidth="1"/>
    <col min="20" max="20" width="3.85546875" style="6" customWidth="1"/>
    <col min="21" max="21" width="3.5703125" style="6" customWidth="1"/>
    <col min="22" max="22" width="3.85546875" style="6" customWidth="1"/>
    <col min="23" max="24" width="6.85546875" style="6" customWidth="1"/>
    <col min="25" max="25" width="8.42578125" style="6" customWidth="1"/>
    <col min="26" max="26" width="7.5703125" style="6" customWidth="1"/>
    <col min="27" max="27" width="9.5703125" style="6" customWidth="1"/>
    <col min="28" max="28" width="8.85546875" style="6" customWidth="1"/>
    <col min="29" max="29" width="6.42578125" style="6" customWidth="1"/>
    <col min="30" max="30" width="5.140625" style="6" customWidth="1"/>
    <col min="31" max="16384" width="9.140625" style="6"/>
  </cols>
  <sheetData>
    <row r="1" spans="1:29" ht="163.5" customHeight="1">
      <c r="A1" s="44"/>
      <c r="B1" s="45"/>
      <c r="C1" s="46"/>
      <c r="D1" s="45"/>
      <c r="E1" s="71" t="s">
        <v>7</v>
      </c>
      <c r="F1" s="72"/>
      <c r="G1" s="72"/>
      <c r="H1" s="72"/>
      <c r="I1" s="72"/>
      <c r="J1" s="48"/>
      <c r="K1" s="48"/>
      <c r="L1" s="49"/>
      <c r="M1" s="73" t="s">
        <v>8</v>
      </c>
      <c r="N1" s="74"/>
      <c r="O1" s="73" t="s">
        <v>9</v>
      </c>
      <c r="P1" s="75"/>
      <c r="Q1" s="74"/>
      <c r="R1" s="76"/>
      <c r="S1" s="77"/>
      <c r="T1" s="47"/>
      <c r="U1" s="47"/>
      <c r="V1" s="47"/>
      <c r="W1" s="47"/>
      <c r="X1" s="52" t="s">
        <v>11</v>
      </c>
      <c r="Y1" s="53" t="s">
        <v>12</v>
      </c>
      <c r="Z1" s="47"/>
      <c r="AA1" s="44"/>
      <c r="AB1" s="44"/>
      <c r="AC1" s="44"/>
    </row>
    <row r="2" spans="1:29" s="11" customFormat="1" ht="14.25" customHeight="1">
      <c r="A2" s="4"/>
      <c r="B2" s="43" t="s">
        <v>6</v>
      </c>
      <c r="C2" s="4"/>
      <c r="D2" s="9"/>
      <c r="E2" s="23"/>
      <c r="F2" s="23"/>
      <c r="G2" s="23"/>
      <c r="H2" s="23"/>
      <c r="I2" s="23"/>
      <c r="J2" s="4"/>
      <c r="K2" s="4"/>
      <c r="L2" s="9"/>
      <c r="N2" s="25"/>
      <c r="O2" s="10"/>
      <c r="P2" s="4"/>
      <c r="Q2" s="12"/>
      <c r="R2" s="10"/>
      <c r="S2" s="4"/>
      <c r="T2" s="27" t="e">
        <f>CONCATENATE(#REF!,"  м")</f>
        <v>#REF!</v>
      </c>
      <c r="U2" s="27"/>
      <c r="V2" s="27"/>
      <c r="W2" s="27"/>
      <c r="X2" s="27"/>
      <c r="Y2" s="27"/>
      <c r="Z2" s="27"/>
      <c r="AA2" s="27" t="e">
        <f>#REF!</f>
        <v>#REF!</v>
      </c>
      <c r="AB2" s="27"/>
      <c r="AC2" s="27" t="e">
        <f>#REF!</f>
        <v>#REF!</v>
      </c>
    </row>
    <row r="3" spans="1:29">
      <c r="A3" s="4" t="str">
        <f>IF(B3&lt;&gt;"",IF(#REF!&lt;&gt;"",#REF!+1,IF(#REF!&lt;&gt;"",#REF!+1,IF(#REF!&lt;&gt;"",#REF!+1,IF(#REF!&lt;&gt;"",#REF!+1,IF(A2&lt;&gt;"",A2+1,"!!!"))))),"")</f>
        <v/>
      </c>
      <c r="B3" s="9"/>
      <c r="C3" s="4"/>
      <c r="D3" s="4"/>
      <c r="E3" s="23"/>
      <c r="F3" s="23"/>
      <c r="G3" s="23"/>
      <c r="H3" s="23"/>
      <c r="I3" s="23"/>
      <c r="J3" s="4"/>
      <c r="K3" s="4"/>
      <c r="L3" s="9"/>
      <c r="M3" s="11"/>
      <c r="N3" s="25"/>
      <c r="O3" s="10"/>
      <c r="P3" s="4"/>
      <c r="Q3" s="12" t="str">
        <f>IF(P3="","",IF(AND(P3=#REF!,#REF!&lt;&gt;#REF!),"в",IF(AND(#REF!=#REF!,P3=#REF!,#REF!&lt;&gt;#REF!),"с",IF(AND(P3=#REF!,#REF!=#REF!,#REF!=#REF!),"Ошибка","а"))))</f>
        <v/>
      </c>
      <c r="R3" s="10"/>
      <c r="S3" s="4"/>
      <c r="T3" s="4"/>
      <c r="U3" s="4"/>
      <c r="V3" s="4"/>
      <c r="W3" s="13"/>
      <c r="X3" s="13"/>
      <c r="Y3" s="13"/>
      <c r="Z3" s="13"/>
      <c r="AA3" s="4"/>
      <c r="AB3" s="4"/>
      <c r="AC3" s="4" t="str">
        <f>IF(M3="","",IF(RIGHT(M3,2)="SK","",1))</f>
        <v/>
      </c>
    </row>
    <row r="4" spans="1:29" ht="18.75">
      <c r="A4" s="4" t="str">
        <f>IF(B4&lt;&gt;"",IF(A3&lt;&gt;"",A3+1,IF(#REF!&lt;&gt;"",#REF!+1,IF(#REF!&lt;&gt;"",#REF!+1,IF(#REF!&lt;&gt;"",#REF!+1,IF(#REF!&lt;&gt;"",#REF!+1,"!!!"))))),"")</f>
        <v/>
      </c>
      <c r="B4" s="9"/>
      <c r="C4" s="4"/>
      <c r="D4" s="4"/>
      <c r="E4" s="14"/>
      <c r="F4" s="14"/>
      <c r="G4" s="14"/>
      <c r="H4" s="14"/>
      <c r="I4" s="14"/>
      <c r="J4" s="15"/>
      <c r="K4" s="14"/>
      <c r="L4" s="14"/>
      <c r="M4" s="14"/>
      <c r="N4" s="14"/>
      <c r="O4" s="14"/>
      <c r="P4" s="14"/>
      <c r="Q4" s="14" t="str">
        <f>IF(P4="","",IF(AND(P4=P3,P3&lt;&gt;#REF!),"в",IF(AND(P3=#REF!,P4=P3,#REF!&lt;&gt;#REF!),"с",IF(AND(P4=P3,P3=#REF!,#REF!=#REF!),"Ошибка","а"))))</f>
        <v/>
      </c>
      <c r="R4" s="14"/>
      <c r="S4" s="14"/>
      <c r="T4" s="4"/>
      <c r="U4" s="4"/>
      <c r="V4" s="4"/>
      <c r="W4" s="13"/>
      <c r="X4" s="13"/>
      <c r="Y4" s="13"/>
      <c r="Z4" s="13"/>
      <c r="AA4" s="4"/>
      <c r="AB4" s="4"/>
      <c r="AC4" s="4" t="str">
        <f>IF(M4="","",IF(RIGHT(M4,2)="SK","",1))</f>
        <v/>
      </c>
    </row>
    <row r="5" spans="1:29" ht="18.75">
      <c r="A5" s="5" t="str">
        <f>IF(B5&lt;&gt;"",IF(A4&lt;&gt;"",A4+1,IF(A3&lt;&gt;"",A3+1,IF(#REF!&lt;&gt;"",#REF!+1,IF(#REF!&lt;&gt;"",#REF!+1,IF(#REF!&lt;&gt;"",#REF!+1,"!!!"))))),"")</f>
        <v/>
      </c>
      <c r="B5" s="16"/>
      <c r="C5" s="5"/>
      <c r="D5" s="5"/>
      <c r="E5" s="24"/>
      <c r="F5" s="24"/>
      <c r="G5" s="24"/>
      <c r="H5" s="24"/>
      <c r="I5" s="24"/>
      <c r="J5" s="4"/>
      <c r="K5" s="4"/>
      <c r="L5" s="9"/>
      <c r="M5" s="11"/>
      <c r="N5" s="25"/>
      <c r="O5" s="17"/>
      <c r="P5" s="5"/>
      <c r="Q5" s="18" t="str">
        <f>IF(P5="","",IF(AND(P5=P4,P4&lt;&gt;P3),"в",IF(AND(P4=P3,P5=P4,P3&lt;&gt;#REF!),"с",IF(AND(P5=P4,P4=P3,P3=#REF!),"Ошибка","а"))))</f>
        <v/>
      </c>
      <c r="R5" s="17"/>
      <c r="S5" s="5"/>
      <c r="T5" s="5"/>
      <c r="U5" s="5"/>
      <c r="V5" s="5"/>
      <c r="W5" s="19"/>
      <c r="X5" s="19"/>
      <c r="Y5" s="19"/>
      <c r="Z5" s="19"/>
      <c r="AA5" s="5"/>
      <c r="AB5" s="5"/>
      <c r="AC5" s="5"/>
    </row>
    <row r="6" spans="1:29" s="1" customFormat="1" ht="13.5" customHeight="1">
      <c r="A6" s="7">
        <v>1</v>
      </c>
      <c r="B6" s="28"/>
      <c r="C6" s="28"/>
      <c r="D6" s="28" t="s">
        <v>5</v>
      </c>
      <c r="E6" s="29" t="s">
        <v>2</v>
      </c>
      <c r="F6" s="30"/>
      <c r="G6" s="31"/>
      <c r="H6" s="30"/>
      <c r="I6" s="32"/>
      <c r="J6" s="7">
        <v>100</v>
      </c>
      <c r="K6" s="7">
        <v>60</v>
      </c>
      <c r="L6" s="28" t="s">
        <v>10</v>
      </c>
      <c r="M6" s="2">
        <v>100</v>
      </c>
      <c r="N6" s="33" t="s">
        <v>0</v>
      </c>
      <c r="O6" s="2" t="s">
        <v>36</v>
      </c>
      <c r="P6" s="3" t="str">
        <f t="shared" ref="P6:P13" si="0">IF(N6="",IF(N5="",N4,N5),N6)</f>
        <v>1</v>
      </c>
      <c r="Q6" s="2" t="s">
        <v>13</v>
      </c>
      <c r="R6" s="2">
        <v>1</v>
      </c>
      <c r="S6" s="3">
        <v>20</v>
      </c>
      <c r="T6" s="35">
        <v>27</v>
      </c>
      <c r="U6" s="8">
        <v>1</v>
      </c>
      <c r="V6" s="8">
        <v>220</v>
      </c>
      <c r="W6" s="8"/>
      <c r="X6" s="8">
        <v>1</v>
      </c>
      <c r="Y6" s="8">
        <f t="shared" ref="Y6:Y21" si="1">IF(T6&gt;0,ROUNDUP(SUM(W6:X6)*1000/T6,0),)</f>
        <v>38</v>
      </c>
      <c r="Z6" s="8">
        <f t="shared" ref="Z6:Z21" si="2">SUM(W6:X6)</f>
        <v>1</v>
      </c>
      <c r="AA6" s="36"/>
      <c r="AB6" s="36"/>
      <c r="AC6" s="34"/>
    </row>
    <row r="7" spans="1:29" s="1" customFormat="1">
      <c r="A7" s="7">
        <v>2</v>
      </c>
      <c r="B7" s="28"/>
      <c r="C7" s="28"/>
      <c r="D7" s="28" t="s">
        <v>5</v>
      </c>
      <c r="E7" s="29" t="s">
        <v>2</v>
      </c>
      <c r="F7" s="30"/>
      <c r="G7" s="31"/>
      <c r="H7" s="30"/>
      <c r="I7" s="32"/>
      <c r="J7" s="7">
        <v>50</v>
      </c>
      <c r="K7" s="7">
        <v>60</v>
      </c>
      <c r="L7" s="28" t="s">
        <v>10</v>
      </c>
      <c r="M7" s="2"/>
      <c r="N7" s="33"/>
      <c r="O7" s="2" t="s">
        <v>36</v>
      </c>
      <c r="P7" s="3" t="str">
        <f t="shared" si="0"/>
        <v>1</v>
      </c>
      <c r="Q7" s="2" t="s">
        <v>14</v>
      </c>
      <c r="R7" s="2">
        <v>1</v>
      </c>
      <c r="S7" s="3">
        <v>12</v>
      </c>
      <c r="T7" s="35">
        <v>13</v>
      </c>
      <c r="U7" s="8">
        <v>1</v>
      </c>
      <c r="V7" s="8">
        <v>221</v>
      </c>
      <c r="W7" s="8"/>
      <c r="X7" s="8">
        <v>2</v>
      </c>
      <c r="Y7" s="8">
        <f t="shared" si="1"/>
        <v>154</v>
      </c>
      <c r="Z7" s="8">
        <f t="shared" si="2"/>
        <v>2</v>
      </c>
      <c r="AA7" s="36"/>
      <c r="AB7" s="36"/>
      <c r="AC7" s="34"/>
    </row>
    <row r="8" spans="1:29" s="1" customFormat="1">
      <c r="A8" s="7">
        <v>3</v>
      </c>
      <c r="B8" s="28"/>
      <c r="C8" s="28"/>
      <c r="D8" s="28" t="s">
        <v>5</v>
      </c>
      <c r="E8" s="29" t="s">
        <v>2</v>
      </c>
      <c r="F8" s="30"/>
      <c r="G8" s="31"/>
      <c r="H8" s="30"/>
      <c r="I8" s="32"/>
      <c r="J8" s="7">
        <v>100</v>
      </c>
      <c r="K8" s="7">
        <v>60</v>
      </c>
      <c r="L8" s="28" t="s">
        <v>10</v>
      </c>
      <c r="M8" s="2"/>
      <c r="N8" s="33"/>
      <c r="O8" s="2" t="s">
        <v>36</v>
      </c>
      <c r="P8" s="3" t="str">
        <f t="shared" si="0"/>
        <v>1</v>
      </c>
      <c r="Q8" s="2" t="s">
        <v>15</v>
      </c>
      <c r="R8" s="2">
        <v>1</v>
      </c>
      <c r="S8" s="3">
        <v>20</v>
      </c>
      <c r="T8" s="8">
        <v>19</v>
      </c>
      <c r="U8" s="8">
        <v>1</v>
      </c>
      <c r="V8" s="8">
        <v>222</v>
      </c>
      <c r="W8" s="8"/>
      <c r="X8" s="8">
        <v>3</v>
      </c>
      <c r="Y8" s="8">
        <f t="shared" si="1"/>
        <v>158</v>
      </c>
      <c r="Z8" s="8">
        <f t="shared" si="2"/>
        <v>3</v>
      </c>
      <c r="AA8" s="34"/>
      <c r="AB8" s="34"/>
      <c r="AC8" s="34"/>
    </row>
    <row r="9" spans="1:29" s="1" customFormat="1">
      <c r="A9" s="7">
        <v>4</v>
      </c>
      <c r="B9" s="28"/>
      <c r="C9" s="28"/>
      <c r="D9" s="28" t="s">
        <v>5</v>
      </c>
      <c r="E9" s="29" t="s">
        <v>2</v>
      </c>
      <c r="F9" s="30"/>
      <c r="G9" s="31"/>
      <c r="H9" s="30"/>
      <c r="I9" s="32"/>
      <c r="J9" s="7">
        <v>100</v>
      </c>
      <c r="K9" s="7">
        <v>60</v>
      </c>
      <c r="L9" s="28" t="s">
        <v>10</v>
      </c>
      <c r="M9" s="2">
        <v>100</v>
      </c>
      <c r="N9" s="33" t="s">
        <v>1</v>
      </c>
      <c r="O9" s="2" t="s">
        <v>36</v>
      </c>
      <c r="P9" s="3" t="str">
        <f t="shared" si="0"/>
        <v>2</v>
      </c>
      <c r="Q9" s="2" t="s">
        <v>13</v>
      </c>
      <c r="R9" s="2">
        <v>1</v>
      </c>
      <c r="S9" s="3">
        <v>20</v>
      </c>
      <c r="T9" s="8">
        <v>35</v>
      </c>
      <c r="U9" s="8">
        <v>1</v>
      </c>
      <c r="V9" s="8">
        <v>223</v>
      </c>
      <c r="W9" s="8"/>
      <c r="X9" s="8">
        <v>4</v>
      </c>
      <c r="Y9" s="8">
        <f t="shared" si="1"/>
        <v>115</v>
      </c>
      <c r="Z9" s="8">
        <f t="shared" si="2"/>
        <v>4</v>
      </c>
      <c r="AA9" s="34"/>
      <c r="AB9" s="34"/>
      <c r="AC9" s="34"/>
    </row>
    <row r="10" spans="1:29" s="1" customFormat="1" ht="13.5" customHeight="1">
      <c r="A10" s="7">
        <v>5</v>
      </c>
      <c r="B10" s="28"/>
      <c r="C10" s="28"/>
      <c r="D10" s="28" t="s">
        <v>5</v>
      </c>
      <c r="E10" s="29" t="s">
        <v>2</v>
      </c>
      <c r="F10" s="30"/>
      <c r="G10" s="31"/>
      <c r="H10" s="30"/>
      <c r="I10" s="30"/>
      <c r="J10" s="7">
        <v>100</v>
      </c>
      <c r="K10" s="7">
        <v>60</v>
      </c>
      <c r="L10" s="28" t="s">
        <v>10</v>
      </c>
      <c r="M10" s="2"/>
      <c r="N10" s="33"/>
      <c r="O10" s="2" t="s">
        <v>36</v>
      </c>
      <c r="P10" s="3" t="str">
        <f t="shared" si="0"/>
        <v>2</v>
      </c>
      <c r="Q10" s="2" t="s">
        <v>14</v>
      </c>
      <c r="R10" s="2">
        <v>1</v>
      </c>
      <c r="S10" s="3">
        <v>20</v>
      </c>
      <c r="T10" s="35">
        <v>34</v>
      </c>
      <c r="U10" s="8">
        <v>1</v>
      </c>
      <c r="V10" s="8">
        <v>224</v>
      </c>
      <c r="W10" s="8"/>
      <c r="X10" s="8">
        <v>5</v>
      </c>
      <c r="Y10" s="8">
        <f t="shared" si="1"/>
        <v>148</v>
      </c>
      <c r="Z10" s="8">
        <f t="shared" si="2"/>
        <v>5</v>
      </c>
      <c r="AA10" s="36"/>
      <c r="AB10" s="36"/>
      <c r="AC10" s="34"/>
    </row>
    <row r="11" spans="1:29" s="1" customFormat="1">
      <c r="A11" s="7">
        <v>6</v>
      </c>
      <c r="B11" s="28"/>
      <c r="C11" s="28"/>
      <c r="D11" s="28" t="s">
        <v>5</v>
      </c>
      <c r="E11" s="29" t="s">
        <v>2</v>
      </c>
      <c r="F11" s="30"/>
      <c r="G11" s="31"/>
      <c r="H11" s="30"/>
      <c r="I11" s="30"/>
      <c r="J11" s="7">
        <v>100</v>
      </c>
      <c r="K11" s="7">
        <v>60</v>
      </c>
      <c r="L11" s="28" t="s">
        <v>10</v>
      </c>
      <c r="M11" s="2"/>
      <c r="N11" s="33"/>
      <c r="O11" s="2" t="s">
        <v>36</v>
      </c>
      <c r="P11" s="3" t="str">
        <f t="shared" si="0"/>
        <v>2</v>
      </c>
      <c r="Q11" s="2" t="s">
        <v>15</v>
      </c>
      <c r="R11" s="2">
        <v>1</v>
      </c>
      <c r="S11" s="3">
        <v>20</v>
      </c>
      <c r="T11" s="35">
        <v>25</v>
      </c>
      <c r="U11" s="8">
        <v>1</v>
      </c>
      <c r="V11" s="8">
        <v>225</v>
      </c>
      <c r="W11" s="8"/>
      <c r="X11" s="8">
        <v>6</v>
      </c>
      <c r="Y11" s="8">
        <f t="shared" si="1"/>
        <v>240</v>
      </c>
      <c r="Z11" s="8">
        <f t="shared" si="2"/>
        <v>6</v>
      </c>
      <c r="AA11" s="36"/>
      <c r="AB11" s="36"/>
      <c r="AC11" s="34"/>
    </row>
    <row r="12" spans="1:29" s="1" customFormat="1">
      <c r="A12" s="7">
        <v>7</v>
      </c>
      <c r="B12" s="28"/>
      <c r="C12" s="28"/>
      <c r="D12" s="28" t="s">
        <v>5</v>
      </c>
      <c r="E12" s="29" t="s">
        <v>2</v>
      </c>
      <c r="F12" s="30"/>
      <c r="G12" s="31"/>
      <c r="H12" s="30"/>
      <c r="I12" s="30"/>
      <c r="J12" s="7">
        <v>50</v>
      </c>
      <c r="K12" s="7">
        <v>60</v>
      </c>
      <c r="L12" s="28" t="s">
        <v>10</v>
      </c>
      <c r="M12" s="2">
        <v>100</v>
      </c>
      <c r="N12" s="33" t="s">
        <v>3</v>
      </c>
      <c r="O12" s="2" t="s">
        <v>36</v>
      </c>
      <c r="P12" s="3" t="str">
        <f t="shared" si="0"/>
        <v>2.1</v>
      </c>
      <c r="Q12" s="2" t="s">
        <v>13</v>
      </c>
      <c r="R12" s="2">
        <v>1</v>
      </c>
      <c r="S12" s="3">
        <v>12</v>
      </c>
      <c r="T12" s="35">
        <v>4</v>
      </c>
      <c r="U12" s="8">
        <v>1</v>
      </c>
      <c r="V12" s="8">
        <v>226</v>
      </c>
      <c r="W12" s="8"/>
      <c r="X12" s="8">
        <v>7</v>
      </c>
      <c r="Y12" s="8">
        <f t="shared" si="1"/>
        <v>1750</v>
      </c>
      <c r="Z12" s="8">
        <f t="shared" si="2"/>
        <v>7</v>
      </c>
      <c r="AA12" s="36"/>
      <c r="AB12" s="36"/>
      <c r="AC12" s="34"/>
    </row>
    <row r="13" spans="1:29" s="1" customFormat="1">
      <c r="A13" s="7">
        <v>8</v>
      </c>
      <c r="B13" s="28"/>
      <c r="C13" s="28"/>
      <c r="D13" s="28" t="s">
        <v>5</v>
      </c>
      <c r="E13" s="29" t="s">
        <v>2</v>
      </c>
      <c r="F13" s="30"/>
      <c r="G13" s="31"/>
      <c r="H13" s="30"/>
      <c r="I13" s="30"/>
      <c r="J13" s="7">
        <v>80</v>
      </c>
      <c r="K13" s="7">
        <v>60</v>
      </c>
      <c r="L13" s="28" t="s">
        <v>10</v>
      </c>
      <c r="M13" s="2">
        <v>100</v>
      </c>
      <c r="N13" s="33" t="s">
        <v>4</v>
      </c>
      <c r="O13" s="2" t="s">
        <v>36</v>
      </c>
      <c r="P13" s="3" t="str">
        <f t="shared" si="0"/>
        <v>2.2</v>
      </c>
      <c r="Q13" s="2" t="s">
        <v>13</v>
      </c>
      <c r="R13" s="2">
        <v>1</v>
      </c>
      <c r="S13" s="3">
        <v>15</v>
      </c>
      <c r="T13" s="8">
        <v>10</v>
      </c>
      <c r="U13" s="8">
        <v>1</v>
      </c>
      <c r="V13" s="8">
        <v>227</v>
      </c>
      <c r="W13" s="8"/>
      <c r="X13" s="8">
        <v>8</v>
      </c>
      <c r="Y13" s="8">
        <f t="shared" si="1"/>
        <v>800</v>
      </c>
      <c r="Z13" s="8">
        <f t="shared" si="2"/>
        <v>8</v>
      </c>
      <c r="AA13" s="34"/>
      <c r="AB13" s="34"/>
      <c r="AC13" s="34"/>
    </row>
    <row r="14" spans="1:29">
      <c r="A14" s="7">
        <v>9</v>
      </c>
      <c r="B14" s="28"/>
      <c r="C14" s="28"/>
      <c r="D14" s="28" t="s">
        <v>19</v>
      </c>
      <c r="E14" s="29" t="s">
        <v>20</v>
      </c>
      <c r="F14" s="30"/>
      <c r="G14" s="31"/>
      <c r="H14" s="30"/>
      <c r="I14" s="30"/>
      <c r="J14" s="7">
        <v>80</v>
      </c>
      <c r="K14" s="7">
        <v>60</v>
      </c>
      <c r="L14" s="28" t="s">
        <v>21</v>
      </c>
      <c r="M14" s="2">
        <v>100</v>
      </c>
      <c r="N14" s="33" t="s">
        <v>16</v>
      </c>
      <c r="O14" s="2" t="s">
        <v>36</v>
      </c>
      <c r="P14" s="3" t="str">
        <f t="shared" ref="P14:P19" si="3">IF(N14="",IF(N13="",N12,N13),N14)</f>
        <v>3</v>
      </c>
      <c r="Q14" s="2" t="s">
        <v>13</v>
      </c>
      <c r="R14" s="2">
        <v>1</v>
      </c>
      <c r="S14" s="3">
        <v>15</v>
      </c>
      <c r="T14" s="8">
        <v>10</v>
      </c>
      <c r="U14" s="8">
        <v>1</v>
      </c>
      <c r="V14" s="8">
        <v>227</v>
      </c>
      <c r="W14" s="8"/>
      <c r="X14" s="8">
        <v>9</v>
      </c>
      <c r="Y14" s="8">
        <f t="shared" si="1"/>
        <v>900</v>
      </c>
      <c r="Z14" s="8">
        <f t="shared" si="2"/>
        <v>9</v>
      </c>
      <c r="AA14" s="34"/>
    </row>
    <row r="15" spans="1:29">
      <c r="A15" s="7">
        <v>10</v>
      </c>
      <c r="B15" s="28"/>
      <c r="C15" s="28"/>
      <c r="D15" s="28" t="s">
        <v>22</v>
      </c>
      <c r="E15" s="29" t="s">
        <v>23</v>
      </c>
      <c r="F15" s="30"/>
      <c r="G15" s="31"/>
      <c r="H15" s="30"/>
      <c r="I15" s="30"/>
      <c r="J15" s="7">
        <v>80</v>
      </c>
      <c r="K15" s="7">
        <v>60</v>
      </c>
      <c r="L15" s="28" t="s">
        <v>24</v>
      </c>
      <c r="M15" s="2">
        <v>100</v>
      </c>
      <c r="N15" s="33" t="s">
        <v>17</v>
      </c>
      <c r="O15" s="2" t="s">
        <v>36</v>
      </c>
      <c r="P15" s="3" t="str">
        <f t="shared" si="3"/>
        <v>4</v>
      </c>
      <c r="Q15" s="2" t="s">
        <v>13</v>
      </c>
      <c r="R15" s="2">
        <v>1</v>
      </c>
      <c r="S15" s="3">
        <v>15</v>
      </c>
      <c r="T15" s="8">
        <v>10</v>
      </c>
      <c r="U15" s="8">
        <v>1</v>
      </c>
      <c r="V15" s="8">
        <v>227</v>
      </c>
      <c r="W15" s="8"/>
      <c r="X15" s="8">
        <v>10</v>
      </c>
      <c r="Y15" s="8">
        <f t="shared" si="1"/>
        <v>1000</v>
      </c>
      <c r="Z15" s="8">
        <f t="shared" si="2"/>
        <v>10</v>
      </c>
      <c r="AA15" s="34"/>
    </row>
    <row r="16" spans="1:29">
      <c r="A16" s="7">
        <v>11</v>
      </c>
      <c r="B16" s="28"/>
      <c r="C16" s="28"/>
      <c r="D16" s="28" t="s">
        <v>25</v>
      </c>
      <c r="E16" s="29" t="s">
        <v>26</v>
      </c>
      <c r="F16" s="30"/>
      <c r="G16" s="31"/>
      <c r="H16" s="30"/>
      <c r="I16" s="30"/>
      <c r="J16" s="7">
        <v>80</v>
      </c>
      <c r="K16" s="7">
        <v>60</v>
      </c>
      <c r="L16" s="28" t="s">
        <v>27</v>
      </c>
      <c r="M16" s="2">
        <v>100</v>
      </c>
      <c r="N16" s="33" t="s">
        <v>18</v>
      </c>
      <c r="O16" s="2" t="s">
        <v>36</v>
      </c>
      <c r="P16" s="3" t="str">
        <f t="shared" si="3"/>
        <v>5</v>
      </c>
      <c r="Q16" s="2" t="s">
        <v>13</v>
      </c>
      <c r="R16" s="2">
        <v>1</v>
      </c>
      <c r="S16" s="3">
        <v>15</v>
      </c>
      <c r="T16" s="8">
        <v>10</v>
      </c>
      <c r="U16" s="8">
        <v>1</v>
      </c>
      <c r="V16" s="8">
        <v>227</v>
      </c>
      <c r="W16" s="8"/>
      <c r="X16" s="8">
        <v>11</v>
      </c>
      <c r="Y16" s="8">
        <f t="shared" si="1"/>
        <v>1100</v>
      </c>
      <c r="Z16" s="8">
        <f t="shared" si="2"/>
        <v>11</v>
      </c>
      <c r="AA16" s="34"/>
    </row>
    <row r="17" spans="1:27">
      <c r="A17" s="7">
        <v>12</v>
      </c>
      <c r="B17" s="28"/>
      <c r="C17" s="28"/>
      <c r="D17" s="28" t="s">
        <v>28</v>
      </c>
      <c r="E17" s="29" t="s">
        <v>29</v>
      </c>
      <c r="F17" s="30"/>
      <c r="G17" s="31"/>
      <c r="H17" s="30"/>
      <c r="I17" s="30"/>
      <c r="J17" s="7">
        <v>80</v>
      </c>
      <c r="K17" s="7">
        <v>60</v>
      </c>
      <c r="L17" s="28" t="s">
        <v>30</v>
      </c>
      <c r="M17" s="2">
        <v>100</v>
      </c>
      <c r="N17" s="33" t="s">
        <v>31</v>
      </c>
      <c r="O17" s="2" t="s">
        <v>36</v>
      </c>
      <c r="P17" s="3" t="str">
        <f t="shared" si="3"/>
        <v>6</v>
      </c>
      <c r="Q17" s="2" t="s">
        <v>13</v>
      </c>
      <c r="R17" s="2">
        <v>1</v>
      </c>
      <c r="S17" s="3">
        <v>15</v>
      </c>
      <c r="T17" s="8">
        <v>10</v>
      </c>
      <c r="U17" s="8">
        <v>1</v>
      </c>
      <c r="V17" s="8">
        <v>227</v>
      </c>
      <c r="W17" s="8"/>
      <c r="X17" s="8">
        <v>12</v>
      </c>
      <c r="Y17" s="8">
        <f t="shared" si="1"/>
        <v>1200</v>
      </c>
      <c r="Z17" s="8">
        <f t="shared" si="2"/>
        <v>12</v>
      </c>
      <c r="AA17" s="34"/>
    </row>
    <row r="18" spans="1:27">
      <c r="A18" s="7">
        <v>13</v>
      </c>
      <c r="B18" s="28"/>
      <c r="C18" s="28"/>
      <c r="D18" s="28" t="s">
        <v>32</v>
      </c>
      <c r="E18" s="29" t="s">
        <v>33</v>
      </c>
      <c r="F18" s="30"/>
      <c r="G18" s="31"/>
      <c r="H18" s="30"/>
      <c r="I18" s="30"/>
      <c r="J18" s="7">
        <v>80</v>
      </c>
      <c r="K18" s="7">
        <v>60</v>
      </c>
      <c r="L18" s="28" t="s">
        <v>34</v>
      </c>
      <c r="M18" s="2">
        <v>100</v>
      </c>
      <c r="N18" s="33" t="s">
        <v>35</v>
      </c>
      <c r="O18" s="2" t="s">
        <v>36</v>
      </c>
      <c r="P18" s="3" t="str">
        <f t="shared" si="3"/>
        <v>7</v>
      </c>
      <c r="Q18" s="2" t="s">
        <v>13</v>
      </c>
      <c r="R18" s="2">
        <v>1</v>
      </c>
      <c r="S18" s="3">
        <v>15</v>
      </c>
      <c r="T18" s="8">
        <v>10</v>
      </c>
      <c r="U18" s="8">
        <v>1</v>
      </c>
      <c r="V18" s="8">
        <v>227</v>
      </c>
      <c r="W18" s="8"/>
      <c r="X18" s="8">
        <v>13</v>
      </c>
      <c r="Y18" s="8">
        <f t="shared" si="1"/>
        <v>1300</v>
      </c>
      <c r="Z18" s="8">
        <f t="shared" si="2"/>
        <v>13</v>
      </c>
      <c r="AA18" s="34"/>
    </row>
    <row r="19" spans="1:27">
      <c r="A19" s="7">
        <v>14</v>
      </c>
      <c r="B19" s="28"/>
      <c r="C19" s="28"/>
      <c r="D19" s="28" t="s">
        <v>38</v>
      </c>
      <c r="E19" s="29" t="s">
        <v>37</v>
      </c>
      <c r="F19" s="30"/>
      <c r="G19" s="31"/>
      <c r="H19" s="30"/>
      <c r="I19" s="30"/>
      <c r="J19" s="7">
        <v>80</v>
      </c>
      <c r="K19" s="7">
        <v>60</v>
      </c>
      <c r="L19" s="28" t="s">
        <v>39</v>
      </c>
      <c r="M19" s="2">
        <v>100</v>
      </c>
      <c r="N19" s="33" t="s">
        <v>35</v>
      </c>
      <c r="O19" s="2" t="s">
        <v>36</v>
      </c>
      <c r="P19" s="3" t="str">
        <f t="shared" si="3"/>
        <v>7</v>
      </c>
      <c r="Q19" s="2" t="s">
        <v>14</v>
      </c>
      <c r="R19" s="2">
        <v>1</v>
      </c>
      <c r="S19" s="3">
        <v>15</v>
      </c>
      <c r="T19" s="8">
        <v>10</v>
      </c>
      <c r="U19" s="8">
        <v>1</v>
      </c>
      <c r="V19" s="8">
        <v>227</v>
      </c>
      <c r="W19" s="8"/>
      <c r="X19" s="8">
        <v>14</v>
      </c>
      <c r="Y19" s="8">
        <f t="shared" si="1"/>
        <v>1400</v>
      </c>
      <c r="Z19" s="8">
        <f t="shared" si="2"/>
        <v>14</v>
      </c>
      <c r="AA19" s="34"/>
    </row>
    <row r="20" spans="1:27">
      <c r="A20" s="7">
        <v>15</v>
      </c>
      <c r="B20" s="28"/>
      <c r="C20" s="28"/>
      <c r="D20" s="28" t="s">
        <v>41</v>
      </c>
      <c r="E20" s="29" t="s">
        <v>42</v>
      </c>
      <c r="F20" s="30"/>
      <c r="G20" s="31"/>
      <c r="H20" s="30"/>
      <c r="I20" s="30"/>
      <c r="J20" s="7">
        <v>80</v>
      </c>
      <c r="K20" s="7">
        <v>60</v>
      </c>
      <c r="L20" s="28" t="s">
        <v>43</v>
      </c>
      <c r="M20" s="2">
        <v>100</v>
      </c>
      <c r="N20" s="33" t="s">
        <v>35</v>
      </c>
      <c r="O20" s="2" t="s">
        <v>36</v>
      </c>
      <c r="P20" s="3" t="str">
        <f>IF(N20="",IF(N19="",N18,N19),N20)</f>
        <v>7</v>
      </c>
      <c r="Q20" s="2" t="s">
        <v>15</v>
      </c>
      <c r="R20" s="2">
        <v>1</v>
      </c>
      <c r="S20" s="3">
        <v>15</v>
      </c>
      <c r="T20" s="8">
        <v>10</v>
      </c>
      <c r="U20" s="8">
        <v>1</v>
      </c>
      <c r="V20" s="8">
        <v>227</v>
      </c>
      <c r="W20" s="8"/>
      <c r="X20" s="8">
        <v>15</v>
      </c>
      <c r="Y20" s="8">
        <f t="shared" si="1"/>
        <v>1500</v>
      </c>
      <c r="Z20" s="8">
        <f t="shared" si="2"/>
        <v>15</v>
      </c>
      <c r="AA20" s="34"/>
    </row>
    <row r="21" spans="1:27">
      <c r="A21" s="7">
        <v>16</v>
      </c>
      <c r="B21" s="28"/>
      <c r="C21" s="28"/>
      <c r="D21" s="28" t="s">
        <v>44</v>
      </c>
      <c r="E21" s="29" t="s">
        <v>45</v>
      </c>
      <c r="F21" s="30"/>
      <c r="G21" s="31"/>
      <c r="H21" s="30"/>
      <c r="I21" s="30"/>
      <c r="J21" s="7">
        <v>80</v>
      </c>
      <c r="K21" s="7">
        <v>60</v>
      </c>
      <c r="L21" s="28" t="s">
        <v>46</v>
      </c>
      <c r="M21" s="2">
        <v>100</v>
      </c>
      <c r="N21" s="33" t="s">
        <v>40</v>
      </c>
      <c r="O21" s="2" t="s">
        <v>36</v>
      </c>
      <c r="P21" s="3" t="str">
        <f>IF(N21="",IF(N20="",N19,N20),N21)</f>
        <v>7.1</v>
      </c>
      <c r="Q21" s="2" t="s">
        <v>13</v>
      </c>
      <c r="R21" s="2">
        <v>1</v>
      </c>
      <c r="S21" s="3">
        <v>15</v>
      </c>
      <c r="T21" s="8">
        <v>10</v>
      </c>
      <c r="U21" s="8">
        <v>1</v>
      </c>
      <c r="V21" s="8">
        <v>227</v>
      </c>
      <c r="W21" s="8"/>
      <c r="X21" s="8">
        <v>16</v>
      </c>
      <c r="Y21" s="8">
        <f t="shared" si="1"/>
        <v>1600</v>
      </c>
      <c r="Z21" s="8">
        <f t="shared" si="2"/>
        <v>16</v>
      </c>
      <c r="AA21" s="34"/>
    </row>
  </sheetData>
  <autoFilter ref="A2:AC13"/>
  <customSheetViews>
    <customSheetView guid="{B654DC19-D715-4A8F-BFA1-F442E9FA3197}" showPageBreaks="1" fitToPage="1" printArea="1" showAutoFilter="1" hiddenRows="1" hiddenColumns="1" view="pageBreakPreview">
      <pane ySplit="2" topLeftCell="A24" activePane="bottomLeft" state="frozen"/>
      <selection pane="bottomLeft" activeCell="F40" sqref="F40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1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94E42C5D-BE99-4254-B812-896C61F122D8}" showPageBreaks="1" fitToPage="1" printArea="1" showAutoFilter="1" hiddenRows="1" hiddenColumns="1" view="pageBreakPreview">
      <pane ySplit="2" topLeftCell="A966" activePane="bottomLeft" state="frozen"/>
      <selection pane="bottomLeft" activeCell="K1789" sqref="K1789"/>
      <pageMargins left="0.78740157480314965" right="0.78740157480314965" top="0.94488188976377963" bottom="1.0629921259842521" header="0.51181102362204722" footer="0.51181102362204722"/>
      <pageSetup paperSize="8" scale="59" firstPageNumber="2" fitToHeight="0" orientation="landscape" useFirstPageNumber="1" r:id="rId2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15702619-7434-4543-A6C7-5B1CF1F29BDB}" scale="70" showPageBreaks="1" fitToPage="1" printArea="1" showAutoFilter="1" hiddenRows="1" hiddenColumns="1" view="pageBreakPreview">
      <pane ySplit="2" topLeftCell="A1826" activePane="bottomLeft" state="frozen"/>
      <selection pane="bottomLeft" activeCell="Q1842" sqref="Q1842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3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</customSheetViews>
  <mergeCells count="4">
    <mergeCell ref="E1:I1"/>
    <mergeCell ref="M1:N1"/>
    <mergeCell ref="O1:Q1"/>
    <mergeCell ref="R1:S1"/>
  </mergeCells>
  <phoneticPr fontId="1" type="noConversion"/>
  <pageMargins left="0.78740157480314965" right="0.78740157480314965" top="0.94488188976377963" bottom="1.0629921259842521" header="0.51181102362204722" footer="0.51181102362204722"/>
  <pageSetup paperSize="8" scale="71" firstPageNumber="2" fitToHeight="0" orientation="landscape" useFirstPageNumber="1" r:id="rId4"/>
  <headerFooter alignWithMargins="0">
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разрешения.&amp;R&amp;"ISOCPEUR,курсив"&amp;14Ведомость нагревательных элементов
2016.018-СЭО-01-ВН-001</oddHeader>
    <oddFooter xml:space="preserve">&amp;C&amp;12ООО "Импэкс Электро"&amp;R&amp;12лист &amp;P листов 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5"/>
  <sheetViews>
    <sheetView tabSelected="1" zoomScaleNormal="100" workbookViewId="0">
      <selection activeCell="I28" sqref="I28"/>
    </sheetView>
  </sheetViews>
  <sheetFormatPr defaultRowHeight="12.75"/>
  <cols>
    <col min="1" max="1" width="42.140625" style="39" customWidth="1"/>
    <col min="2" max="2" width="15" style="41" customWidth="1"/>
    <col min="3" max="4" width="6.5703125" style="42" customWidth="1"/>
    <col min="5" max="5" width="12.85546875" style="42" customWidth="1"/>
    <col min="6" max="6" width="10.28515625" style="42" customWidth="1"/>
    <col min="7" max="7" width="13" customWidth="1"/>
    <col min="8" max="8" width="11.140625" customWidth="1"/>
    <col min="9" max="9" width="33" customWidth="1"/>
    <col min="12" max="12" width="21.140625" style="38" customWidth="1"/>
  </cols>
  <sheetData>
    <row r="1" spans="1:16" ht="25.5" customHeight="1">
      <c r="A1" s="51" t="s">
        <v>7</v>
      </c>
      <c r="B1" s="50">
        <v>1</v>
      </c>
      <c r="C1" s="54">
        <v>2</v>
      </c>
      <c r="D1" s="54"/>
      <c r="E1" s="54">
        <v>3</v>
      </c>
      <c r="F1" s="55"/>
      <c r="G1" s="56">
        <v>4</v>
      </c>
      <c r="H1" s="56">
        <v>5</v>
      </c>
      <c r="I1" s="57"/>
      <c r="J1" s="61"/>
      <c r="K1" s="61"/>
    </row>
    <row r="2" spans="1:16">
      <c r="A2" s="37" t="str">
        <f>INDEX(Лист1!E:E,ROW())&amp;""</f>
        <v/>
      </c>
      <c r="B2" s="41" t="str">
        <f>INDEX(Лист1!M:M,ROW())&amp;""</f>
        <v/>
      </c>
      <c r="C2" s="40" t="str">
        <f>INDEX(Лист1!N:N,ROW())&amp;""</f>
        <v/>
      </c>
      <c r="D2" s="40" t="str">
        <f>INDEX(Лист1!O:O,ROW())&amp;""</f>
        <v/>
      </c>
      <c r="E2" s="40" t="str">
        <f>INDEX(Лист1!P:P,ROW())&amp;""</f>
        <v/>
      </c>
      <c r="F2" s="40" t="str">
        <f>INDEX(Лист1!Q:Q,ROW())&amp;""</f>
        <v/>
      </c>
      <c r="G2" t="str">
        <f>INDEX(Лист1!X:X,ROW())&amp;""</f>
        <v/>
      </c>
      <c r="H2" t="str">
        <f>INDEX(Лист1!Y:Y,ROW())&amp;""</f>
        <v/>
      </c>
    </row>
    <row r="3" spans="1:16">
      <c r="A3" s="37" t="str">
        <f>INDEX(Лист2!E:E,ROW())&amp;""</f>
        <v/>
      </c>
      <c r="B3" s="41" t="str">
        <f>INDEX(Лист1!M:M,ROW())&amp;""</f>
        <v/>
      </c>
      <c r="C3" s="40" t="str">
        <f>INDEX(Лист1!N:N,ROW())&amp;""</f>
        <v/>
      </c>
      <c r="D3" s="40" t="str">
        <f>INDEX(Лист1!O:O,ROW())&amp;""</f>
        <v/>
      </c>
      <c r="E3" s="40" t="str">
        <f>INDEX(Лист1!P:P,ROW())&amp;""</f>
        <v/>
      </c>
      <c r="F3" s="40" t="str">
        <f>INDEX(Лист1!Q:Q,ROW())&amp;""</f>
        <v/>
      </c>
      <c r="G3" t="str">
        <f>INDEX(Лист1!X:X,ROW())&amp;""</f>
        <v/>
      </c>
      <c r="H3" t="str">
        <f>INDEX(Лист1!Y:Y,ROW())&amp;""</f>
        <v/>
      </c>
    </row>
    <row r="4" spans="1:16">
      <c r="A4" s="37" t="str">
        <f>INDEX(Лист1!E:E,ROW())&amp;""</f>
        <v/>
      </c>
      <c r="B4" s="41" t="str">
        <f>INDEX(Лист1!M:M,ROW())&amp;""</f>
        <v/>
      </c>
      <c r="C4" s="40" t="str">
        <f>INDEX(Лист1!N:N,ROW())&amp;""</f>
        <v/>
      </c>
      <c r="D4" s="40" t="str">
        <f>INDEX(Лист1!O:O,ROW())&amp;""</f>
        <v/>
      </c>
      <c r="E4" s="40" t="str">
        <f>INDEX(Лист1!P:P,ROW())&amp;""</f>
        <v/>
      </c>
      <c r="F4" s="40" t="str">
        <f>INDEX(Лист1!Q:Q,ROW())&amp;""</f>
        <v/>
      </c>
      <c r="G4" t="str">
        <f>INDEX(Лист1!X:X,ROW())&amp;""</f>
        <v/>
      </c>
      <c r="H4" t="str">
        <f>INDEX(Лист1!Y:Y,ROW())&amp;""</f>
        <v/>
      </c>
    </row>
    <row r="5" spans="1:16">
      <c r="A5" s="57" t="str">
        <f>INDEX(Лист1!E:E,ROW())&amp;""</f>
        <v/>
      </c>
      <c r="B5" s="41" t="str">
        <f>INDEX(Лист1!M:M,ROW())&amp;""</f>
        <v/>
      </c>
      <c r="C5" s="40" t="str">
        <f>INDEX(Лист1!N:N,ROW())&amp;""</f>
        <v/>
      </c>
      <c r="D5" s="40" t="str">
        <f>INDEX(Лист1!O:O,ROW())&amp;""</f>
        <v/>
      </c>
      <c r="E5" s="40" t="str">
        <f>INDEX(Лист1!P:P,ROW())&amp;""</f>
        <v/>
      </c>
      <c r="F5" s="40" t="str">
        <f>INDEX(Лист1!Q:Q,ROW())&amp;""</f>
        <v/>
      </c>
      <c r="G5" s="60" t="str">
        <f>INDEX(Лист1!X:X,ROW())&amp;""</f>
        <v/>
      </c>
      <c r="H5" s="60" t="str">
        <f>INDEX(Лист1!Y:Y,ROW())&amp;""</f>
        <v/>
      </c>
    </row>
    <row r="6" spans="1:16">
      <c r="A6" s="57" t="str">
        <f>INDEX(Лист1!E:E,ROW())&amp;""</f>
        <v>8.7-1</v>
      </c>
      <c r="B6" s="58" t="str">
        <f>INDEX(Лист1!M:M,ROW())&amp;""</f>
        <v>100</v>
      </c>
      <c r="C6" s="59" t="str">
        <f>INDEX(Лист1!N:N,ROW())&amp;""</f>
        <v>1</v>
      </c>
      <c r="D6" s="59" t="str">
        <f>INDEX(Лист1!O:O,ROW())&amp;""</f>
        <v>100ЕК</v>
      </c>
      <c r="E6" s="59" t="str">
        <f>INDEX(Лист1!P:P,ROW())&amp;""</f>
        <v>1</v>
      </c>
      <c r="F6" s="59" t="str">
        <f>INDEX(Лист1!Q:Q,ROW())&amp;""</f>
        <v>a</v>
      </c>
      <c r="G6" s="60" t="str">
        <f>INDEX(Лист1!X:X,ROW())&amp;""</f>
        <v>1</v>
      </c>
      <c r="H6" s="60" t="str">
        <f>INDEX(Лист1!Y:Y,ROW())&amp;""</f>
        <v>38</v>
      </c>
      <c r="I6" s="79" t="str">
        <f t="array" ref="I6">IFERROR(INDEX(A$6:A$21,SMALL(IF(ISNUMBER(SEARCH(".",$E$6:$E$21)),ROW($A$6:$A$21)-5),ROW(A1))),"")</f>
        <v>8.7-1</v>
      </c>
      <c r="J6" s="79" t="str">
        <f t="array" ref="J6">IFERROR(INDEX(B$6:B$21,SMALL(IF(ISNUMBER(SEARCH(".",$E$6:$E$21)),ROW($A$6:$A$21)-5),ROW(B1))),"")</f>
        <v>100</v>
      </c>
      <c r="K6" s="79" t="str">
        <f t="array" ref="K6">IFERROR(INDEX(C$6:C$21,SMALL(IF(ISNUMBER(SEARCH(".",$E$6:$E$21)),ROW($A$6:$A$21)-5),ROW(C1))),"")</f>
        <v>2.1</v>
      </c>
      <c r="L6" s="79" t="str">
        <f t="array" ref="L6">IFERROR(INDEX(D$6:D$21,SMALL(IF(ISNUMBER(SEARCH(".",$E$6:$E$21)),ROW($A$6:$A$21)-5),ROW(D1))),"")</f>
        <v>100ЕК</v>
      </c>
      <c r="M6" s="79" t="str">
        <f t="array" ref="M6">IFERROR(INDEX(E$6:E$21,SMALL(IF(ISNUMBER(SEARCH(".",$E$6:$E$21)),ROW($A$6:$A$21)-5),ROW(E1))),"")</f>
        <v>2.1</v>
      </c>
      <c r="N6" s="79" t="str">
        <f t="array" ref="N6">IFERROR(INDEX(F$6:F$21,SMALL(IF(ISNUMBER(SEARCH(".",$E$6:$E$21)),ROW($A$6:$A$21)-5),ROW(F1))),"")</f>
        <v>a</v>
      </c>
      <c r="O6" s="79" t="str">
        <f t="array" ref="O6">IFERROR(INDEX(G$6:G$21,SMALL(IF(ISNUMBER(SEARCH(".",$E$6:$E$21)),ROW($A$6:$A$21)-5),ROW(G1))),"")</f>
        <v>7</v>
      </c>
      <c r="P6" s="79" t="str">
        <f t="array" ref="P6">IFERROR(INDEX(H$6:H$21,SMALL(IF(ISNUMBER(SEARCH(".",$E$6:$E$21)),ROW($A$6:$A$21)-5),ROW(H1))),"")</f>
        <v>1750</v>
      </c>
    </row>
    <row r="7" spans="1:16">
      <c r="A7" s="57" t="str">
        <f>INDEX(Лист1!E:E,ROW())&amp;""</f>
        <v>8.7-1</v>
      </c>
      <c r="B7" s="58" t="str">
        <f>INDEX(Лист1!M:M,ROW())&amp;""</f>
        <v/>
      </c>
      <c r="C7" s="59" t="str">
        <f>INDEX(Лист1!N:N,ROW())&amp;""</f>
        <v/>
      </c>
      <c r="D7" s="59" t="str">
        <f>INDEX(Лист1!O:O,ROW())&amp;""</f>
        <v>100ЕК</v>
      </c>
      <c r="E7" s="59" t="str">
        <f>INDEX(Лист1!P:P,ROW())&amp;""</f>
        <v>1</v>
      </c>
      <c r="F7" s="59" t="str">
        <f>INDEX(Лист1!Q:Q,ROW())&amp;""</f>
        <v>b</v>
      </c>
      <c r="G7" s="60" t="str">
        <f>INDEX(Лист1!X:X,ROW())&amp;""</f>
        <v>2</v>
      </c>
      <c r="H7" s="60" t="str">
        <f>INDEX(Лист1!Y:Y,ROW())&amp;""</f>
        <v>154</v>
      </c>
      <c r="I7" s="79" t="str">
        <f t="array" ref="I7">IFERROR(INDEX(A$6:A$21,SMALL(IF(ISNUMBER(SEARCH(".",$E$6:$E$21)),ROW($A$6:$A$21)-5),ROW(A2))),"")</f>
        <v>8.7-1</v>
      </c>
      <c r="J7" s="79" t="str">
        <f t="array" ref="J7">IFERROR(INDEX(B$6:B$21,SMALL(IF(ISNUMBER(SEARCH(".",$E$6:$E$21)),ROW($A$6:$A$21)-5),ROW(B2))),"")</f>
        <v>100</v>
      </c>
      <c r="K7" s="79" t="str">
        <f t="array" ref="K7">IFERROR(INDEX(C$6:C$21,SMALL(IF(ISNUMBER(SEARCH(".",$E$6:$E$21)),ROW($A$6:$A$21)-5),ROW(C2))),"")</f>
        <v>2.2</v>
      </c>
      <c r="L7" s="79" t="str">
        <f t="array" ref="L7">IFERROR(INDEX(D$6:D$21,SMALL(IF(ISNUMBER(SEARCH(".",$E$6:$E$21)),ROW($A$6:$A$21)-5),ROW(D2))),"")</f>
        <v>100ЕК</v>
      </c>
      <c r="M7" s="79" t="str">
        <f t="array" ref="M7">IFERROR(INDEX(E$6:E$21,SMALL(IF(ISNUMBER(SEARCH(".",$E$6:$E$21)),ROW($A$6:$A$21)-5),ROW(E2))),"")</f>
        <v>2.2</v>
      </c>
      <c r="N7" s="79" t="str">
        <f t="array" ref="N7">IFERROR(INDEX(F$6:F$21,SMALL(IF(ISNUMBER(SEARCH(".",$E$6:$E$21)),ROW($A$6:$A$21)-5),ROW(F2))),"")</f>
        <v>a</v>
      </c>
      <c r="O7" s="79" t="str">
        <f t="array" ref="O7">IFERROR(INDEX(G$6:G$21,SMALL(IF(ISNUMBER(SEARCH(".",$E$6:$E$21)),ROW($A$6:$A$21)-5),ROW(G2))),"")</f>
        <v>8</v>
      </c>
      <c r="P7" s="79" t="str">
        <f t="array" ref="P7">IFERROR(INDEX(H$6:H$21,SMALL(IF(ISNUMBER(SEARCH(".",$E$6:$E$21)),ROW($A$6:$A$21)-5),ROW(H2))),"")</f>
        <v>800</v>
      </c>
    </row>
    <row r="8" spans="1:16">
      <c r="A8" s="57" t="str">
        <f>INDEX(Лист1!E:E,ROW())&amp;""</f>
        <v>8.7-1</v>
      </c>
      <c r="B8" s="58" t="str">
        <f>INDEX(Лист1!M:M,ROW())&amp;""</f>
        <v/>
      </c>
      <c r="C8" s="64" t="str">
        <f>INDEX(Лист1!N:N,ROW())&amp;""</f>
        <v/>
      </c>
      <c r="D8" s="64" t="str">
        <f>INDEX(Лист1!O:O,ROW())&amp;""</f>
        <v>100ЕК</v>
      </c>
      <c r="E8" s="64" t="str">
        <f>INDEX(Лист1!P:P,ROW())&amp;""</f>
        <v>1</v>
      </c>
      <c r="F8" s="64" t="str">
        <f>INDEX(Лист1!Q:Q,ROW())&amp;""</f>
        <v>c</v>
      </c>
      <c r="G8" s="63" t="str">
        <f>INDEX(Лист1!X:X,ROW())&amp;""</f>
        <v>3</v>
      </c>
      <c r="H8" s="63" t="str">
        <f>INDEX(Лист1!Y:Y,ROW())&amp;""</f>
        <v>158</v>
      </c>
      <c r="I8" s="79" t="str">
        <f t="array" ref="I8">IFERROR(INDEX(A$6:A$21,SMALL(IF(ISNUMBER(SEARCH(".",$E$6:$E$21)),ROW($A$6:$A$21)-5),ROW(A3))),"")</f>
        <v>8.7-9</v>
      </c>
      <c r="J8" s="79" t="str">
        <f t="array" ref="J8">IFERROR(INDEX(B$6:B$21,SMALL(IF(ISNUMBER(SEARCH(".",$E$6:$E$21)),ROW($A$6:$A$21)-5),ROW(B3))),"")</f>
        <v>100</v>
      </c>
      <c r="K8" s="79" t="str">
        <f t="array" ref="K8">IFERROR(INDEX(C$6:C$21,SMALL(IF(ISNUMBER(SEARCH(".",$E$6:$E$21)),ROW($A$6:$A$21)-5),ROW(C3))),"")</f>
        <v>7.1</v>
      </c>
      <c r="L8" s="79" t="str">
        <f t="array" ref="L8">IFERROR(INDEX(D$6:D$21,SMALL(IF(ISNUMBER(SEARCH(".",$E$6:$E$21)),ROW($A$6:$A$21)-5),ROW(D3))),"")</f>
        <v>100ЕК</v>
      </c>
      <c r="M8" s="79" t="str">
        <f t="array" ref="M8">IFERROR(INDEX(E$6:E$21,SMALL(IF(ISNUMBER(SEARCH(".",$E$6:$E$21)),ROW($A$6:$A$21)-5),ROW(E3))),"")</f>
        <v>7.1</v>
      </c>
      <c r="N8" s="79" t="str">
        <f t="array" ref="N8">IFERROR(INDEX(F$6:F$21,SMALL(IF(ISNUMBER(SEARCH(".",$E$6:$E$21)),ROW($A$6:$A$21)-5),ROW(F3))),"")</f>
        <v>a</v>
      </c>
      <c r="O8" s="79" t="str">
        <f t="array" ref="O8">IFERROR(INDEX(G$6:G$21,SMALL(IF(ISNUMBER(SEARCH(".",$E$6:$E$21)),ROW($A$6:$A$21)-5),ROW(G3))),"")</f>
        <v>16</v>
      </c>
      <c r="P8" s="79" t="str">
        <f t="array" ref="P8">IFERROR(INDEX(H$6:H$21,SMALL(IF(ISNUMBER(SEARCH(".",$E$6:$E$21)),ROW($A$6:$A$21)-5),ROW(H3))),"")</f>
        <v>1600</v>
      </c>
    </row>
    <row r="9" spans="1:16">
      <c r="A9" s="57" t="str">
        <f>INDEX(Лист1!E:E,ROW())&amp;""</f>
        <v>8.7-1</v>
      </c>
      <c r="B9" s="58" t="str">
        <f>INDEX(Лист1!M:M,ROW())&amp;""</f>
        <v>100</v>
      </c>
      <c r="C9" s="64" t="str">
        <f>INDEX(Лист1!N:N,ROW())&amp;""</f>
        <v>2</v>
      </c>
      <c r="D9" s="64" t="str">
        <f>INDEX(Лист1!O:O,ROW())&amp;""</f>
        <v>100ЕК</v>
      </c>
      <c r="E9" s="64" t="str">
        <f>INDEX(Лист1!P:P,ROW())&amp;""</f>
        <v>2</v>
      </c>
      <c r="F9" s="64" t="str">
        <f>INDEX(Лист1!Q:Q,ROW())&amp;""</f>
        <v>a</v>
      </c>
      <c r="G9" s="63" t="str">
        <f>INDEX(Лист1!X:X,ROW())&amp;""</f>
        <v>4</v>
      </c>
      <c r="H9" s="63" t="str">
        <f>INDEX(Лист1!Y:Y,ROW())&amp;""</f>
        <v>115</v>
      </c>
      <c r="I9" s="79" t="str">
        <f t="array" ref="I9">IFERROR(INDEX(A$6:A$21,SMALL(IF(ISNUMBER(SEARCH(".",$E$6:$E$21)),ROW($A$6:$A$21)-5),ROW(A4))),"")</f>
        <v/>
      </c>
      <c r="J9" s="79" t="str">
        <f t="array" ref="J9">IFERROR(INDEX(B$6:B$21,SMALL(IF(ISNUMBER(SEARCH(".",$E$6:$E$21)),ROW($A$6:$A$21)-5),ROW(B4))),"")</f>
        <v/>
      </c>
      <c r="K9" s="79" t="str">
        <f t="array" ref="K9">IFERROR(INDEX(C$6:C$21,SMALL(IF(ISNUMBER(SEARCH(".",$E$6:$E$21)),ROW($A$6:$A$21)-5),ROW(C4))),"")</f>
        <v/>
      </c>
      <c r="L9" s="79" t="str">
        <f t="array" ref="L9">IFERROR(INDEX(D$6:D$21,SMALL(IF(ISNUMBER(SEARCH(".",$E$6:$E$21)),ROW($A$6:$A$21)-5),ROW(D4))),"")</f>
        <v/>
      </c>
      <c r="M9" s="79" t="str">
        <f t="array" ref="M9">IFERROR(INDEX(E$6:E$21,SMALL(IF(ISNUMBER(SEARCH(".",$E$6:$E$21)),ROW($A$6:$A$21)-5),ROW(E4))),"")</f>
        <v/>
      </c>
      <c r="N9" s="79" t="str">
        <f t="array" ref="N9">IFERROR(INDEX(F$6:F$21,SMALL(IF(ISNUMBER(SEARCH(".",$E$6:$E$21)),ROW($A$6:$A$21)-5),ROW(F4))),"")</f>
        <v/>
      </c>
      <c r="O9" s="79" t="str">
        <f t="array" ref="O9">IFERROR(INDEX(G$6:G$21,SMALL(IF(ISNUMBER(SEARCH(".",$E$6:$E$21)),ROW($A$6:$A$21)-5),ROW(G4))),"")</f>
        <v/>
      </c>
      <c r="P9" s="79" t="str">
        <f t="array" ref="P9">IFERROR(INDEX(H$6:H$21,SMALL(IF(ISNUMBER(SEARCH(".",$E$6:$E$21)),ROW($A$6:$A$21)-5),ROW(H4))),"")</f>
        <v/>
      </c>
    </row>
    <row r="10" spans="1:16">
      <c r="A10" s="57" t="str">
        <f>INDEX(Лист1!E:E,ROW())&amp;""</f>
        <v>8.7-1</v>
      </c>
      <c r="B10" s="58" t="str">
        <f>INDEX(Лист1!M:M,ROW())&amp;""</f>
        <v/>
      </c>
      <c r="C10" s="64" t="str">
        <f>INDEX(Лист1!N:N,ROW())&amp;""</f>
        <v/>
      </c>
      <c r="D10" s="64" t="str">
        <f>INDEX(Лист1!O:O,ROW())&amp;""</f>
        <v>100ЕК</v>
      </c>
      <c r="E10" s="64" t="str">
        <f>INDEX(Лист1!P:P,ROW())&amp;""</f>
        <v>2</v>
      </c>
      <c r="F10" s="64" t="str">
        <f>INDEX(Лист1!Q:Q,ROW())&amp;""</f>
        <v>b</v>
      </c>
      <c r="G10" s="63" t="str">
        <f>INDEX(Лист1!X:X,ROW())&amp;""</f>
        <v>5</v>
      </c>
      <c r="H10" s="63" t="str">
        <f>INDEX(Лист1!Y:Y,ROW())&amp;""</f>
        <v>148</v>
      </c>
      <c r="I10" s="79" t="str">
        <f t="array" ref="I10">IFERROR(INDEX(A$6:A$21,SMALL(IF(ISNUMBER(SEARCH(".",$E$6:$E$21)),ROW($A$6:$A$21)-5),ROW(A5))),"")</f>
        <v/>
      </c>
      <c r="J10" s="79" t="str">
        <f t="array" ref="J10">IFERROR(INDEX(B$6:B$21,SMALL(IF(ISNUMBER(SEARCH(".",$E$6:$E$21)),ROW($A$6:$A$21)-5),ROW(B5))),"")</f>
        <v/>
      </c>
      <c r="K10" s="79" t="str">
        <f t="array" ref="K10">IFERROR(INDEX(C$6:C$21,SMALL(IF(ISNUMBER(SEARCH(".",$E$6:$E$21)),ROW($A$6:$A$21)-5),ROW(C5))),"")</f>
        <v/>
      </c>
      <c r="L10" s="79" t="str">
        <f t="array" ref="L10">IFERROR(INDEX(D$6:D$21,SMALL(IF(ISNUMBER(SEARCH(".",$E$6:$E$21)),ROW($A$6:$A$21)-5),ROW(D5))),"")</f>
        <v/>
      </c>
      <c r="M10" s="79" t="str">
        <f t="array" ref="M10">IFERROR(INDEX(E$6:E$21,SMALL(IF(ISNUMBER(SEARCH(".",$E$6:$E$21)),ROW($A$6:$A$21)-5),ROW(E5))),"")</f>
        <v/>
      </c>
      <c r="N10" s="79" t="str">
        <f t="array" ref="N10">IFERROR(INDEX(F$6:F$21,SMALL(IF(ISNUMBER(SEARCH(".",$E$6:$E$21)),ROW($A$6:$A$21)-5),ROW(F5))),"")</f>
        <v/>
      </c>
      <c r="O10" s="79" t="str">
        <f t="array" ref="O10">IFERROR(INDEX(G$6:G$21,SMALL(IF(ISNUMBER(SEARCH(".",$E$6:$E$21)),ROW($A$6:$A$21)-5),ROW(G5))),"")</f>
        <v/>
      </c>
      <c r="P10" s="79" t="str">
        <f t="array" ref="P10">IFERROR(INDEX(H$6:H$21,SMALL(IF(ISNUMBER(SEARCH(".",$E$6:$E$21)),ROW($A$6:$A$21)-5),ROW(H5))),"")</f>
        <v/>
      </c>
    </row>
    <row r="11" spans="1:16">
      <c r="A11" s="65" t="str">
        <f>INDEX(Лист1!E:E,ROW())&amp;""</f>
        <v>8.7-1</v>
      </c>
      <c r="B11" s="58" t="str">
        <f>INDEX(Лист1!M:M,ROW())&amp;""</f>
        <v/>
      </c>
      <c r="C11" s="64" t="str">
        <f>INDEX(Лист1!N:N,ROW())&amp;""</f>
        <v/>
      </c>
      <c r="D11" s="64" t="str">
        <f>INDEX(Лист1!O:O,ROW())&amp;""</f>
        <v>100ЕК</v>
      </c>
      <c r="E11" s="64" t="str">
        <f>INDEX(Лист1!P:P,ROW())&amp;""</f>
        <v>2</v>
      </c>
      <c r="F11" s="64" t="str">
        <f>INDEX(Лист1!Q:Q,ROW())&amp;""</f>
        <v>c</v>
      </c>
      <c r="G11" s="67" t="str">
        <f>INDEX(Лист1!X:X,ROW())&amp;""</f>
        <v>6</v>
      </c>
      <c r="H11" s="67" t="str">
        <f>INDEX(Лист1!Y:Y,ROW())&amp;""</f>
        <v>240</v>
      </c>
      <c r="I11" s="79" t="str">
        <f t="array" ref="I11">IFERROR(INDEX(A$6:A$21,SMALL(IF(ISNUMBER(SEARCH(".",$E$6:$E$21)),ROW($A$6:$A$21)-5),ROW(A6))),"")</f>
        <v/>
      </c>
      <c r="J11" s="79" t="str">
        <f t="array" ref="J11">IFERROR(INDEX(B$6:B$21,SMALL(IF(ISNUMBER(SEARCH(".",$E$6:$E$21)),ROW($A$6:$A$21)-5),ROW(B6))),"")</f>
        <v/>
      </c>
      <c r="K11" s="79" t="str">
        <f t="array" ref="K11">IFERROR(INDEX(C$6:C$21,SMALL(IF(ISNUMBER(SEARCH(".",$E$6:$E$21)),ROW($A$6:$A$21)-5),ROW(C6))),"")</f>
        <v/>
      </c>
      <c r="L11" s="79" t="str">
        <f t="array" ref="L11">IFERROR(INDEX(D$6:D$21,SMALL(IF(ISNUMBER(SEARCH(".",$E$6:$E$21)),ROW($A$6:$A$21)-5),ROW(D6))),"")</f>
        <v/>
      </c>
      <c r="M11" s="79" t="str">
        <f t="array" ref="M11">IFERROR(INDEX(E$6:E$21,SMALL(IF(ISNUMBER(SEARCH(".",$E$6:$E$21)),ROW($A$6:$A$21)-5),ROW(E6))),"")</f>
        <v/>
      </c>
      <c r="N11" s="79" t="str">
        <f t="array" ref="N11">IFERROR(INDEX(F$6:F$21,SMALL(IF(ISNUMBER(SEARCH(".",$E$6:$E$21)),ROW($A$6:$A$21)-5),ROW(F6))),"")</f>
        <v/>
      </c>
      <c r="O11" s="79" t="str">
        <f t="array" ref="O11">IFERROR(INDEX(G$6:G$21,SMALL(IF(ISNUMBER(SEARCH(".",$E$6:$E$21)),ROW($A$6:$A$21)-5),ROW(G6))),"")</f>
        <v/>
      </c>
      <c r="P11" s="79" t="str">
        <f t="array" ref="P11">IFERROR(INDEX(H$6:H$21,SMALL(IF(ISNUMBER(SEARCH(".",$E$6:$E$21)),ROW($A$6:$A$21)-5),ROW(H6))),"")</f>
        <v/>
      </c>
    </row>
    <row r="12" spans="1:16">
      <c r="A12" s="57" t="str">
        <f>INDEX(Лист1!E:E,ROW())&amp;""</f>
        <v>8.7-1</v>
      </c>
      <c r="B12" s="68" t="str">
        <f>INDEX(Лист1!M:M,ROW())&amp;""</f>
        <v>100</v>
      </c>
      <c r="C12" s="69" t="str">
        <f>INDEX(Лист1!N:N,ROW())&amp;""</f>
        <v>2.1</v>
      </c>
      <c r="D12" s="69" t="str">
        <f>INDEX(Лист1!O:O,ROW())&amp;""</f>
        <v>100ЕК</v>
      </c>
      <c r="E12" s="69" t="str">
        <f>INDEX(Лист1!P:P,ROW())&amp;""</f>
        <v>2.1</v>
      </c>
      <c r="F12" s="64" t="str">
        <f>INDEX(Лист1!Q:Q,ROW())&amp;""</f>
        <v>a</v>
      </c>
      <c r="G12" s="67" t="str">
        <f>INDEX(Лист1!X:X,ROW())&amp;""</f>
        <v>7</v>
      </c>
      <c r="H12" s="67" t="str">
        <f>INDEX(Лист1!Y:Y,ROW())&amp;""</f>
        <v>1750</v>
      </c>
      <c r="I12" s="79" t="str">
        <f t="array" ref="I12">IFERROR(INDEX(A$6:A$21,SMALL(IF(ISNUMBER(SEARCH(".",$E$6:$E$21)),ROW($A$6:$A$21)-5),ROW(A7))),"")</f>
        <v/>
      </c>
      <c r="J12" s="79" t="str">
        <f t="array" ref="J12">IFERROR(INDEX(B$6:B$21,SMALL(IF(ISNUMBER(SEARCH(".",$E$6:$E$21)),ROW($A$6:$A$21)-5),ROW(B7))),"")</f>
        <v/>
      </c>
      <c r="K12" s="79" t="str">
        <f t="array" ref="K12">IFERROR(INDEX(C$6:C$21,SMALL(IF(ISNUMBER(SEARCH(".",$E$6:$E$21)),ROW($A$6:$A$21)-5),ROW(C7))),"")</f>
        <v/>
      </c>
      <c r="L12" s="79" t="str">
        <f t="array" ref="L12">IFERROR(INDEX(D$6:D$21,SMALL(IF(ISNUMBER(SEARCH(".",$E$6:$E$21)),ROW($A$6:$A$21)-5),ROW(D7))),"")</f>
        <v/>
      </c>
      <c r="M12" s="79" t="str">
        <f t="array" ref="M12">IFERROR(INDEX(E$6:E$21,SMALL(IF(ISNUMBER(SEARCH(".",$E$6:$E$21)),ROW($A$6:$A$21)-5),ROW(E7))),"")</f>
        <v/>
      </c>
      <c r="N12" s="79" t="str">
        <f t="array" ref="N12">IFERROR(INDEX(F$6:F$21,SMALL(IF(ISNUMBER(SEARCH(".",$E$6:$E$21)),ROW($A$6:$A$21)-5),ROW(F7))),"")</f>
        <v/>
      </c>
      <c r="O12" s="79" t="str">
        <f t="array" ref="O12">IFERROR(INDEX(G$6:G$21,SMALL(IF(ISNUMBER(SEARCH(".",$E$6:$E$21)),ROW($A$6:$A$21)-5),ROW(G7))),"")</f>
        <v/>
      </c>
      <c r="P12" s="79" t="str">
        <f t="array" ref="P12">IFERROR(INDEX(H$6:H$21,SMALL(IF(ISNUMBER(SEARCH(".",$E$6:$E$21)),ROW($A$6:$A$21)-5),ROW(H7))),"")</f>
        <v/>
      </c>
    </row>
    <row r="13" spans="1:16">
      <c r="A13" s="57" t="str">
        <f>INDEX(Лист1!E:E,ROW())&amp;""</f>
        <v>8.7-1</v>
      </c>
      <c r="B13" s="68" t="str">
        <f>INDEX(Лист1!M:M,ROW())&amp;""</f>
        <v>100</v>
      </c>
      <c r="C13" s="69" t="str">
        <f>INDEX(Лист1!N:N,ROW())&amp;""</f>
        <v>2.2</v>
      </c>
      <c r="D13" s="69" t="str">
        <f>INDEX(Лист1!O:O,ROW())&amp;""</f>
        <v>100ЕК</v>
      </c>
      <c r="E13" s="69" t="str">
        <f>INDEX(Лист1!P:P,ROW())&amp;""</f>
        <v>2.2</v>
      </c>
      <c r="F13" s="64" t="str">
        <f>INDEX(Лист1!Q:Q,ROW())&amp;""</f>
        <v>a</v>
      </c>
      <c r="G13" s="67" t="str">
        <f>INDEX(Лист1!X:X,ROW())&amp;""</f>
        <v>8</v>
      </c>
      <c r="H13" s="67" t="str">
        <f>INDEX(Лист1!Y:Y,ROW())&amp;""</f>
        <v>800</v>
      </c>
      <c r="I13" s="79" t="str">
        <f t="array" ref="I13">IFERROR(INDEX(A$6:A$21,SMALL(IF(ISNUMBER(SEARCH(".",$E$6:$E$21)),ROW($A$6:$A$21)-5),ROW(A8))),"")</f>
        <v/>
      </c>
      <c r="J13" s="79" t="str">
        <f t="array" ref="J13">IFERROR(INDEX(B$6:B$21,SMALL(IF(ISNUMBER(SEARCH(".",$E$6:$E$21)),ROW($A$6:$A$21)-5),ROW(B8))),"")</f>
        <v/>
      </c>
      <c r="K13" s="79" t="str">
        <f t="array" ref="K13">IFERROR(INDEX(C$6:C$21,SMALL(IF(ISNUMBER(SEARCH(".",$E$6:$E$21)),ROW($A$6:$A$21)-5),ROW(C8))),"")</f>
        <v/>
      </c>
      <c r="L13" s="79" t="str">
        <f t="array" ref="L13">IFERROR(INDEX(D$6:D$21,SMALL(IF(ISNUMBER(SEARCH(".",$E$6:$E$21)),ROW($A$6:$A$21)-5),ROW(D8))),"")</f>
        <v/>
      </c>
      <c r="M13" s="79" t="str">
        <f t="array" ref="M13">IFERROR(INDEX(E$6:E$21,SMALL(IF(ISNUMBER(SEARCH(".",$E$6:$E$21)),ROW($A$6:$A$21)-5),ROW(E8))),"")</f>
        <v/>
      </c>
      <c r="N13" s="79" t="str">
        <f t="array" ref="N13">IFERROR(INDEX(F$6:F$21,SMALL(IF(ISNUMBER(SEARCH(".",$E$6:$E$21)),ROW($A$6:$A$21)-5),ROW(F8))),"")</f>
        <v/>
      </c>
      <c r="O13" s="79" t="str">
        <f t="array" ref="O13">IFERROR(INDEX(G$6:G$21,SMALL(IF(ISNUMBER(SEARCH(".",$E$6:$E$21)),ROW($A$6:$A$21)-5),ROW(G8))),"")</f>
        <v/>
      </c>
      <c r="P13" s="79" t="str">
        <f t="array" ref="P13">IFERROR(INDEX(H$6:H$21,SMALL(IF(ISNUMBER(SEARCH(".",$E$6:$E$21)),ROW($A$6:$A$21)-5),ROW(H8))),"")</f>
        <v/>
      </c>
    </row>
    <row r="14" spans="1:16">
      <c r="A14" s="57" t="str">
        <f>INDEX(Лист1!E:E,ROW())&amp;""</f>
        <v>8.7-2</v>
      </c>
      <c r="B14" s="58" t="str">
        <f>INDEX(Лист1!M:M,ROW())&amp;""</f>
        <v>100</v>
      </c>
      <c r="C14" s="64" t="str">
        <f>INDEX(Лист1!N:N,ROW())&amp;""</f>
        <v>3</v>
      </c>
      <c r="D14" s="64" t="str">
        <f>INDEX(Лист1!O:O,ROW())&amp;""</f>
        <v>100ЕК</v>
      </c>
      <c r="E14" s="64" t="str">
        <f>INDEX(Лист1!P:P,ROW())&amp;""</f>
        <v>3</v>
      </c>
      <c r="F14" s="64" t="str">
        <f>INDEX(Лист1!Q:Q,ROW())&amp;""</f>
        <v>a</v>
      </c>
      <c r="G14" s="63" t="str">
        <f>INDEX(Лист1!X:X,ROW())&amp;""</f>
        <v>9</v>
      </c>
      <c r="H14" s="63" t="str">
        <f>INDEX(Лист1!Y:Y,ROW())&amp;""</f>
        <v>900</v>
      </c>
      <c r="I14" s="79" t="str">
        <f t="array" ref="I14">IFERROR(INDEX(A$6:A$21,SMALL(IF(ISNUMBER(SEARCH(".",$E$6:$E$21)),ROW($A$6:$A$21)-5),ROW(A9))),"")</f>
        <v/>
      </c>
      <c r="J14" s="79" t="str">
        <f t="array" ref="J14">IFERROR(INDEX(B$6:B$21,SMALL(IF(ISNUMBER(SEARCH(".",$E$6:$E$21)),ROW($A$6:$A$21)-5),ROW(B9))),"")</f>
        <v/>
      </c>
      <c r="K14" s="79" t="str">
        <f t="array" ref="K14">IFERROR(INDEX(C$6:C$21,SMALL(IF(ISNUMBER(SEARCH(".",$E$6:$E$21)),ROW($A$6:$A$21)-5),ROW(C9))),"")</f>
        <v/>
      </c>
      <c r="L14" s="79" t="str">
        <f t="array" ref="L14">IFERROR(INDEX(D$6:D$21,SMALL(IF(ISNUMBER(SEARCH(".",$E$6:$E$21)),ROW($A$6:$A$21)-5),ROW(D9))),"")</f>
        <v/>
      </c>
      <c r="M14" s="79" t="str">
        <f t="array" ref="M14">IFERROR(INDEX(E$6:E$21,SMALL(IF(ISNUMBER(SEARCH(".",$E$6:$E$21)),ROW($A$6:$A$21)-5),ROW(E9))),"")</f>
        <v/>
      </c>
      <c r="N14" s="79" t="str">
        <f t="array" ref="N14">IFERROR(INDEX(F$6:F$21,SMALL(IF(ISNUMBER(SEARCH(".",$E$6:$E$21)),ROW($A$6:$A$21)-5),ROW(F9))),"")</f>
        <v/>
      </c>
      <c r="O14" s="79" t="str">
        <f t="array" ref="O14">IFERROR(INDEX(G$6:G$21,SMALL(IF(ISNUMBER(SEARCH(".",$E$6:$E$21)),ROW($A$6:$A$21)-5),ROW(G9))),"")</f>
        <v/>
      </c>
      <c r="P14" s="79" t="str">
        <f t="array" ref="P14">IFERROR(INDEX(H$6:H$21,SMALL(IF(ISNUMBER(SEARCH(".",$E$6:$E$21)),ROW($A$6:$A$21)-5),ROW(H9))),"")</f>
        <v/>
      </c>
    </row>
    <row r="15" spans="1:16">
      <c r="A15" s="57" t="str">
        <f>INDEX(Лист1!E:E,ROW())&amp;""</f>
        <v>8.7-3</v>
      </c>
      <c r="B15" s="58" t="str">
        <f>INDEX(Лист1!M:M,ROW())&amp;""</f>
        <v>100</v>
      </c>
      <c r="C15" s="64" t="str">
        <f>INDEX(Лист1!N:N,ROW())&amp;""</f>
        <v>4</v>
      </c>
      <c r="D15" s="64" t="str">
        <f>INDEX(Лист1!O:O,ROW())&amp;""</f>
        <v>100ЕК</v>
      </c>
      <c r="E15" s="64" t="str">
        <f>INDEX(Лист1!P:P,ROW())&amp;""</f>
        <v>4</v>
      </c>
      <c r="F15" s="64" t="str">
        <f>INDEX(Лист1!Q:Q,ROW())&amp;""</f>
        <v>a</v>
      </c>
      <c r="G15" s="63" t="str">
        <f>INDEX(Лист1!X:X,ROW())&amp;""</f>
        <v>10</v>
      </c>
      <c r="H15" s="63" t="str">
        <f>INDEX(Лист1!Y:Y,ROW())&amp;""</f>
        <v>1000</v>
      </c>
      <c r="I15" s="79" t="str">
        <f t="array" ref="I15">IFERROR(INDEX(A$6:A$21,SMALL(IF(ISNUMBER(SEARCH(".",$E$6:$E$21)),ROW($A$6:$A$21)-5),ROW(A10))),"")</f>
        <v/>
      </c>
      <c r="J15" s="79" t="str">
        <f t="array" ref="J15">IFERROR(INDEX(B$6:B$21,SMALL(IF(ISNUMBER(SEARCH(".",$E$6:$E$21)),ROW($A$6:$A$21)-5),ROW(B10))),"")</f>
        <v/>
      </c>
      <c r="K15" s="79" t="str">
        <f t="array" ref="K15">IFERROR(INDEX(C$6:C$21,SMALL(IF(ISNUMBER(SEARCH(".",$E$6:$E$21)),ROW($A$6:$A$21)-5),ROW(C10))),"")</f>
        <v/>
      </c>
      <c r="L15" s="79" t="str">
        <f t="array" ref="L15">IFERROR(INDEX(D$6:D$21,SMALL(IF(ISNUMBER(SEARCH(".",$E$6:$E$21)),ROW($A$6:$A$21)-5),ROW(D10))),"")</f>
        <v/>
      </c>
      <c r="M15" s="79" t="str">
        <f t="array" ref="M15">IFERROR(INDEX(E$6:E$21,SMALL(IF(ISNUMBER(SEARCH(".",$E$6:$E$21)),ROW($A$6:$A$21)-5),ROW(E10))),"")</f>
        <v/>
      </c>
      <c r="N15" s="79" t="str">
        <f t="array" ref="N15">IFERROR(INDEX(F$6:F$21,SMALL(IF(ISNUMBER(SEARCH(".",$E$6:$E$21)),ROW($A$6:$A$21)-5),ROW(F10))),"")</f>
        <v/>
      </c>
      <c r="O15" s="79" t="str">
        <f t="array" ref="O15">IFERROR(INDEX(G$6:G$21,SMALL(IF(ISNUMBER(SEARCH(".",$E$6:$E$21)),ROW($A$6:$A$21)-5),ROW(G10))),"")</f>
        <v/>
      </c>
      <c r="P15" s="79" t="str">
        <f t="array" ref="P15">IFERROR(INDEX(H$6:H$21,SMALL(IF(ISNUMBER(SEARCH(".",$E$6:$E$21)),ROW($A$6:$A$21)-5),ROW(H10))),"")</f>
        <v/>
      </c>
    </row>
    <row r="16" spans="1:16">
      <c r="A16" s="57" t="str">
        <f>INDEX(Лист1!E:E,ROW())&amp;""</f>
        <v>8.7-4</v>
      </c>
      <c r="B16" s="58" t="str">
        <f>INDEX(Лист1!M:M,ROW())&amp;""</f>
        <v>100</v>
      </c>
      <c r="C16" s="64" t="str">
        <f>INDEX(Лист1!N:N,ROW())&amp;""</f>
        <v>5</v>
      </c>
      <c r="D16" s="64" t="str">
        <f>INDEX(Лист1!O:O,ROW())&amp;""</f>
        <v>100ЕК</v>
      </c>
      <c r="E16" s="64" t="str">
        <f>INDEX(Лист1!P:P,ROW())&amp;""</f>
        <v>5</v>
      </c>
      <c r="F16" s="64" t="str">
        <f>INDEX(Лист1!Q:Q,ROW())&amp;""</f>
        <v>a</v>
      </c>
      <c r="G16" s="63" t="str">
        <f>INDEX(Лист1!X:X,ROW())&amp;""</f>
        <v>11</v>
      </c>
      <c r="H16" s="63" t="str">
        <f>INDEX(Лист1!Y:Y,ROW())&amp;""</f>
        <v>1100</v>
      </c>
      <c r="I16" s="79" t="str">
        <f t="array" ref="I16">IFERROR(INDEX(A$6:A$21,SMALL(IF(ISNUMBER(SEARCH(".",$E$6:$E$21)),ROW($A$6:$A$21)-5),ROW(A11))),"")</f>
        <v/>
      </c>
      <c r="J16" s="79" t="str">
        <f t="array" ref="J16">IFERROR(INDEX(B$6:B$21,SMALL(IF(ISNUMBER(SEARCH(".",$E$6:$E$21)),ROW($A$6:$A$21)-5),ROW(B11))),"")</f>
        <v/>
      </c>
      <c r="K16" s="79" t="str">
        <f t="array" ref="K16">IFERROR(INDEX(C$6:C$21,SMALL(IF(ISNUMBER(SEARCH(".",$E$6:$E$21)),ROW($A$6:$A$21)-5),ROW(C11))),"")</f>
        <v/>
      </c>
      <c r="L16" s="79" t="str">
        <f t="array" ref="L16">IFERROR(INDEX(D$6:D$21,SMALL(IF(ISNUMBER(SEARCH(".",$E$6:$E$21)),ROW($A$6:$A$21)-5),ROW(D11))),"")</f>
        <v/>
      </c>
      <c r="M16" s="79" t="str">
        <f t="array" ref="M16">IFERROR(INDEX(E$6:E$21,SMALL(IF(ISNUMBER(SEARCH(".",$E$6:$E$21)),ROW($A$6:$A$21)-5),ROW(E11))),"")</f>
        <v/>
      </c>
      <c r="N16" s="79" t="str">
        <f t="array" ref="N16">IFERROR(INDEX(F$6:F$21,SMALL(IF(ISNUMBER(SEARCH(".",$E$6:$E$21)),ROW($A$6:$A$21)-5),ROW(F11))),"")</f>
        <v/>
      </c>
      <c r="O16" s="79" t="str">
        <f t="array" ref="O16">IFERROR(INDEX(G$6:G$21,SMALL(IF(ISNUMBER(SEARCH(".",$E$6:$E$21)),ROW($A$6:$A$21)-5),ROW(G11))),"")</f>
        <v/>
      </c>
      <c r="P16" s="79" t="str">
        <f t="array" ref="P16">IFERROR(INDEX(H$6:H$21,SMALL(IF(ISNUMBER(SEARCH(".",$E$6:$E$21)),ROW($A$6:$A$21)-5),ROW(H11))),"")</f>
        <v/>
      </c>
    </row>
    <row r="17" spans="1:16">
      <c r="A17" s="57" t="str">
        <f>INDEX(Лист1!E:E,ROW())&amp;""</f>
        <v>8.7-5</v>
      </c>
      <c r="B17" s="58" t="str">
        <f>INDEX(Лист1!M:M,ROW())&amp;""</f>
        <v>100</v>
      </c>
      <c r="C17" s="64" t="str">
        <f>INDEX(Лист1!N:N,ROW())&amp;""</f>
        <v>6</v>
      </c>
      <c r="D17" s="64" t="str">
        <f>INDEX(Лист1!O:O,ROW())&amp;""</f>
        <v>100ЕК</v>
      </c>
      <c r="E17" s="64" t="str">
        <f>INDEX(Лист1!P:P,ROW())&amp;""</f>
        <v>6</v>
      </c>
      <c r="F17" s="64" t="str">
        <f>INDEX(Лист1!Q:Q,ROW())&amp;""</f>
        <v>a</v>
      </c>
      <c r="G17" s="63" t="str">
        <f>INDEX(Лист1!X:X,ROW())&amp;""</f>
        <v>12</v>
      </c>
      <c r="H17" s="63" t="str">
        <f>INDEX(Лист1!Y:Y,ROW())&amp;""</f>
        <v>1200</v>
      </c>
      <c r="I17" s="79" t="str">
        <f t="array" ref="I17">IFERROR(INDEX(A$6:A$21,SMALL(IF(ISNUMBER(SEARCH(".",$E$6:$E$21)),ROW($A$6:$A$21)-5),ROW(A12))),"")</f>
        <v/>
      </c>
      <c r="J17" s="79" t="str">
        <f t="array" ref="J17">IFERROR(INDEX(B$6:B$21,SMALL(IF(ISNUMBER(SEARCH(".",$E$6:$E$21)),ROW($A$6:$A$21)-5),ROW(B12))),"")</f>
        <v/>
      </c>
      <c r="K17" s="79" t="str">
        <f t="array" ref="K17">IFERROR(INDEX(C$6:C$21,SMALL(IF(ISNUMBER(SEARCH(".",$E$6:$E$21)),ROW($A$6:$A$21)-5),ROW(C12))),"")</f>
        <v/>
      </c>
      <c r="L17" s="79" t="str">
        <f t="array" ref="L17">IFERROR(INDEX(D$6:D$21,SMALL(IF(ISNUMBER(SEARCH(".",$E$6:$E$21)),ROW($A$6:$A$21)-5),ROW(D12))),"")</f>
        <v/>
      </c>
      <c r="M17" s="79" t="str">
        <f t="array" ref="M17">IFERROR(INDEX(E$6:E$21,SMALL(IF(ISNUMBER(SEARCH(".",$E$6:$E$21)),ROW($A$6:$A$21)-5),ROW(E12))),"")</f>
        <v/>
      </c>
      <c r="N17" s="79" t="str">
        <f t="array" ref="N17">IFERROR(INDEX(F$6:F$21,SMALL(IF(ISNUMBER(SEARCH(".",$E$6:$E$21)),ROW($A$6:$A$21)-5),ROW(F12))),"")</f>
        <v/>
      </c>
      <c r="O17" s="79" t="str">
        <f t="array" ref="O17">IFERROR(INDEX(G$6:G$21,SMALL(IF(ISNUMBER(SEARCH(".",$E$6:$E$21)),ROW($A$6:$A$21)-5),ROW(G12))),"")</f>
        <v/>
      </c>
      <c r="P17" s="79" t="str">
        <f t="array" ref="P17">IFERROR(INDEX(H$6:H$21,SMALL(IF(ISNUMBER(SEARCH(".",$E$6:$E$21)),ROW($A$6:$A$21)-5),ROW(H12))),"")</f>
        <v/>
      </c>
    </row>
    <row r="18" spans="1:16">
      <c r="A18" s="57" t="str">
        <f>INDEX(Лист1!E:E,ROW())&amp;""</f>
        <v>8.7-6</v>
      </c>
      <c r="B18" s="58" t="str">
        <f>INDEX(Лист1!M:M,ROW())&amp;""</f>
        <v>100</v>
      </c>
      <c r="C18" s="64" t="str">
        <f>INDEX(Лист1!N:N,ROW())&amp;""</f>
        <v>7</v>
      </c>
      <c r="D18" s="64" t="str">
        <f>INDEX(Лист1!O:O,ROW())&amp;""</f>
        <v>100ЕК</v>
      </c>
      <c r="E18" s="64" t="str">
        <f>INDEX(Лист1!P:P,ROW())&amp;""</f>
        <v>7</v>
      </c>
      <c r="F18" s="64" t="str">
        <f>INDEX(Лист1!Q:Q,ROW())&amp;""</f>
        <v>a</v>
      </c>
      <c r="G18" s="63" t="str">
        <f>INDEX(Лист1!X:X,ROW())&amp;""</f>
        <v>13</v>
      </c>
      <c r="H18" s="63" t="str">
        <f>INDEX(Лист1!Y:Y,ROW())&amp;""</f>
        <v>1300</v>
      </c>
      <c r="I18" s="79" t="str">
        <f t="array" ref="I18">IFERROR(INDEX(A$6:A$21,SMALL(IF(ISNUMBER(SEARCH(".",$E$6:$E$21)),ROW($A$6:$A$21)-5),ROW(A13))),"")</f>
        <v/>
      </c>
      <c r="J18" s="79" t="str">
        <f t="array" ref="J18">IFERROR(INDEX(B$6:B$21,SMALL(IF(ISNUMBER(SEARCH(".",$E$6:$E$21)),ROW($A$6:$A$21)-5),ROW(B13))),"")</f>
        <v/>
      </c>
      <c r="K18" s="79" t="str">
        <f t="array" ref="K18">IFERROR(INDEX(C$6:C$21,SMALL(IF(ISNUMBER(SEARCH(".",$E$6:$E$21)),ROW($A$6:$A$21)-5),ROW(C13))),"")</f>
        <v/>
      </c>
      <c r="L18" s="79" t="str">
        <f t="array" ref="L18">IFERROR(INDEX(D$6:D$21,SMALL(IF(ISNUMBER(SEARCH(".",$E$6:$E$21)),ROW($A$6:$A$21)-5),ROW(D13))),"")</f>
        <v/>
      </c>
      <c r="M18" s="79" t="str">
        <f t="array" ref="M18">IFERROR(INDEX(E$6:E$21,SMALL(IF(ISNUMBER(SEARCH(".",$E$6:$E$21)),ROW($A$6:$A$21)-5),ROW(E13))),"")</f>
        <v/>
      </c>
      <c r="N18" s="79" t="str">
        <f t="array" ref="N18">IFERROR(INDEX(F$6:F$21,SMALL(IF(ISNUMBER(SEARCH(".",$E$6:$E$21)),ROW($A$6:$A$21)-5),ROW(F13))),"")</f>
        <v/>
      </c>
      <c r="O18" s="79" t="str">
        <f t="array" ref="O18">IFERROR(INDEX(G$6:G$21,SMALL(IF(ISNUMBER(SEARCH(".",$E$6:$E$21)),ROW($A$6:$A$21)-5),ROW(G13))),"")</f>
        <v/>
      </c>
      <c r="P18" s="79" t="str">
        <f t="array" ref="P18">IFERROR(INDEX(H$6:H$21,SMALL(IF(ISNUMBER(SEARCH(".",$E$6:$E$21)),ROW($A$6:$A$21)-5),ROW(H13))),"")</f>
        <v/>
      </c>
    </row>
    <row r="19" spans="1:16">
      <c r="A19" s="57" t="str">
        <f>INDEX(Лист1!E:E,ROW())&amp;""</f>
        <v>8.7-7</v>
      </c>
      <c r="B19" s="58"/>
      <c r="C19" s="64"/>
      <c r="D19" s="64" t="str">
        <f>INDEX(Лист1!O:O,ROW())&amp;""</f>
        <v>100ЕК</v>
      </c>
      <c r="E19" s="64" t="str">
        <f>INDEX(Лист1!P:P,ROW())&amp;""</f>
        <v>7</v>
      </c>
      <c r="F19" s="64" t="str">
        <f>INDEX(Лист1!Q:Q,ROW())&amp;""</f>
        <v>b</v>
      </c>
      <c r="G19" s="63" t="str">
        <f>INDEX(Лист1!X:X,ROW())&amp;""</f>
        <v>14</v>
      </c>
      <c r="H19" s="64">
        <v>1400</v>
      </c>
      <c r="I19" s="79" t="str">
        <f t="array" ref="I19">IFERROR(INDEX(A$6:A$21,SMALL(IF(ISNUMBER(SEARCH(".",$E$6:$E$21)),ROW($A$6:$A$21)-5),ROW(A14))),"")</f>
        <v/>
      </c>
      <c r="J19" s="79" t="str">
        <f t="array" ref="J19">IFERROR(INDEX(B$6:B$21,SMALL(IF(ISNUMBER(SEARCH(".",$E$6:$E$21)),ROW($A$6:$A$21)-5),ROW(B14))),"")</f>
        <v/>
      </c>
      <c r="K19" s="79" t="str">
        <f t="array" ref="K19">IFERROR(INDEX(C$6:C$21,SMALL(IF(ISNUMBER(SEARCH(".",$E$6:$E$21)),ROW($A$6:$A$21)-5),ROW(C14))),"")</f>
        <v/>
      </c>
      <c r="L19" s="79" t="str">
        <f t="array" ref="L19">IFERROR(INDEX(D$6:D$21,SMALL(IF(ISNUMBER(SEARCH(".",$E$6:$E$21)),ROW($A$6:$A$21)-5),ROW(D14))),"")</f>
        <v/>
      </c>
      <c r="M19" s="79" t="str">
        <f t="array" ref="M19">IFERROR(INDEX(E$6:E$21,SMALL(IF(ISNUMBER(SEARCH(".",$E$6:$E$21)),ROW($A$6:$A$21)-5),ROW(E14))),"")</f>
        <v/>
      </c>
      <c r="N19" s="79" t="str">
        <f t="array" ref="N19">IFERROR(INDEX(F$6:F$21,SMALL(IF(ISNUMBER(SEARCH(".",$E$6:$E$21)),ROW($A$6:$A$21)-5),ROW(F14))),"")</f>
        <v/>
      </c>
      <c r="O19" s="79" t="str">
        <f t="array" ref="O19">IFERROR(INDEX(G$6:G$21,SMALL(IF(ISNUMBER(SEARCH(".",$E$6:$E$21)),ROW($A$6:$A$21)-5),ROW(G14))),"")</f>
        <v/>
      </c>
      <c r="P19" s="79" t="str">
        <f t="array" ref="P19">IFERROR(INDEX(H$6:H$21,SMALL(IF(ISNUMBER(SEARCH(".",$E$6:$E$21)),ROW($A$6:$A$21)-5),ROW(H14))),"")</f>
        <v/>
      </c>
    </row>
    <row r="20" spans="1:16" ht="15.75" customHeight="1">
      <c r="A20" s="62" t="str">
        <f>INDEX(Лист1!E:E,ROW())&amp;""</f>
        <v>8.7-8</v>
      </c>
      <c r="B20" s="58"/>
      <c r="C20" s="64"/>
      <c r="D20" s="66" t="str">
        <f>INDEX(Лист1!O:O,ROW())&amp;""</f>
        <v>100ЕК</v>
      </c>
      <c r="E20" s="66" t="str">
        <f>INDEX(Лист1!P:P,ROW())&amp;""</f>
        <v>7</v>
      </c>
      <c r="F20" s="66" t="str">
        <f>INDEX(Лист1!Q:Q,ROW())&amp;""</f>
        <v>c</v>
      </c>
      <c r="G20" s="67" t="str">
        <f>INDEX(Лист1!X:X,ROW())&amp;""</f>
        <v>15</v>
      </c>
      <c r="H20" s="67" t="str">
        <f>INDEX(Лист1!Y:Y,ROW())&amp;""</f>
        <v>1500</v>
      </c>
      <c r="I20" s="79" t="str">
        <f t="array" ref="I20">IFERROR(INDEX(A$6:A$21,SMALL(IF(ISNUMBER(SEARCH(".",$E$6:$E$21)),ROW($A$6:$A$21)-5),ROW(A15))),"")</f>
        <v/>
      </c>
      <c r="J20" s="79" t="str">
        <f t="array" ref="J20">IFERROR(INDEX(B$6:B$21,SMALL(IF(ISNUMBER(SEARCH(".",$E$6:$E$21)),ROW($A$6:$A$21)-5),ROW(B15))),"")</f>
        <v/>
      </c>
      <c r="K20" s="79" t="str">
        <f t="array" ref="K20">IFERROR(INDEX(C$6:C$21,SMALL(IF(ISNUMBER(SEARCH(".",$E$6:$E$21)),ROW($A$6:$A$21)-5),ROW(C15))),"")</f>
        <v/>
      </c>
      <c r="L20" s="79" t="str">
        <f t="array" ref="L20">IFERROR(INDEX(D$6:D$21,SMALL(IF(ISNUMBER(SEARCH(".",$E$6:$E$21)),ROW($A$6:$A$21)-5),ROW(D15))),"")</f>
        <v/>
      </c>
      <c r="M20" s="79" t="str">
        <f t="array" ref="M20">IFERROR(INDEX(E$6:E$21,SMALL(IF(ISNUMBER(SEARCH(".",$E$6:$E$21)),ROW($A$6:$A$21)-5),ROW(E15))),"")</f>
        <v/>
      </c>
      <c r="N20" s="79" t="str">
        <f t="array" ref="N20">IFERROR(INDEX(F$6:F$21,SMALL(IF(ISNUMBER(SEARCH(".",$E$6:$E$21)),ROW($A$6:$A$21)-5),ROW(F15))),"")</f>
        <v/>
      </c>
      <c r="O20" s="79" t="str">
        <f t="array" ref="O20">IFERROR(INDEX(G$6:G$21,SMALL(IF(ISNUMBER(SEARCH(".",$E$6:$E$21)),ROW($A$6:$A$21)-5),ROW(G15))),"")</f>
        <v/>
      </c>
      <c r="P20" s="79" t="str">
        <f t="array" ref="P20">IFERROR(INDEX(H$6:H$21,SMALL(IF(ISNUMBER(SEARCH(".",$E$6:$E$21)),ROW($A$6:$A$21)-5),ROW(H15))),"")</f>
        <v/>
      </c>
    </row>
    <row r="21" spans="1:16">
      <c r="A21" s="62" t="str">
        <f>INDEX(Лист1!E:E,ROW())&amp;""</f>
        <v>8.7-9</v>
      </c>
      <c r="B21" s="68" t="str">
        <f>INDEX(Лист1!M:M,ROW())&amp;""</f>
        <v>100</v>
      </c>
      <c r="C21" s="69" t="str">
        <f>INDEX(Лист1!N:N,ROW())&amp;""</f>
        <v>7.1</v>
      </c>
      <c r="D21" s="70" t="str">
        <f>INDEX(Лист1!O:O,ROW())&amp;""</f>
        <v>100ЕК</v>
      </c>
      <c r="E21" s="70" t="str">
        <f>INDEX(Лист1!P:P,ROW())&amp;""</f>
        <v>7.1</v>
      </c>
      <c r="F21" s="66" t="str">
        <f>INDEX(Лист1!Q:Q,ROW())&amp;""</f>
        <v>a</v>
      </c>
      <c r="G21" s="67" t="str">
        <f>INDEX(Лист1!X:X,ROW())&amp;""</f>
        <v>16</v>
      </c>
      <c r="H21" s="67" t="str">
        <f>INDEX(Лист1!Y:Y,ROW())&amp;""</f>
        <v>1600</v>
      </c>
      <c r="I21" s="79" t="str">
        <f t="array" ref="I21">IFERROR(INDEX(A$6:A$21,SMALL(IF(ISNUMBER(SEARCH(".",$E$6:$E$21)),ROW($A$6:$A$21)-5),ROW(A16))),"")</f>
        <v/>
      </c>
      <c r="J21" s="79" t="str">
        <f t="array" ref="J21">IFERROR(INDEX(B$6:B$21,SMALL(IF(ISNUMBER(SEARCH(".",$E$6:$E$21)),ROW($A$6:$A$21)-5),ROW(B16))),"")</f>
        <v/>
      </c>
      <c r="K21" s="79" t="str">
        <f t="array" ref="K21">IFERROR(INDEX(C$6:C$21,SMALL(IF(ISNUMBER(SEARCH(".",$E$6:$E$21)),ROW($A$6:$A$21)-5),ROW(C16))),"")</f>
        <v/>
      </c>
      <c r="L21" s="79" t="str">
        <f t="array" ref="L21">IFERROR(INDEX(D$6:D$21,SMALL(IF(ISNUMBER(SEARCH(".",$E$6:$E$21)),ROW($A$6:$A$21)-5),ROW(D16))),"")</f>
        <v/>
      </c>
      <c r="M21" s="79" t="str">
        <f t="array" ref="M21">IFERROR(INDEX(E$6:E$21,SMALL(IF(ISNUMBER(SEARCH(".",$E$6:$E$21)),ROW($A$6:$A$21)-5),ROW(E16))),"")</f>
        <v/>
      </c>
      <c r="N21" s="79" t="str">
        <f t="array" ref="N21">IFERROR(INDEX(F$6:F$21,SMALL(IF(ISNUMBER(SEARCH(".",$E$6:$E$21)),ROW($A$6:$A$21)-5),ROW(F16))),"")</f>
        <v/>
      </c>
      <c r="O21" s="79" t="str">
        <f t="array" ref="O21">IFERROR(INDEX(G$6:G$21,SMALL(IF(ISNUMBER(SEARCH(".",$E$6:$E$21)),ROW($A$6:$A$21)-5),ROW(G16))),"")</f>
        <v/>
      </c>
      <c r="P21" s="79" t="str">
        <f t="array" ref="P21">IFERROR(INDEX(H$6:H$21,SMALL(IF(ISNUMBER(SEARCH(".",$E$6:$E$21)),ROW($A$6:$A$21)-5),ROW(H16))),"")</f>
        <v/>
      </c>
    </row>
    <row r="22" spans="1:16" ht="42" customHeight="1">
      <c r="A22" s="57"/>
      <c r="B22" s="58" t="str">
        <f>INDEX(Лист1!M:M,ROW())&amp;""</f>
        <v/>
      </c>
      <c r="C22" s="59" t="str">
        <f>INDEX(Лист1!N:N,ROW())&amp;""</f>
        <v/>
      </c>
      <c r="D22" s="59"/>
      <c r="E22" s="59"/>
      <c r="F22" s="59"/>
      <c r="G22" s="78"/>
      <c r="H22" s="60" t="str">
        <f>INDEX(Лист1!Y:Y,ROW())&amp;""</f>
        <v/>
      </c>
    </row>
    <row r="23" spans="1:16">
      <c r="A23" s="57"/>
      <c r="B23" s="58" t="str">
        <f>INDEX(Лист1!M:M,ROW())&amp;""</f>
        <v/>
      </c>
      <c r="C23" s="59" t="str">
        <f>INDEX(Лист1!N:N,ROW())&amp;""</f>
        <v/>
      </c>
      <c r="D23" s="59"/>
      <c r="E23" s="59"/>
      <c r="F23" s="59"/>
      <c r="G23" s="78"/>
      <c r="H23" s="60" t="str">
        <f>INDEX(Лист1!Y:Y,ROW())&amp;""</f>
        <v/>
      </c>
    </row>
    <row r="24" spans="1:16">
      <c r="A24" s="57"/>
      <c r="B24" s="58" t="str">
        <f>INDEX(Лист1!M:M,ROW())&amp;""</f>
        <v/>
      </c>
      <c r="C24" s="59" t="str">
        <f>INDEX(Лист1!N:N,ROW())&amp;""</f>
        <v/>
      </c>
      <c r="D24" s="59"/>
      <c r="E24" s="59"/>
      <c r="F24" s="59"/>
      <c r="G24" s="60" t="str">
        <f>INDEX(Лист1!X:X,ROW())&amp;""</f>
        <v/>
      </c>
      <c r="H24" s="60" t="str">
        <f>INDEX(Лист1!Y:Y,ROW())&amp;""</f>
        <v/>
      </c>
    </row>
    <row r="25" spans="1:16">
      <c r="A25" s="57"/>
      <c r="B25" s="58" t="str">
        <f>INDEX(Лист1!M:M,ROW())&amp;""</f>
        <v/>
      </c>
      <c r="C25" s="59" t="str">
        <f>INDEX(Лист1!N:N,ROW())&amp;""</f>
        <v/>
      </c>
      <c r="D25" s="59"/>
      <c r="E25" s="59"/>
      <c r="F25" s="59"/>
      <c r="G25" s="60" t="str">
        <f>INDEX(Лист1!X:X,ROW())&amp;""</f>
        <v/>
      </c>
      <c r="H25" s="60" t="str">
        <f>INDEX(Лист1!Y:Y,ROW())&amp;""</f>
        <v/>
      </c>
    </row>
    <row r="26" spans="1:16">
      <c r="A26" s="37"/>
      <c r="C26" s="40"/>
      <c r="D26" s="40"/>
      <c r="E26" s="40"/>
      <c r="F26" s="40"/>
    </row>
    <row r="27" spans="1:16">
      <c r="A27" s="37"/>
      <c r="C27" s="40"/>
      <c r="D27" s="40"/>
      <c r="E27" s="40"/>
      <c r="F27" s="40"/>
    </row>
    <row r="28" spans="1:16">
      <c r="A28" s="37"/>
      <c r="C28" s="40"/>
      <c r="D28" s="40"/>
      <c r="E28" s="40"/>
      <c r="F28" s="40"/>
    </row>
    <row r="29" spans="1:16">
      <c r="A29" s="37"/>
      <c r="C29" s="40"/>
      <c r="D29" s="40"/>
      <c r="E29" s="40"/>
      <c r="F29" s="40"/>
    </row>
    <row r="30" spans="1:16">
      <c r="A30" s="37"/>
      <c r="C30" s="40"/>
      <c r="D30" s="40"/>
      <c r="E30" s="40"/>
      <c r="F30" s="40"/>
    </row>
    <row r="31" spans="1:16">
      <c r="A31" s="37"/>
      <c r="C31" s="40"/>
      <c r="D31" s="40"/>
      <c r="E31" s="40"/>
      <c r="F31" s="40"/>
    </row>
    <row r="32" spans="1:16">
      <c r="A32" s="37"/>
      <c r="C32" s="40"/>
      <c r="D32" s="40"/>
      <c r="E32" s="40"/>
      <c r="F32" s="40"/>
    </row>
    <row r="33" spans="1:6">
      <c r="A33" s="37"/>
      <c r="C33" s="40"/>
      <c r="D33" s="40"/>
      <c r="E33" s="40"/>
      <c r="F33" s="40"/>
    </row>
    <row r="34" spans="1:6">
      <c r="A34" s="37"/>
      <c r="C34" s="40"/>
      <c r="D34" s="40"/>
      <c r="E34" s="40"/>
      <c r="F34" s="40"/>
    </row>
    <row r="35" spans="1:6">
      <c r="A35" s="37"/>
      <c r="C35" s="40"/>
      <c r="D35" s="40"/>
      <c r="E35" s="40"/>
      <c r="F35" s="40"/>
    </row>
    <row r="36" spans="1:6">
      <c r="A36" s="37"/>
      <c r="C36" s="40"/>
      <c r="D36" s="40"/>
      <c r="E36" s="40"/>
      <c r="F36" s="40"/>
    </row>
    <row r="37" spans="1:6">
      <c r="A37" s="37"/>
      <c r="C37" s="40"/>
      <c r="D37" s="40"/>
      <c r="E37" s="40"/>
      <c r="F37" s="40"/>
    </row>
    <row r="38" spans="1:6">
      <c r="A38" s="37"/>
      <c r="C38" s="40"/>
      <c r="D38" s="40"/>
      <c r="E38" s="40"/>
      <c r="F38" s="40"/>
    </row>
    <row r="39" spans="1:6">
      <c r="A39" s="37"/>
      <c r="C39" s="40"/>
      <c r="D39" s="40"/>
      <c r="E39" s="40"/>
      <c r="F39" s="40"/>
    </row>
    <row r="40" spans="1:6">
      <c r="A40" s="37"/>
      <c r="C40" s="40"/>
      <c r="D40" s="40"/>
      <c r="E40" s="40"/>
      <c r="F40" s="40"/>
    </row>
    <row r="41" spans="1:6">
      <c r="A41" s="37"/>
      <c r="C41" s="40"/>
      <c r="D41" s="40"/>
      <c r="E41" s="40"/>
      <c r="F41" s="40"/>
    </row>
    <row r="42" spans="1:6">
      <c r="A42" s="37"/>
      <c r="C42" s="40"/>
      <c r="D42" s="40"/>
      <c r="E42" s="40"/>
      <c r="F42" s="40"/>
    </row>
    <row r="43" spans="1:6">
      <c r="A43" s="37"/>
      <c r="C43" s="40"/>
      <c r="D43" s="40"/>
      <c r="E43" s="40"/>
      <c r="F43" s="40"/>
    </row>
    <row r="44" spans="1:6">
      <c r="A44" s="37"/>
      <c r="C44" s="40"/>
      <c r="D44" s="40"/>
      <c r="E44" s="40"/>
      <c r="F44" s="40"/>
    </row>
    <row r="45" spans="1:6">
      <c r="A45" s="37"/>
      <c r="C45" s="40"/>
      <c r="D45" s="40"/>
      <c r="E45" s="40"/>
      <c r="F45" s="40"/>
    </row>
    <row r="46" spans="1:6">
      <c r="A46" s="37"/>
      <c r="C46" s="40"/>
      <c r="D46" s="40"/>
      <c r="E46" s="40"/>
      <c r="F46" s="40"/>
    </row>
    <row r="47" spans="1:6">
      <c r="A47" s="37"/>
      <c r="C47" s="40"/>
      <c r="D47" s="40"/>
      <c r="E47" s="40"/>
      <c r="F47" s="40"/>
    </row>
    <row r="48" spans="1:6">
      <c r="A48" s="37"/>
      <c r="C48" s="40"/>
      <c r="D48" s="40"/>
      <c r="E48" s="40"/>
      <c r="F48" s="40"/>
    </row>
    <row r="49" spans="1:6">
      <c r="A49" s="37"/>
      <c r="C49" s="40"/>
      <c r="D49" s="40"/>
      <c r="E49" s="40"/>
      <c r="F49" s="40"/>
    </row>
    <row r="50" spans="1:6">
      <c r="A50" s="37"/>
      <c r="C50" s="40"/>
      <c r="D50" s="40"/>
      <c r="E50" s="40"/>
      <c r="F50" s="40"/>
    </row>
    <row r="51" spans="1:6">
      <c r="A51" s="37"/>
      <c r="C51" s="40"/>
      <c r="D51" s="40"/>
      <c r="E51" s="40"/>
      <c r="F51" s="40"/>
    </row>
    <row r="52" spans="1:6" ht="2.25" customHeight="1">
      <c r="A52" s="37"/>
      <c r="C52" s="40"/>
      <c r="D52" s="40"/>
      <c r="E52" s="40"/>
      <c r="F52" s="40"/>
    </row>
    <row r="53" spans="1:6">
      <c r="A53" s="37"/>
      <c r="C53" s="40"/>
      <c r="D53" s="40"/>
      <c r="E53" s="40"/>
      <c r="F53" s="40"/>
    </row>
    <row r="54" spans="1:6">
      <c r="A54" s="37"/>
      <c r="C54" s="40"/>
      <c r="D54" s="40"/>
      <c r="E54" s="40"/>
      <c r="F54" s="40"/>
    </row>
    <row r="55" spans="1:6">
      <c r="A55" s="37"/>
      <c r="C55" s="40"/>
      <c r="D55" s="40"/>
      <c r="E55" s="40"/>
      <c r="F55" s="40"/>
    </row>
    <row r="56" spans="1:6">
      <c r="A56" s="37"/>
      <c r="C56" s="40"/>
      <c r="D56" s="40"/>
      <c r="E56" s="40"/>
      <c r="F56" s="40"/>
    </row>
    <row r="57" spans="1:6">
      <c r="A57" s="37"/>
      <c r="C57" s="40"/>
      <c r="D57" s="40"/>
      <c r="E57" s="40"/>
      <c r="F57" s="40"/>
    </row>
    <row r="58" spans="1:6">
      <c r="A58" s="37"/>
      <c r="C58" s="40"/>
      <c r="D58" s="40"/>
      <c r="E58" s="40"/>
      <c r="F58" s="40"/>
    </row>
    <row r="59" spans="1:6">
      <c r="A59" s="37"/>
      <c r="C59" s="40"/>
      <c r="D59" s="40"/>
      <c r="E59" s="40"/>
      <c r="F59" s="40"/>
    </row>
    <row r="60" spans="1:6">
      <c r="A60" s="37"/>
      <c r="C60" s="40"/>
      <c r="D60" s="40"/>
      <c r="E60" s="40"/>
      <c r="F60" s="40"/>
    </row>
    <row r="61" spans="1:6">
      <c r="A61" s="37"/>
      <c r="C61" s="40"/>
      <c r="D61" s="40"/>
      <c r="E61" s="40"/>
      <c r="F61" s="40"/>
    </row>
    <row r="62" spans="1:6">
      <c r="A62" s="37"/>
      <c r="C62" s="40"/>
      <c r="D62" s="40"/>
      <c r="E62" s="40"/>
      <c r="F62" s="40"/>
    </row>
    <row r="63" spans="1:6">
      <c r="A63" s="37"/>
      <c r="C63" s="40"/>
      <c r="D63" s="40"/>
      <c r="E63" s="40"/>
      <c r="F63" s="40"/>
    </row>
    <row r="64" spans="1:6">
      <c r="A64" s="37"/>
      <c r="C64" s="40"/>
      <c r="D64" s="40"/>
      <c r="E64" s="40"/>
      <c r="F64" s="40"/>
    </row>
    <row r="65" spans="1:6">
      <c r="A65" s="37"/>
      <c r="C65" s="40"/>
      <c r="D65" s="40"/>
      <c r="E65" s="40"/>
      <c r="F65" s="40"/>
    </row>
    <row r="66" spans="1:6">
      <c r="A66" s="37"/>
      <c r="C66" s="40"/>
      <c r="D66" s="40"/>
      <c r="E66" s="40"/>
      <c r="F66" s="40"/>
    </row>
    <row r="67" spans="1:6">
      <c r="A67" s="37"/>
      <c r="C67" s="40"/>
      <c r="D67" s="40"/>
      <c r="E67" s="40"/>
      <c r="F67" s="40"/>
    </row>
    <row r="68" spans="1:6">
      <c r="A68" s="37"/>
      <c r="C68" s="40"/>
      <c r="D68" s="40"/>
      <c r="E68" s="40"/>
      <c r="F68" s="40"/>
    </row>
    <row r="69" spans="1:6">
      <c r="A69" s="37"/>
      <c r="C69" s="40"/>
      <c r="D69" s="40"/>
      <c r="E69" s="40"/>
      <c r="F69" s="40"/>
    </row>
    <row r="70" spans="1:6">
      <c r="A70" s="37"/>
      <c r="C70" s="40"/>
      <c r="D70" s="40"/>
      <c r="E70" s="40"/>
      <c r="F70" s="40"/>
    </row>
    <row r="71" spans="1:6">
      <c r="A71" s="37"/>
      <c r="C71" s="40"/>
      <c r="D71" s="40"/>
      <c r="E71" s="40"/>
      <c r="F71" s="40"/>
    </row>
    <row r="72" spans="1:6">
      <c r="A72" s="37"/>
      <c r="C72" s="40"/>
      <c r="D72" s="40"/>
      <c r="E72" s="40"/>
      <c r="F72" s="40"/>
    </row>
    <row r="73" spans="1:6">
      <c r="A73" s="37"/>
      <c r="C73" s="40"/>
      <c r="D73" s="40"/>
      <c r="E73" s="40"/>
      <c r="F73" s="40"/>
    </row>
    <row r="74" spans="1:6">
      <c r="A74" s="37"/>
      <c r="C74" s="40"/>
      <c r="D74" s="40"/>
      <c r="E74" s="40"/>
      <c r="F74" s="40"/>
    </row>
    <row r="75" spans="1:6">
      <c r="A75" s="37"/>
      <c r="C75" s="40"/>
      <c r="D75" s="40"/>
      <c r="E75" s="40"/>
      <c r="F75" s="40"/>
    </row>
    <row r="76" spans="1:6">
      <c r="A76" s="37"/>
      <c r="C76" s="40"/>
      <c r="D76" s="40"/>
      <c r="E76" s="40"/>
      <c r="F76" s="40"/>
    </row>
    <row r="77" spans="1:6">
      <c r="A77" s="37"/>
      <c r="C77" s="40"/>
      <c r="D77" s="40"/>
      <c r="E77" s="40"/>
      <c r="F77" s="40"/>
    </row>
    <row r="78" spans="1:6">
      <c r="A78" s="37"/>
      <c r="C78" s="40"/>
      <c r="D78" s="40"/>
      <c r="E78" s="40"/>
      <c r="F78" s="40"/>
    </row>
    <row r="79" spans="1:6">
      <c r="A79" s="37"/>
      <c r="C79" s="40"/>
      <c r="D79" s="40"/>
      <c r="E79" s="40"/>
      <c r="F79" s="40"/>
    </row>
    <row r="80" spans="1:6">
      <c r="A80" s="37"/>
      <c r="C80" s="40"/>
      <c r="D80" s="40"/>
      <c r="E80" s="40"/>
      <c r="F80" s="40"/>
    </row>
    <row r="81" spans="1:6">
      <c r="A81" s="37"/>
      <c r="C81" s="40"/>
      <c r="D81" s="40"/>
      <c r="E81" s="40"/>
      <c r="F81" s="40"/>
    </row>
    <row r="82" spans="1:6">
      <c r="A82" s="37"/>
      <c r="C82" s="40"/>
      <c r="D82" s="40"/>
      <c r="E82" s="40"/>
      <c r="F82" s="40"/>
    </row>
    <row r="83" spans="1:6">
      <c r="A83" s="37"/>
      <c r="C83" s="40"/>
      <c r="D83" s="40"/>
      <c r="E83" s="40"/>
      <c r="F83" s="40"/>
    </row>
    <row r="84" spans="1:6">
      <c r="A84" s="37"/>
      <c r="C84" s="40"/>
      <c r="D84" s="40"/>
      <c r="E84" s="40"/>
      <c r="F84" s="40"/>
    </row>
    <row r="85" spans="1:6">
      <c r="A85" s="37"/>
      <c r="C85" s="40"/>
      <c r="D85" s="40"/>
      <c r="E85" s="40"/>
      <c r="F85" s="40"/>
    </row>
    <row r="86" spans="1:6">
      <c r="A86" s="37"/>
      <c r="C86" s="40"/>
      <c r="D86" s="40"/>
      <c r="E86" s="40"/>
      <c r="F86" s="40"/>
    </row>
    <row r="87" spans="1:6">
      <c r="A87" s="37"/>
      <c r="C87" s="40"/>
      <c r="D87" s="40"/>
      <c r="E87" s="40"/>
      <c r="F87" s="40"/>
    </row>
    <row r="88" spans="1:6">
      <c r="A88" s="37"/>
      <c r="C88" s="40"/>
      <c r="D88" s="40"/>
      <c r="E88" s="40"/>
      <c r="F88" s="40"/>
    </row>
    <row r="89" spans="1:6">
      <c r="A89" s="37"/>
      <c r="C89" s="40"/>
      <c r="D89" s="40"/>
      <c r="E89" s="40"/>
      <c r="F89" s="40"/>
    </row>
    <row r="90" spans="1:6">
      <c r="A90" s="37"/>
      <c r="C90" s="40"/>
      <c r="D90" s="40"/>
      <c r="E90" s="40"/>
      <c r="F90" s="40"/>
    </row>
    <row r="91" spans="1:6">
      <c r="A91" s="37"/>
      <c r="C91" s="40"/>
      <c r="D91" s="40"/>
      <c r="E91" s="40"/>
      <c r="F91" s="40"/>
    </row>
    <row r="92" spans="1:6">
      <c r="A92" s="37"/>
      <c r="C92" s="40"/>
      <c r="D92" s="40"/>
      <c r="E92" s="40"/>
      <c r="F92" s="40"/>
    </row>
    <row r="93" spans="1:6">
      <c r="A93" s="37"/>
      <c r="C93" s="40"/>
      <c r="D93" s="40"/>
      <c r="E93" s="40"/>
      <c r="F93" s="40"/>
    </row>
    <row r="94" spans="1:6">
      <c r="A94" s="37"/>
      <c r="C94" s="40"/>
      <c r="D94" s="40"/>
      <c r="E94" s="40"/>
      <c r="F94" s="40"/>
    </row>
    <row r="95" spans="1:6">
      <c r="A95" s="37"/>
      <c r="C95" s="40"/>
      <c r="D95" s="40"/>
      <c r="E95" s="40"/>
      <c r="F95" s="40"/>
    </row>
    <row r="96" spans="1:6">
      <c r="A96" s="37"/>
      <c r="C96" s="40"/>
      <c r="D96" s="40"/>
      <c r="E96" s="40"/>
      <c r="F96" s="40"/>
    </row>
    <row r="97" spans="1:6">
      <c r="A97" s="37"/>
      <c r="C97" s="40"/>
      <c r="D97" s="40"/>
      <c r="E97" s="40"/>
      <c r="F97" s="40"/>
    </row>
    <row r="98" spans="1:6">
      <c r="A98" s="37"/>
      <c r="C98" s="40"/>
      <c r="D98" s="40"/>
      <c r="E98" s="40"/>
      <c r="F98" s="40"/>
    </row>
    <row r="99" spans="1:6">
      <c r="A99" s="37"/>
      <c r="C99" s="40"/>
      <c r="D99" s="40"/>
      <c r="E99" s="40"/>
      <c r="F99" s="40"/>
    </row>
    <row r="100" spans="1:6">
      <c r="A100" s="37"/>
      <c r="C100" s="40"/>
      <c r="D100" s="40"/>
      <c r="E100" s="40"/>
      <c r="F100" s="40"/>
    </row>
    <row r="101" spans="1:6">
      <c r="A101" s="37"/>
      <c r="C101" s="40"/>
      <c r="D101" s="40"/>
      <c r="E101" s="40"/>
      <c r="F101" s="40"/>
    </row>
    <row r="102" spans="1:6">
      <c r="A102" s="37"/>
      <c r="C102" s="40"/>
      <c r="D102" s="40"/>
      <c r="E102" s="40"/>
      <c r="F102" s="40"/>
    </row>
    <row r="103" spans="1:6">
      <c r="A103" s="37"/>
      <c r="C103" s="40"/>
      <c r="D103" s="40"/>
      <c r="E103" s="40"/>
      <c r="F103" s="40"/>
    </row>
    <row r="104" spans="1:6">
      <c r="A104" s="37"/>
      <c r="C104" s="40"/>
      <c r="D104" s="40"/>
      <c r="E104" s="40"/>
      <c r="F104" s="40"/>
    </row>
    <row r="105" spans="1:6">
      <c r="A105" s="37"/>
      <c r="C105" s="40"/>
      <c r="D105" s="40"/>
      <c r="E105" s="40"/>
      <c r="F105" s="40"/>
    </row>
    <row r="106" spans="1:6">
      <c r="A106" s="37"/>
      <c r="C106" s="40"/>
      <c r="D106" s="40"/>
      <c r="E106" s="40"/>
      <c r="F106" s="40"/>
    </row>
    <row r="107" spans="1:6">
      <c r="A107" s="37"/>
      <c r="C107" s="40"/>
      <c r="D107" s="40"/>
      <c r="E107" s="40"/>
      <c r="F107" s="40"/>
    </row>
    <row r="108" spans="1:6">
      <c r="A108" s="37"/>
      <c r="C108" s="40"/>
      <c r="D108" s="40"/>
      <c r="E108" s="40"/>
      <c r="F108" s="40"/>
    </row>
    <row r="109" spans="1:6">
      <c r="A109" s="37"/>
      <c r="C109" s="40"/>
      <c r="D109" s="40"/>
      <c r="E109" s="40"/>
      <c r="F109" s="40"/>
    </row>
    <row r="110" spans="1:6">
      <c r="A110" s="37"/>
      <c r="C110" s="40"/>
      <c r="D110" s="40"/>
      <c r="E110" s="40"/>
      <c r="F110" s="40"/>
    </row>
    <row r="111" spans="1:6">
      <c r="A111" s="37"/>
      <c r="C111" s="40"/>
      <c r="D111" s="40"/>
      <c r="E111" s="40"/>
      <c r="F111" s="40"/>
    </row>
    <row r="112" spans="1:6">
      <c r="A112" s="37"/>
      <c r="C112" s="40"/>
      <c r="D112" s="40"/>
      <c r="E112" s="40"/>
      <c r="F112" s="40"/>
    </row>
    <row r="113" spans="1:6">
      <c r="A113" s="37"/>
      <c r="C113" s="40"/>
      <c r="D113" s="40"/>
      <c r="E113" s="40"/>
      <c r="F113" s="40"/>
    </row>
    <row r="114" spans="1:6">
      <c r="A114" s="37"/>
      <c r="C114" s="40"/>
      <c r="D114" s="40"/>
      <c r="E114" s="40"/>
      <c r="F114" s="40"/>
    </row>
    <row r="115" spans="1:6">
      <c r="A115" s="37"/>
      <c r="C115" s="40"/>
      <c r="D115" s="40"/>
      <c r="E115" s="40"/>
      <c r="F115" s="40"/>
    </row>
    <row r="116" spans="1:6">
      <c r="A116" s="37"/>
      <c r="C116" s="40"/>
      <c r="D116" s="40"/>
      <c r="E116" s="40"/>
      <c r="F116" s="40"/>
    </row>
    <row r="117" spans="1:6">
      <c r="A117" s="37"/>
      <c r="C117" s="40"/>
      <c r="D117" s="40"/>
      <c r="E117" s="40"/>
      <c r="F117" s="40"/>
    </row>
    <row r="118" spans="1:6">
      <c r="A118" s="37"/>
      <c r="C118" s="40"/>
      <c r="D118" s="40"/>
      <c r="E118" s="40"/>
      <c r="F118" s="40"/>
    </row>
    <row r="119" spans="1:6">
      <c r="A119" s="37"/>
      <c r="C119" s="40"/>
      <c r="D119" s="40"/>
      <c r="E119" s="40"/>
      <c r="F119" s="40"/>
    </row>
    <row r="120" spans="1:6">
      <c r="A120" s="37"/>
      <c r="C120" s="40"/>
      <c r="D120" s="40"/>
      <c r="E120" s="40"/>
      <c r="F120" s="40"/>
    </row>
    <row r="121" spans="1:6">
      <c r="A121" s="37"/>
      <c r="C121" s="40"/>
      <c r="D121" s="40"/>
      <c r="E121" s="40"/>
      <c r="F121" s="40"/>
    </row>
    <row r="122" spans="1:6">
      <c r="A122" s="37"/>
      <c r="C122" s="40"/>
      <c r="D122" s="40"/>
      <c r="E122" s="40"/>
      <c r="F122" s="40"/>
    </row>
    <row r="123" spans="1:6">
      <c r="A123" s="37"/>
      <c r="C123" s="40"/>
      <c r="D123" s="40"/>
      <c r="E123" s="40"/>
      <c r="F123" s="40"/>
    </row>
    <row r="124" spans="1:6">
      <c r="A124" s="37"/>
      <c r="C124" s="40"/>
      <c r="D124" s="40"/>
      <c r="E124" s="40"/>
      <c r="F124" s="40"/>
    </row>
    <row r="125" spans="1:6">
      <c r="A125" s="37"/>
      <c r="C125" s="40"/>
      <c r="D125" s="40"/>
      <c r="E125" s="40"/>
      <c r="F125" s="40"/>
    </row>
    <row r="126" spans="1:6">
      <c r="A126" s="37"/>
      <c r="C126" s="40"/>
      <c r="D126" s="40"/>
      <c r="E126" s="40"/>
      <c r="F126" s="40"/>
    </row>
    <row r="127" spans="1:6">
      <c r="A127" s="37"/>
      <c r="C127" s="40"/>
      <c r="D127" s="40"/>
      <c r="E127" s="40"/>
      <c r="F127" s="40"/>
    </row>
    <row r="128" spans="1:6">
      <c r="A128" s="37"/>
      <c r="C128" s="40"/>
      <c r="D128" s="40"/>
      <c r="E128" s="40"/>
      <c r="F128" s="40"/>
    </row>
    <row r="129" spans="1:6">
      <c r="A129" s="37"/>
      <c r="C129" s="40"/>
      <c r="D129" s="40"/>
      <c r="E129" s="40"/>
      <c r="F129" s="40"/>
    </row>
    <row r="130" spans="1:6">
      <c r="A130" s="37"/>
      <c r="C130" s="40"/>
      <c r="D130" s="40"/>
      <c r="E130" s="40"/>
      <c r="F130" s="40"/>
    </row>
    <row r="131" spans="1:6">
      <c r="A131" s="37"/>
      <c r="C131" s="40"/>
      <c r="D131" s="40"/>
      <c r="E131" s="40"/>
      <c r="F131" s="40"/>
    </row>
    <row r="132" spans="1:6">
      <c r="A132" s="37"/>
      <c r="C132" s="40"/>
      <c r="D132" s="40"/>
      <c r="E132" s="40"/>
      <c r="F132" s="40"/>
    </row>
    <row r="133" spans="1:6">
      <c r="A133" s="37"/>
      <c r="C133" s="40"/>
      <c r="D133" s="40"/>
      <c r="E133" s="40"/>
      <c r="F133" s="40"/>
    </row>
    <row r="134" spans="1:6">
      <c r="A134" s="37"/>
      <c r="C134" s="40"/>
      <c r="D134" s="40"/>
      <c r="E134" s="40"/>
      <c r="F134" s="40"/>
    </row>
    <row r="135" spans="1:6">
      <c r="A135" s="37"/>
      <c r="C135" s="40"/>
      <c r="D135" s="40"/>
      <c r="E135" s="40"/>
      <c r="F135" s="40"/>
    </row>
    <row r="136" spans="1:6">
      <c r="A136" s="37"/>
      <c r="C136" s="40"/>
      <c r="D136" s="40"/>
      <c r="E136" s="40"/>
      <c r="F136" s="40"/>
    </row>
    <row r="137" spans="1:6">
      <c r="A137" s="37"/>
      <c r="C137" s="40"/>
      <c r="D137" s="40"/>
      <c r="E137" s="40"/>
      <c r="F137" s="40"/>
    </row>
    <row r="138" spans="1:6">
      <c r="A138" s="37"/>
      <c r="C138" s="40"/>
      <c r="D138" s="40"/>
      <c r="E138" s="40"/>
      <c r="F138" s="40"/>
    </row>
    <row r="139" spans="1:6">
      <c r="A139" s="37"/>
      <c r="C139" s="40"/>
      <c r="D139" s="40"/>
      <c r="E139" s="40"/>
      <c r="F139" s="40"/>
    </row>
    <row r="140" spans="1:6">
      <c r="A140" s="37"/>
      <c r="C140" s="40"/>
      <c r="D140" s="40"/>
      <c r="E140" s="40"/>
      <c r="F140" s="40"/>
    </row>
    <row r="141" spans="1:6">
      <c r="A141" s="37"/>
      <c r="C141" s="40"/>
      <c r="D141" s="40"/>
      <c r="E141" s="40"/>
      <c r="F141" s="40"/>
    </row>
    <row r="142" spans="1:6">
      <c r="A142" s="37"/>
      <c r="C142" s="40"/>
      <c r="D142" s="40"/>
      <c r="E142" s="40"/>
      <c r="F142" s="40"/>
    </row>
    <row r="143" spans="1:6">
      <c r="A143" s="37"/>
      <c r="C143" s="40"/>
      <c r="D143" s="40"/>
      <c r="E143" s="40"/>
      <c r="F143" s="40"/>
    </row>
    <row r="144" spans="1:6">
      <c r="A144" s="37"/>
      <c r="C144" s="40"/>
      <c r="D144" s="40"/>
      <c r="E144" s="40"/>
      <c r="F144" s="40"/>
    </row>
    <row r="145" spans="1:6">
      <c r="A145" s="37"/>
      <c r="C145" s="40"/>
      <c r="D145" s="40"/>
      <c r="E145" s="40"/>
      <c r="F145" s="40"/>
    </row>
    <row r="146" spans="1:6">
      <c r="A146" s="37"/>
      <c r="C146" s="40"/>
      <c r="D146" s="40"/>
      <c r="E146" s="40"/>
      <c r="F146" s="40"/>
    </row>
    <row r="147" spans="1:6">
      <c r="A147" s="37"/>
      <c r="C147" s="40"/>
      <c r="D147" s="40"/>
      <c r="E147" s="40"/>
      <c r="F147" s="40"/>
    </row>
    <row r="148" spans="1:6">
      <c r="A148" s="37"/>
      <c r="C148" s="40"/>
      <c r="D148" s="40"/>
      <c r="E148" s="40"/>
      <c r="F148" s="40"/>
    </row>
    <row r="149" spans="1:6">
      <c r="A149" s="37"/>
      <c r="C149" s="40"/>
      <c r="D149" s="40"/>
      <c r="E149" s="40"/>
      <c r="F149" s="40"/>
    </row>
    <row r="150" spans="1:6">
      <c r="A150" s="37"/>
      <c r="C150" s="40"/>
      <c r="D150" s="40"/>
      <c r="E150" s="40"/>
      <c r="F150" s="40"/>
    </row>
    <row r="151" spans="1:6">
      <c r="A151" s="37"/>
      <c r="C151" s="40"/>
      <c r="D151" s="40"/>
      <c r="E151" s="40"/>
      <c r="F151" s="40"/>
    </row>
    <row r="152" spans="1:6">
      <c r="A152" s="37"/>
      <c r="C152" s="40"/>
      <c r="D152" s="40"/>
      <c r="E152" s="40"/>
      <c r="F152" s="40"/>
    </row>
    <row r="153" spans="1:6">
      <c r="A153" s="37"/>
      <c r="C153" s="40"/>
      <c r="D153" s="40"/>
      <c r="E153" s="40"/>
      <c r="F153" s="40"/>
    </row>
    <row r="154" spans="1:6">
      <c r="A154" s="37"/>
      <c r="C154" s="40"/>
      <c r="D154" s="40"/>
      <c r="E154" s="40"/>
      <c r="F154" s="40"/>
    </row>
    <row r="155" spans="1:6">
      <c r="A155" s="37"/>
      <c r="C155" s="40"/>
      <c r="D155" s="40"/>
      <c r="E155" s="40"/>
      <c r="F155" s="40"/>
    </row>
    <row r="156" spans="1:6">
      <c r="A156" s="37"/>
      <c r="C156" s="40"/>
      <c r="D156" s="40"/>
      <c r="E156" s="40"/>
      <c r="F156" s="40"/>
    </row>
    <row r="157" spans="1:6">
      <c r="A157" s="37"/>
      <c r="C157" s="40"/>
      <c r="D157" s="40"/>
      <c r="E157" s="40"/>
      <c r="F157" s="40"/>
    </row>
    <row r="158" spans="1:6">
      <c r="A158" s="37"/>
      <c r="C158" s="40"/>
      <c r="D158" s="40"/>
      <c r="E158" s="40"/>
      <c r="F158" s="40"/>
    </row>
    <row r="159" spans="1:6">
      <c r="A159" s="37"/>
      <c r="C159" s="40"/>
      <c r="D159" s="40"/>
      <c r="E159" s="40"/>
      <c r="F159" s="40"/>
    </row>
    <row r="160" spans="1:6">
      <c r="A160" s="37"/>
      <c r="C160" s="40"/>
      <c r="D160" s="40"/>
      <c r="E160" s="40"/>
      <c r="F160" s="40"/>
    </row>
    <row r="161" spans="1:6">
      <c r="A161" s="37"/>
      <c r="C161" s="40"/>
      <c r="D161" s="40"/>
      <c r="E161" s="40"/>
      <c r="F161" s="40"/>
    </row>
    <row r="162" spans="1:6">
      <c r="A162" s="37"/>
      <c r="C162" s="40"/>
      <c r="D162" s="40"/>
      <c r="E162" s="40"/>
      <c r="F162" s="40"/>
    </row>
    <row r="163" spans="1:6">
      <c r="A163" s="37"/>
      <c r="C163" s="40"/>
      <c r="D163" s="40"/>
      <c r="E163" s="40"/>
      <c r="F163" s="40"/>
    </row>
    <row r="164" spans="1:6">
      <c r="A164" s="37"/>
      <c r="C164" s="40"/>
      <c r="D164" s="40"/>
      <c r="E164" s="40"/>
      <c r="F164" s="40"/>
    </row>
    <row r="165" spans="1:6">
      <c r="A165" s="37"/>
      <c r="C165" s="40"/>
      <c r="D165" s="40"/>
      <c r="E165" s="40"/>
      <c r="F165" s="40"/>
    </row>
    <row r="166" spans="1:6">
      <c r="A166" s="37"/>
      <c r="C166" s="40"/>
      <c r="D166" s="40"/>
      <c r="E166" s="40"/>
      <c r="F166" s="40"/>
    </row>
    <row r="167" spans="1:6">
      <c r="A167" s="37"/>
      <c r="C167" s="40"/>
      <c r="D167" s="40"/>
      <c r="E167" s="40"/>
      <c r="F167" s="40"/>
    </row>
    <row r="168" spans="1:6">
      <c r="A168" s="37"/>
      <c r="C168" s="40"/>
      <c r="D168" s="40"/>
      <c r="E168" s="40"/>
      <c r="F168" s="40"/>
    </row>
    <row r="169" spans="1:6">
      <c r="A169" s="37"/>
      <c r="C169" s="40"/>
      <c r="D169" s="40"/>
      <c r="E169" s="40"/>
      <c r="F169" s="40"/>
    </row>
    <row r="170" spans="1:6">
      <c r="A170" s="37"/>
      <c r="C170" s="40"/>
      <c r="D170" s="40"/>
      <c r="E170" s="40"/>
      <c r="F170" s="40"/>
    </row>
    <row r="171" spans="1:6">
      <c r="A171" s="37"/>
      <c r="C171" s="40"/>
      <c r="D171" s="40"/>
      <c r="E171" s="40"/>
      <c r="F171" s="40"/>
    </row>
    <row r="172" spans="1:6">
      <c r="A172" s="37"/>
      <c r="C172" s="40"/>
      <c r="D172" s="40"/>
      <c r="E172" s="40"/>
      <c r="F172" s="40"/>
    </row>
    <row r="173" spans="1:6">
      <c r="A173" s="37"/>
      <c r="C173" s="40"/>
      <c r="D173" s="40"/>
      <c r="E173" s="40"/>
      <c r="F173" s="40"/>
    </row>
    <row r="174" spans="1:6">
      <c r="A174" s="37"/>
      <c r="C174" s="40"/>
      <c r="D174" s="40"/>
      <c r="E174" s="40"/>
      <c r="F174" s="40"/>
    </row>
    <row r="175" spans="1:6">
      <c r="A175" s="37"/>
      <c r="C175" s="40"/>
      <c r="D175" s="40"/>
      <c r="E175" s="40"/>
      <c r="F175" s="40"/>
    </row>
    <row r="176" spans="1:6">
      <c r="A176" s="37"/>
      <c r="C176" s="40"/>
      <c r="D176" s="40"/>
      <c r="E176" s="40"/>
      <c r="F176" s="40"/>
    </row>
    <row r="177" spans="1:6">
      <c r="A177" s="37"/>
      <c r="C177" s="40"/>
      <c r="D177" s="40"/>
      <c r="E177" s="40"/>
      <c r="F177" s="40"/>
    </row>
    <row r="178" spans="1:6">
      <c r="A178" s="37"/>
      <c r="C178" s="40"/>
      <c r="D178" s="40"/>
      <c r="E178" s="40"/>
      <c r="F178" s="40"/>
    </row>
    <row r="179" spans="1:6">
      <c r="A179" s="37"/>
      <c r="C179" s="40"/>
      <c r="D179" s="40"/>
      <c r="E179" s="40"/>
      <c r="F179" s="40"/>
    </row>
    <row r="180" spans="1:6">
      <c r="A180" s="37"/>
      <c r="C180" s="40"/>
      <c r="D180" s="40"/>
      <c r="E180" s="40"/>
      <c r="F180" s="40"/>
    </row>
    <row r="181" spans="1:6">
      <c r="A181" s="37"/>
      <c r="C181" s="40"/>
      <c r="D181" s="40"/>
      <c r="E181" s="40"/>
      <c r="F181" s="40"/>
    </row>
    <row r="182" spans="1:6">
      <c r="A182" s="37"/>
      <c r="C182" s="40"/>
      <c r="D182" s="40"/>
      <c r="E182" s="40"/>
      <c r="F182" s="40"/>
    </row>
    <row r="183" spans="1:6">
      <c r="A183" s="37"/>
      <c r="C183" s="40"/>
      <c r="D183" s="40"/>
      <c r="E183" s="40"/>
      <c r="F183" s="40"/>
    </row>
    <row r="184" spans="1:6">
      <c r="A184" s="37"/>
      <c r="C184" s="40"/>
      <c r="D184" s="40"/>
      <c r="E184" s="40"/>
      <c r="F184" s="40"/>
    </row>
    <row r="185" spans="1:6">
      <c r="A185" s="37"/>
      <c r="C185" s="40"/>
      <c r="D185" s="40"/>
      <c r="E185" s="40"/>
      <c r="F185" s="40"/>
    </row>
    <row r="186" spans="1:6">
      <c r="A186" s="37"/>
      <c r="C186" s="40"/>
      <c r="D186" s="40"/>
      <c r="E186" s="40"/>
      <c r="F186" s="40"/>
    </row>
    <row r="187" spans="1:6">
      <c r="A187" s="37"/>
      <c r="C187" s="40"/>
      <c r="D187" s="40"/>
      <c r="E187" s="40"/>
      <c r="F187" s="40"/>
    </row>
    <row r="188" spans="1:6">
      <c r="A188" s="37"/>
      <c r="C188" s="40"/>
      <c r="D188" s="40"/>
      <c r="E188" s="40"/>
      <c r="F188" s="40"/>
    </row>
    <row r="189" spans="1:6">
      <c r="A189" s="37"/>
      <c r="C189" s="40"/>
      <c r="D189" s="40"/>
      <c r="E189" s="40"/>
      <c r="F189" s="40"/>
    </row>
    <row r="190" spans="1:6">
      <c r="A190" s="37"/>
      <c r="C190" s="40"/>
      <c r="D190" s="40"/>
      <c r="E190" s="40"/>
      <c r="F190" s="40"/>
    </row>
    <row r="191" spans="1:6">
      <c r="A191" s="37"/>
      <c r="C191" s="40"/>
      <c r="D191" s="40"/>
      <c r="E191" s="40"/>
      <c r="F191" s="40"/>
    </row>
    <row r="192" spans="1:6">
      <c r="A192" s="37"/>
      <c r="C192" s="40"/>
      <c r="D192" s="40"/>
      <c r="E192" s="40"/>
      <c r="F192" s="40"/>
    </row>
    <row r="193" spans="1:6">
      <c r="A193" s="37"/>
      <c r="C193" s="40"/>
      <c r="D193" s="40"/>
      <c r="E193" s="40"/>
      <c r="F193" s="40"/>
    </row>
    <row r="194" spans="1:6">
      <c r="A194" s="37"/>
      <c r="C194" s="40"/>
      <c r="D194" s="40"/>
      <c r="E194" s="40"/>
      <c r="F194" s="40"/>
    </row>
    <row r="195" spans="1:6">
      <c r="A195" s="37"/>
      <c r="C195" s="40"/>
      <c r="D195" s="40"/>
      <c r="E195" s="40"/>
      <c r="F195" s="40"/>
    </row>
    <row r="196" spans="1:6">
      <c r="A196" s="37"/>
      <c r="C196" s="40"/>
      <c r="D196" s="40"/>
      <c r="E196" s="40"/>
      <c r="F196" s="40"/>
    </row>
    <row r="197" spans="1:6">
      <c r="A197" s="37"/>
      <c r="C197" s="40"/>
      <c r="D197" s="40"/>
      <c r="E197" s="40"/>
      <c r="F197" s="40"/>
    </row>
    <row r="198" spans="1:6">
      <c r="A198" s="37"/>
      <c r="C198" s="40"/>
      <c r="D198" s="40"/>
      <c r="E198" s="40"/>
      <c r="F198" s="40"/>
    </row>
    <row r="199" spans="1:6">
      <c r="A199" s="37"/>
      <c r="C199" s="40"/>
      <c r="D199" s="40"/>
      <c r="E199" s="40"/>
      <c r="F199" s="40"/>
    </row>
    <row r="200" spans="1:6">
      <c r="A200" s="37"/>
      <c r="C200" s="40"/>
      <c r="D200" s="40"/>
      <c r="E200" s="40"/>
      <c r="F200" s="40"/>
    </row>
    <row r="201" spans="1:6">
      <c r="A201" s="37"/>
      <c r="C201" s="40"/>
      <c r="D201" s="40"/>
      <c r="E201" s="40"/>
      <c r="F201" s="40"/>
    </row>
    <row r="202" spans="1:6">
      <c r="A202" s="37"/>
      <c r="C202" s="40"/>
      <c r="D202" s="40"/>
      <c r="E202" s="40"/>
      <c r="F202" s="40"/>
    </row>
    <row r="203" spans="1:6">
      <c r="A203" s="37"/>
      <c r="C203" s="40"/>
      <c r="D203" s="40"/>
      <c r="E203" s="40"/>
      <c r="F203" s="40"/>
    </row>
    <row r="204" spans="1:6">
      <c r="A204" s="37"/>
      <c r="C204" s="40"/>
      <c r="D204" s="40"/>
      <c r="E204" s="40"/>
      <c r="F204" s="40"/>
    </row>
    <row r="205" spans="1:6">
      <c r="A205" s="37"/>
      <c r="C205" s="40"/>
      <c r="D205" s="40"/>
      <c r="E205" s="40"/>
      <c r="F205" s="40"/>
    </row>
    <row r="206" spans="1:6">
      <c r="A206" s="37"/>
      <c r="C206" s="40"/>
      <c r="D206" s="40"/>
      <c r="E206" s="40"/>
      <c r="F206" s="40"/>
    </row>
    <row r="207" spans="1:6">
      <c r="A207" s="37"/>
      <c r="C207" s="40"/>
      <c r="D207" s="40"/>
      <c r="E207" s="40"/>
      <c r="F207" s="40"/>
    </row>
    <row r="208" spans="1:6">
      <c r="A208" s="37"/>
      <c r="C208" s="40"/>
      <c r="D208" s="40"/>
      <c r="E208" s="40"/>
      <c r="F208" s="40"/>
    </row>
    <row r="209" spans="1:6">
      <c r="A209" s="37"/>
      <c r="C209" s="40"/>
      <c r="D209" s="40"/>
      <c r="E209" s="40"/>
      <c r="F209" s="40"/>
    </row>
    <row r="210" spans="1:6">
      <c r="A210" s="37"/>
      <c r="C210" s="40"/>
      <c r="D210" s="40"/>
      <c r="E210" s="40"/>
      <c r="F210" s="40"/>
    </row>
    <row r="211" spans="1:6">
      <c r="A211" s="37"/>
      <c r="C211" s="40"/>
      <c r="D211" s="40"/>
      <c r="E211" s="40"/>
      <c r="F211" s="40"/>
    </row>
    <row r="212" spans="1:6">
      <c r="A212" s="37"/>
      <c r="C212" s="40"/>
      <c r="D212" s="40"/>
      <c r="E212" s="40"/>
      <c r="F212" s="40"/>
    </row>
    <row r="213" spans="1:6">
      <c r="A213" s="37"/>
      <c r="C213" s="40"/>
      <c r="D213" s="40"/>
      <c r="E213" s="40"/>
      <c r="F213" s="40"/>
    </row>
    <row r="214" spans="1:6">
      <c r="A214" s="37"/>
      <c r="C214" s="40"/>
      <c r="D214" s="40"/>
      <c r="E214" s="40"/>
      <c r="F214" s="40"/>
    </row>
    <row r="215" spans="1:6">
      <c r="A215" s="37"/>
      <c r="C215" s="40"/>
      <c r="D215" s="40"/>
      <c r="E215" s="40"/>
      <c r="F215" s="40"/>
    </row>
    <row r="216" spans="1:6">
      <c r="A216" s="37"/>
      <c r="C216" s="40"/>
      <c r="D216" s="40"/>
      <c r="E216" s="40"/>
      <c r="F216" s="40"/>
    </row>
    <row r="217" spans="1:6">
      <c r="A217" s="37"/>
      <c r="C217" s="40"/>
      <c r="D217" s="40"/>
      <c r="E217" s="40"/>
      <c r="F217" s="40"/>
    </row>
    <row r="218" spans="1:6">
      <c r="A218" s="37"/>
      <c r="C218" s="40"/>
      <c r="D218" s="40"/>
      <c r="E218" s="40"/>
      <c r="F218" s="40"/>
    </row>
    <row r="219" spans="1:6">
      <c r="A219" s="37"/>
      <c r="C219" s="40"/>
      <c r="D219" s="40"/>
      <c r="E219" s="40"/>
      <c r="F219" s="40"/>
    </row>
    <row r="220" spans="1:6">
      <c r="A220" s="37"/>
      <c r="C220" s="40"/>
      <c r="D220" s="40"/>
      <c r="E220" s="40"/>
      <c r="F220" s="40"/>
    </row>
    <row r="221" spans="1:6">
      <c r="A221" s="37"/>
      <c r="C221" s="40"/>
      <c r="D221" s="40"/>
      <c r="E221" s="40"/>
      <c r="F221" s="40"/>
    </row>
    <row r="222" spans="1:6">
      <c r="A222" s="37"/>
      <c r="C222" s="40"/>
      <c r="D222" s="40"/>
      <c r="E222" s="40"/>
      <c r="F222" s="40"/>
    </row>
    <row r="223" spans="1:6">
      <c r="A223" s="37"/>
      <c r="C223" s="40"/>
      <c r="D223" s="40"/>
      <c r="E223" s="40"/>
      <c r="F223" s="40"/>
    </row>
    <row r="224" spans="1:6">
      <c r="A224" s="37"/>
      <c r="C224" s="40"/>
      <c r="D224" s="40"/>
      <c r="E224" s="40"/>
      <c r="F224" s="40"/>
    </row>
    <row r="225" spans="1:6">
      <c r="A225" s="37"/>
      <c r="C225" s="40"/>
      <c r="D225" s="40"/>
      <c r="E225" s="40"/>
      <c r="F225" s="40"/>
    </row>
    <row r="226" spans="1:6">
      <c r="A226" s="37"/>
      <c r="C226" s="40"/>
      <c r="D226" s="40"/>
      <c r="E226" s="40"/>
      <c r="F226" s="40"/>
    </row>
    <row r="227" spans="1:6">
      <c r="A227" s="37"/>
      <c r="C227" s="40"/>
      <c r="D227" s="40"/>
      <c r="E227" s="40"/>
      <c r="F227" s="40"/>
    </row>
    <row r="228" spans="1:6">
      <c r="A228" s="37"/>
      <c r="C228" s="40"/>
      <c r="D228" s="40"/>
      <c r="E228" s="40"/>
      <c r="F228" s="40"/>
    </row>
    <row r="229" spans="1:6">
      <c r="A229" s="37"/>
      <c r="C229" s="40"/>
      <c r="D229" s="40"/>
      <c r="E229" s="40"/>
      <c r="F229" s="40"/>
    </row>
    <row r="230" spans="1:6">
      <c r="A230" s="37"/>
      <c r="C230" s="40"/>
      <c r="D230" s="40"/>
      <c r="E230" s="40"/>
      <c r="F230" s="40"/>
    </row>
    <row r="231" spans="1:6">
      <c r="A231" s="37"/>
      <c r="C231" s="40"/>
      <c r="D231" s="40"/>
      <c r="E231" s="40"/>
      <c r="F231" s="40"/>
    </row>
    <row r="232" spans="1:6">
      <c r="A232" s="37"/>
      <c r="C232" s="40"/>
      <c r="D232" s="40"/>
      <c r="E232" s="40"/>
      <c r="F232" s="40"/>
    </row>
    <row r="233" spans="1:6">
      <c r="A233" s="37"/>
      <c r="C233" s="40"/>
      <c r="D233" s="40"/>
      <c r="E233" s="40"/>
      <c r="F233" s="40"/>
    </row>
    <row r="234" spans="1:6">
      <c r="A234" s="37"/>
      <c r="C234" s="40"/>
      <c r="D234" s="40"/>
      <c r="E234" s="40"/>
      <c r="F234" s="40"/>
    </row>
    <row r="235" spans="1:6">
      <c r="A235" s="37"/>
      <c r="C235" s="40"/>
      <c r="D235" s="40"/>
      <c r="E235" s="40"/>
      <c r="F235" s="40"/>
    </row>
    <row r="236" spans="1:6">
      <c r="A236" s="37"/>
      <c r="C236" s="40"/>
      <c r="D236" s="40"/>
      <c r="E236" s="40"/>
      <c r="F236" s="40"/>
    </row>
    <row r="237" spans="1:6">
      <c r="A237" s="37"/>
      <c r="C237" s="40"/>
      <c r="D237" s="40"/>
      <c r="E237" s="40"/>
      <c r="F237" s="40"/>
    </row>
    <row r="238" spans="1:6">
      <c r="A238" s="37"/>
      <c r="C238" s="40"/>
      <c r="D238" s="40"/>
      <c r="E238" s="40"/>
      <c r="F238" s="40"/>
    </row>
    <row r="239" spans="1:6">
      <c r="A239" s="37"/>
      <c r="C239" s="40"/>
      <c r="D239" s="40"/>
      <c r="E239" s="40"/>
      <c r="F239" s="40"/>
    </row>
    <row r="240" spans="1:6">
      <c r="A240" s="37"/>
      <c r="C240" s="40"/>
      <c r="D240" s="40"/>
      <c r="E240" s="40"/>
      <c r="F240" s="40"/>
    </row>
    <row r="241" spans="1:6">
      <c r="A241" s="37"/>
      <c r="C241" s="40"/>
      <c r="D241" s="40"/>
      <c r="E241" s="40"/>
      <c r="F241" s="40"/>
    </row>
    <row r="242" spans="1:6">
      <c r="A242" s="37"/>
      <c r="C242" s="40"/>
      <c r="D242" s="40"/>
      <c r="E242" s="40"/>
      <c r="F242" s="40"/>
    </row>
    <row r="243" spans="1:6">
      <c r="A243" s="37"/>
      <c r="C243" s="40"/>
      <c r="D243" s="40"/>
      <c r="E243" s="40"/>
      <c r="F243" s="40"/>
    </row>
    <row r="244" spans="1:6">
      <c r="A244" s="37"/>
      <c r="C244" s="40"/>
      <c r="D244" s="40"/>
      <c r="E244" s="40"/>
      <c r="F244" s="40"/>
    </row>
    <row r="245" spans="1:6">
      <c r="A245" s="37"/>
      <c r="C245" s="40"/>
      <c r="D245" s="40"/>
      <c r="E245" s="40"/>
      <c r="F245" s="40"/>
    </row>
    <row r="246" spans="1:6">
      <c r="A246" s="37"/>
      <c r="C246" s="40"/>
      <c r="D246" s="40"/>
      <c r="E246" s="40"/>
      <c r="F246" s="40"/>
    </row>
    <row r="247" spans="1:6">
      <c r="A247" s="37"/>
      <c r="C247" s="40"/>
      <c r="D247" s="40"/>
      <c r="E247" s="40"/>
      <c r="F247" s="40"/>
    </row>
    <row r="248" spans="1:6">
      <c r="A248" s="37"/>
      <c r="C248" s="40"/>
      <c r="D248" s="40"/>
      <c r="E248" s="40"/>
      <c r="F248" s="40"/>
    </row>
    <row r="249" spans="1:6">
      <c r="A249" s="37"/>
      <c r="C249" s="40"/>
      <c r="D249" s="40"/>
      <c r="E249" s="40"/>
      <c r="F249" s="40"/>
    </row>
    <row r="250" spans="1:6">
      <c r="A250" s="37"/>
      <c r="C250" s="40"/>
      <c r="D250" s="40"/>
      <c r="E250" s="40"/>
      <c r="F250" s="40"/>
    </row>
    <row r="251" spans="1:6">
      <c r="A251" s="37"/>
      <c r="C251" s="40"/>
      <c r="D251" s="40"/>
      <c r="E251" s="40"/>
      <c r="F251" s="40"/>
    </row>
    <row r="252" spans="1:6">
      <c r="A252" s="37"/>
      <c r="C252" s="40"/>
      <c r="D252" s="40"/>
      <c r="E252" s="40"/>
      <c r="F252" s="40"/>
    </row>
    <row r="253" spans="1:6">
      <c r="A253" s="37"/>
      <c r="C253" s="40"/>
      <c r="D253" s="40"/>
      <c r="E253" s="40"/>
      <c r="F253" s="40"/>
    </row>
    <row r="254" spans="1:6">
      <c r="A254" s="37"/>
      <c r="C254" s="40"/>
      <c r="D254" s="40"/>
      <c r="E254" s="40"/>
      <c r="F254" s="40"/>
    </row>
    <row r="255" spans="1:6">
      <c r="A255" s="37"/>
      <c r="C255" s="40"/>
      <c r="D255" s="40"/>
      <c r="E255" s="40"/>
      <c r="F255" s="40"/>
    </row>
    <row r="256" spans="1:6">
      <c r="A256" s="37"/>
      <c r="C256" s="40"/>
      <c r="D256" s="40"/>
      <c r="E256" s="40"/>
      <c r="F256" s="40"/>
    </row>
    <row r="257" spans="1:6">
      <c r="A257" s="37"/>
      <c r="C257" s="40"/>
      <c r="D257" s="40"/>
      <c r="E257" s="40"/>
      <c r="F257" s="40"/>
    </row>
    <row r="258" spans="1:6">
      <c r="A258" s="37"/>
      <c r="C258" s="40"/>
      <c r="D258" s="40"/>
      <c r="E258" s="40"/>
      <c r="F258" s="40"/>
    </row>
    <row r="259" spans="1:6">
      <c r="A259" s="37"/>
      <c r="C259" s="40"/>
      <c r="D259" s="40"/>
      <c r="E259" s="40"/>
      <c r="F259" s="40"/>
    </row>
    <row r="260" spans="1:6">
      <c r="A260" s="37"/>
      <c r="C260" s="40"/>
      <c r="D260" s="40"/>
      <c r="E260" s="40"/>
      <c r="F260" s="40"/>
    </row>
    <row r="261" spans="1:6">
      <c r="A261" s="37"/>
      <c r="C261" s="40"/>
      <c r="D261" s="40"/>
      <c r="E261" s="40"/>
      <c r="F261" s="40"/>
    </row>
    <row r="262" spans="1:6">
      <c r="A262" s="37"/>
      <c r="C262" s="40"/>
      <c r="D262" s="40"/>
      <c r="E262" s="40"/>
      <c r="F262" s="40"/>
    </row>
    <row r="263" spans="1:6">
      <c r="A263" s="37"/>
    </row>
    <row r="264" spans="1:6">
      <c r="A264" s="37"/>
    </row>
    <row r="265" spans="1:6">
      <c r="A265" s="37"/>
    </row>
  </sheetData>
  <sheetCalcPr fullCalcOnLoad="1"/>
  <customSheetViews>
    <customSheetView guid="{B654DC19-D715-4A8F-BFA1-F442E9FA3197}">
      <pageMargins left="0.75" right="0.75" top="1" bottom="1" header="0.5" footer="0.5"/>
      <headerFooter alignWithMargins="0"/>
    </customSheetView>
    <customSheetView guid="{94E42C5D-BE99-4254-B812-896C61F122D8}">
      <pageMargins left="0.75" right="0.75" top="1" bottom="1" header="0.5" footer="0.5"/>
      <headerFooter alignWithMargins="0"/>
    </customSheetView>
    <customSheetView guid="{15702619-7434-4543-A6C7-5B1CF1F29BDB}">
      <pageMargins left="0.75" right="0.75" top="1" bottom="1" header="0.5" footer="0.5"/>
      <headerFooter alignWithMargins="0"/>
    </customSheetView>
  </customSheetViews>
  <mergeCells count="1">
    <mergeCell ref="G22:G23"/>
  </mergeCells>
  <phoneticPr fontId="1" type="noConversion"/>
  <conditionalFormatting sqref="E1:F1">
    <cfRule type="colorScale" priority="2">
      <colorScale>
        <cfvo type="min"/>
        <cfvo type="max"/>
        <color theme="5" tint="0.39997558519241921"/>
        <color theme="5" tint="0.39997558519241921"/>
      </colorScale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Семья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Владимировна</dc:creator>
  <cp:lastModifiedBy>Ракитин И.О.</cp:lastModifiedBy>
  <cp:lastPrinted>2019-02-27T08:03:07Z</cp:lastPrinted>
  <dcterms:created xsi:type="dcterms:W3CDTF">2007-08-15T16:29:57Z</dcterms:created>
  <dcterms:modified xsi:type="dcterms:W3CDTF">2019-06-20T07:38:11Z</dcterms:modified>
</cp:coreProperties>
</file>