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иль\Desktop\"/>
    </mc:Choice>
  </mc:AlternateContent>
  <bookViews>
    <workbookView xWindow="0" yWindow="0" windowWidth="28800" windowHeight="12045" tabRatio="408" activeTab="1"/>
  </bookViews>
  <sheets>
    <sheet name="Лист1" sheetId="1" r:id="rId1"/>
    <sheet name="Лист3" sheetId="4" r:id="rId2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62913"/>
  <customWorkbookViews>
    <customWorkbookView name="Natalya - Личное представление" guid="{B654DC19-D715-4A8F-BFA1-F442E9FA3197}" mergeInterval="0" personalView="1" maximized="1" windowWidth="1916" windowHeight="857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user - Личное представление" guid="{15702619-7434-4543-A6C7-5B1CF1F29BDB}" mergeInterval="0" personalView="1" maximized="1" windowWidth="1676" windowHeight="751" tabRatio="408" activeSheetId="1"/>
  </customWorkbookViews>
</workbook>
</file>

<file path=xl/calcChain.xml><?xml version="1.0" encoding="utf-8"?>
<calcChain xmlns="http://schemas.openxmlformats.org/spreadsheetml/2006/main">
  <c r="P3" i="4" l="1" a="1"/>
  <c r="P3" i="4" s="1"/>
  <c r="P4" i="4" a="1"/>
  <c r="P4" i="4" s="1"/>
  <c r="P5" i="4" a="1"/>
  <c r="P5" i="4"/>
  <c r="P6" i="4" a="1"/>
  <c r="P6" i="4"/>
  <c r="P7" i="4" a="1"/>
  <c r="P7" i="4" s="1"/>
  <c r="P8" i="4" a="1"/>
  <c r="P8" i="4" s="1"/>
  <c r="P9" i="4" a="1"/>
  <c r="P9" i="4"/>
  <c r="P10" i="4" a="1"/>
  <c r="P10" i="4"/>
  <c r="P11" i="4" a="1"/>
  <c r="P11" i="4" s="1"/>
  <c r="P12" i="4" a="1"/>
  <c r="P12" i="4" s="1"/>
  <c r="P13" i="4" a="1"/>
  <c r="P13" i="4"/>
  <c r="P14" i="4" a="1"/>
  <c r="P14" i="4"/>
  <c r="P15" i="4" a="1"/>
  <c r="P15" i="4" s="1"/>
  <c r="P16" i="4" a="1"/>
  <c r="P16" i="4" s="1"/>
  <c r="P17" i="4" a="1"/>
  <c r="P17" i="4"/>
  <c r="P18" i="4" a="1"/>
  <c r="P18" i="4"/>
  <c r="P19" i="4" a="1"/>
  <c r="P19" i="4" s="1"/>
  <c r="P20" i="4" a="1"/>
  <c r="P20" i="4" s="1"/>
  <c r="P21" i="4" a="1"/>
  <c r="P21" i="4"/>
  <c r="P22" i="4" a="1"/>
  <c r="P22" i="4"/>
  <c r="P23" i="4" a="1"/>
  <c r="P23" i="4" s="1"/>
  <c r="P24" i="4" a="1"/>
  <c r="P24" i="4" s="1"/>
  <c r="P25" i="4" a="1"/>
  <c r="P25" i="4"/>
  <c r="P26" i="4" a="1"/>
  <c r="P26" i="4"/>
  <c r="P2" i="4" a="1"/>
  <c r="P2" i="4" s="1"/>
  <c r="J31" i="4" l="1"/>
  <c r="J32" i="4"/>
  <c r="A13" i="4" l="1"/>
  <c r="A2" i="4" l="1"/>
  <c r="H3" i="4" l="1"/>
  <c r="A3" i="4" l="1"/>
  <c r="D3" i="4" s="1"/>
  <c r="B3" i="4"/>
  <c r="E3" i="4" s="1"/>
  <c r="G3" i="4"/>
  <c r="I3" i="4"/>
  <c r="A4" i="4"/>
  <c r="D4" i="4" s="1"/>
  <c r="B4" i="4"/>
  <c r="E4" i="4" s="1"/>
  <c r="G4" i="4"/>
  <c r="H4" i="4"/>
  <c r="I4" i="4"/>
  <c r="A5" i="4"/>
  <c r="D5" i="4" s="1"/>
  <c r="B5" i="4"/>
  <c r="E5" i="4" s="1"/>
  <c r="G5" i="4"/>
  <c r="H5" i="4"/>
  <c r="I5" i="4"/>
  <c r="A6" i="4"/>
  <c r="D6" i="4" s="1"/>
  <c r="B6" i="4"/>
  <c r="E6" i="4" s="1"/>
  <c r="G6" i="4"/>
  <c r="H6" i="4"/>
  <c r="I6" i="4"/>
  <c r="A7" i="4"/>
  <c r="D7" i="4" s="1"/>
  <c r="B7" i="4"/>
  <c r="E7" i="4" s="1"/>
  <c r="C7" i="4"/>
  <c r="H7" i="4"/>
  <c r="I7" i="4"/>
  <c r="A8" i="4"/>
  <c r="D8" i="4" s="1"/>
  <c r="B8" i="4"/>
  <c r="E8" i="4" s="1"/>
  <c r="H8" i="4"/>
  <c r="I8" i="4"/>
  <c r="A9" i="4"/>
  <c r="D9" i="4" s="1"/>
  <c r="B9" i="4"/>
  <c r="E9" i="4" s="1"/>
  <c r="C9" i="4"/>
  <c r="H9" i="4"/>
  <c r="I9" i="4"/>
  <c r="A10" i="4"/>
  <c r="D10" i="4" s="1"/>
  <c r="B10" i="4"/>
  <c r="E10" i="4" s="1"/>
  <c r="C10" i="4"/>
  <c r="G10" i="4"/>
  <c r="H10" i="4"/>
  <c r="I10" i="4"/>
  <c r="A11" i="4"/>
  <c r="D11" i="4" s="1"/>
  <c r="B11" i="4"/>
  <c r="E11" i="4" s="1"/>
  <c r="G11" i="4"/>
  <c r="H11" i="4"/>
  <c r="I11" i="4"/>
  <c r="A12" i="4"/>
  <c r="D12" i="4" s="1"/>
  <c r="B12" i="4"/>
  <c r="E12" i="4" s="1"/>
  <c r="G12" i="4"/>
  <c r="H12" i="4"/>
  <c r="I12" i="4"/>
  <c r="D13" i="4"/>
  <c r="B13" i="4"/>
  <c r="E13" i="4" s="1"/>
  <c r="C13" i="4"/>
  <c r="H13" i="4"/>
  <c r="I13" i="4"/>
  <c r="A14" i="4"/>
  <c r="D14" i="4" s="1"/>
  <c r="B14" i="4"/>
  <c r="E14" i="4" s="1"/>
  <c r="H14" i="4"/>
  <c r="I14" i="4"/>
  <c r="A15" i="4"/>
  <c r="D15" i="4" s="1"/>
  <c r="B15" i="4"/>
  <c r="E15" i="4" s="1"/>
  <c r="C15" i="4"/>
  <c r="H15" i="4"/>
  <c r="I15" i="4"/>
  <c r="A16" i="4"/>
  <c r="D16" i="4" s="1"/>
  <c r="B16" i="4"/>
  <c r="E16" i="4" s="1"/>
  <c r="C16" i="4"/>
  <c r="H16" i="4"/>
  <c r="I16" i="4"/>
  <c r="A17" i="4"/>
  <c r="D17" i="4" s="1"/>
  <c r="B17" i="4"/>
  <c r="E17" i="4" s="1"/>
  <c r="H17" i="4"/>
  <c r="I17" i="4"/>
  <c r="A18" i="4"/>
  <c r="D18" i="4" s="1"/>
  <c r="B18" i="4"/>
  <c r="E18" i="4" s="1"/>
  <c r="C18" i="4"/>
  <c r="H18" i="4"/>
  <c r="I18" i="4"/>
  <c r="A19" i="4"/>
  <c r="D19" i="4" s="1"/>
  <c r="B19" i="4"/>
  <c r="E19" i="4" s="1"/>
  <c r="H19" i="4"/>
  <c r="I19" i="4"/>
  <c r="A20" i="4"/>
  <c r="D20" i="4" s="1"/>
  <c r="B20" i="4"/>
  <c r="E20" i="4" s="1"/>
  <c r="C20" i="4"/>
  <c r="H20" i="4"/>
  <c r="I20" i="4"/>
  <c r="A21" i="4"/>
  <c r="D21" i="4" s="1"/>
  <c r="B21" i="4"/>
  <c r="E21" i="4" s="1"/>
  <c r="H21" i="4"/>
  <c r="I21" i="4"/>
  <c r="A22" i="4"/>
  <c r="D22" i="4" s="1"/>
  <c r="B22" i="4"/>
  <c r="E22" i="4" s="1"/>
  <c r="H22" i="4"/>
  <c r="I22" i="4"/>
  <c r="A23" i="4"/>
  <c r="D23" i="4" s="1"/>
  <c r="B23" i="4"/>
  <c r="E23" i="4" s="1"/>
  <c r="H23" i="4"/>
  <c r="I23" i="4"/>
  <c r="A24" i="4"/>
  <c r="D24" i="4" s="1"/>
  <c r="B24" i="4"/>
  <c r="E24" i="4" s="1"/>
  <c r="C24" i="4"/>
  <c r="H24" i="4"/>
  <c r="I24" i="4"/>
  <c r="A25" i="4"/>
  <c r="D25" i="4" s="1"/>
  <c r="B25" i="4"/>
  <c r="E25" i="4" s="1"/>
  <c r="C25" i="4"/>
  <c r="H25" i="4"/>
  <c r="I25" i="4"/>
  <c r="A26" i="4"/>
  <c r="D26" i="4" s="1"/>
  <c r="B26" i="4"/>
  <c r="E26" i="4" s="1"/>
  <c r="H26" i="4"/>
  <c r="I26" i="4"/>
  <c r="A27" i="4"/>
  <c r="D27" i="4" s="1"/>
  <c r="B27" i="4"/>
  <c r="E27" i="4" s="1"/>
  <c r="H27" i="4"/>
  <c r="I27" i="4"/>
  <c r="A28" i="4"/>
  <c r="D28" i="4" s="1"/>
  <c r="B28" i="4"/>
  <c r="E28" i="4" s="1"/>
  <c r="H28" i="4"/>
  <c r="I28" i="4"/>
  <c r="A29" i="4"/>
  <c r="D29" i="4" s="1"/>
  <c r="B29" i="4"/>
  <c r="E29" i="4" s="1"/>
  <c r="H29" i="4"/>
  <c r="I29" i="4"/>
  <c r="A30" i="4"/>
  <c r="D30" i="4" s="1"/>
  <c r="B30" i="4"/>
  <c r="E30" i="4" s="1"/>
  <c r="H30" i="4"/>
  <c r="I30" i="4"/>
  <c r="K2" i="1"/>
  <c r="AC2" i="1"/>
  <c r="AN2" i="1"/>
  <c r="H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X4" i="1"/>
  <c r="AG4" i="1"/>
  <c r="X5" i="1"/>
  <c r="AH5" i="1"/>
  <c r="AG5" i="1"/>
  <c r="X6" i="1"/>
  <c r="AG6" i="1"/>
  <c r="X7" i="1"/>
  <c r="AG7" i="1"/>
  <c r="AM7" i="1" s="1"/>
  <c r="X8" i="1"/>
  <c r="AH8" i="1"/>
  <c r="AG8" i="1"/>
  <c r="X9" i="1"/>
  <c r="AG9" i="1"/>
  <c r="X10" i="1"/>
  <c r="AH10" i="1"/>
  <c r="AG10" i="1"/>
  <c r="AM10" i="1" s="1"/>
  <c r="X11" i="1"/>
  <c r="AG11" i="1"/>
  <c r="X12" i="1"/>
  <c r="AH12" i="1"/>
  <c r="AG12" i="1"/>
  <c r="X13" i="1"/>
  <c r="AH13" i="1"/>
  <c r="AG13" i="1"/>
  <c r="AM13" i="1" s="1"/>
  <c r="X14" i="1"/>
  <c r="AH14" i="1"/>
  <c r="AG14" i="1"/>
  <c r="X15" i="1"/>
  <c r="AG15" i="1"/>
  <c r="X16" i="1"/>
  <c r="AG16" i="1"/>
  <c r="X17" i="1"/>
  <c r="C17" i="4" s="1"/>
  <c r="AH17" i="1"/>
  <c r="AG17" i="1"/>
  <c r="X18" i="1"/>
  <c r="AG18" i="1"/>
  <c r="X19" i="1"/>
  <c r="AG19" i="1"/>
  <c r="X20" i="1"/>
  <c r="AG20" i="1"/>
  <c r="AM20" i="1" s="1"/>
  <c r="X21" i="1"/>
  <c r="AG21" i="1"/>
  <c r="AM21" i="1" s="1"/>
  <c r="AH21" i="1"/>
  <c r="X22" i="1"/>
  <c r="AG22" i="1"/>
  <c r="AH22" i="1"/>
  <c r="X23" i="1"/>
  <c r="AG23" i="1"/>
  <c r="AM23" i="1" s="1"/>
  <c r="AH23" i="1"/>
  <c r="X24" i="1"/>
  <c r="AG24" i="1"/>
  <c r="AM24" i="1" s="1"/>
  <c r="X25" i="1"/>
  <c r="AH25" i="1"/>
  <c r="AG25" i="1"/>
  <c r="X26" i="1"/>
  <c r="Y28" i="1" s="1"/>
  <c r="G28" i="4" s="1"/>
  <c r="AG26" i="1"/>
  <c r="AM26" i="1" s="1"/>
  <c r="X27" i="1"/>
  <c r="AH27" i="1"/>
  <c r="AG27" i="1"/>
  <c r="AM27" i="1" s="1"/>
  <c r="X28" i="1"/>
  <c r="AH28" i="1"/>
  <c r="AG28" i="1"/>
  <c r="X29" i="1"/>
  <c r="AG29" i="1"/>
  <c r="AM29" i="1" s="1"/>
  <c r="X30" i="1"/>
  <c r="AH30" i="1"/>
  <c r="AG30" i="1"/>
  <c r="AM30" i="1" s="1"/>
  <c r="AJ30" i="1"/>
  <c r="A31" i="1"/>
  <c r="Y31" i="1"/>
  <c r="AV31" i="1"/>
  <c r="AX31" i="1"/>
  <c r="BF31" i="1"/>
  <c r="BS31" i="1"/>
  <c r="BT31" i="1"/>
  <c r="BX31" i="1"/>
  <c r="CB31" i="1"/>
  <c r="CC31" i="1"/>
  <c r="CD31" i="1"/>
  <c r="CJ31" i="1"/>
  <c r="C2" i="4"/>
  <c r="D2" i="4"/>
  <c r="I2" i="4"/>
  <c r="G2" i="4"/>
  <c r="B2" i="4"/>
  <c r="E2" i="4" s="1"/>
  <c r="AH29" i="1"/>
  <c r="AM5" i="1"/>
  <c r="AH7" i="1"/>
  <c r="AH9" i="1"/>
  <c r="AM9" i="1"/>
  <c r="AH16" i="1"/>
  <c r="AM16" i="1"/>
  <c r="AH4" i="1"/>
  <c r="AH18" i="1"/>
  <c r="AM18" i="1" s="1"/>
  <c r="AH20" i="1"/>
  <c r="AH15" i="1"/>
  <c r="AM15" i="1"/>
  <c r="AM25" i="1"/>
  <c r="AM17" i="1"/>
  <c r="AH19" i="1"/>
  <c r="AH24" i="1"/>
  <c r="AM12" i="1"/>
  <c r="AH11" i="1"/>
  <c r="AM28" i="1"/>
  <c r="AM8" i="1"/>
  <c r="AM3" i="1"/>
  <c r="AH26" i="1"/>
  <c r="AH6" i="1"/>
  <c r="AM6" i="1"/>
  <c r="J17" i="4" l="1"/>
  <c r="K17" i="4"/>
  <c r="J9" i="4"/>
  <c r="K9" i="4"/>
  <c r="J7" i="4"/>
  <c r="K7" i="4"/>
  <c r="J24" i="4"/>
  <c r="K24" i="4"/>
  <c r="J15" i="4"/>
  <c r="K15" i="4"/>
  <c r="J20" i="4"/>
  <c r="K20" i="4"/>
  <c r="J13" i="4"/>
  <c r="K13" i="4"/>
  <c r="J10" i="4"/>
  <c r="L9" i="4" s="1" a="1"/>
  <c r="L9" i="4" s="1"/>
  <c r="K10" i="4"/>
  <c r="K18" i="4"/>
  <c r="M17" i="4" s="1" a="1"/>
  <c r="M17" i="4" s="1"/>
  <c r="J18" i="4"/>
  <c r="J25" i="4"/>
  <c r="K25" i="4"/>
  <c r="J16" i="4"/>
  <c r="L16" i="4" s="1" a="1"/>
  <c r="L16" i="4" s="1"/>
  <c r="K16" i="4"/>
  <c r="M15" i="4" s="1" a="1"/>
  <c r="M15" i="4" s="1"/>
  <c r="J2" i="4"/>
  <c r="K2" i="4"/>
  <c r="F13" i="4"/>
  <c r="F10" i="4"/>
  <c r="F7" i="4"/>
  <c r="F25" i="4"/>
  <c r="F16" i="4"/>
  <c r="F17" i="4"/>
  <c r="F15" i="4"/>
  <c r="F2" i="4"/>
  <c r="F9" i="4"/>
  <c r="F18" i="4"/>
  <c r="F24" i="4"/>
  <c r="F20" i="4"/>
  <c r="Y23" i="1"/>
  <c r="G23" i="4" s="1"/>
  <c r="Y25" i="1"/>
  <c r="G25" i="4" s="1"/>
  <c r="Y24" i="1"/>
  <c r="G24" i="4" s="1"/>
  <c r="Y18" i="1"/>
  <c r="G18" i="4" s="1"/>
  <c r="AM11" i="1"/>
  <c r="C5" i="4"/>
  <c r="Y26" i="1"/>
  <c r="G26" i="4" s="1"/>
  <c r="C26" i="4"/>
  <c r="C23" i="4"/>
  <c r="Y27" i="1"/>
  <c r="G27" i="4" s="1"/>
  <c r="Y30" i="1"/>
  <c r="G30" i="4" s="1"/>
  <c r="C30" i="4"/>
  <c r="C27" i="4"/>
  <c r="Y21" i="1"/>
  <c r="G21" i="4" s="1"/>
  <c r="C21" i="4"/>
  <c r="Y22" i="1"/>
  <c r="G22" i="4" s="1"/>
  <c r="C14" i="4"/>
  <c r="Y14" i="1"/>
  <c r="G14" i="4" s="1"/>
  <c r="Y15" i="1"/>
  <c r="G15" i="4" s="1"/>
  <c r="Y16" i="1"/>
  <c r="G16" i="4" s="1"/>
  <c r="Y13" i="1"/>
  <c r="G13" i="4" s="1"/>
  <c r="C11" i="4"/>
  <c r="Y9" i="1"/>
  <c r="G9" i="4" s="1"/>
  <c r="AM4" i="1"/>
  <c r="Y17" i="1"/>
  <c r="G17" i="4" s="1"/>
  <c r="Y19" i="1"/>
  <c r="G19" i="4" s="1"/>
  <c r="C4" i="4"/>
  <c r="Y29" i="1"/>
  <c r="G29" i="4" s="1"/>
  <c r="C29" i="4"/>
  <c r="Y20" i="1"/>
  <c r="G20" i="4" s="1"/>
  <c r="Y8" i="1"/>
  <c r="G8" i="4" s="1"/>
  <c r="C8" i="4"/>
  <c r="AM22" i="1"/>
  <c r="AM19" i="1"/>
  <c r="C19" i="4"/>
  <c r="C3" i="4"/>
  <c r="Y7" i="1"/>
  <c r="G7" i="4" s="1"/>
  <c r="C28" i="4"/>
  <c r="C12" i="4"/>
  <c r="AM14" i="1"/>
  <c r="C22" i="4"/>
  <c r="C6" i="4"/>
  <c r="M16" i="4" l="1" a="1"/>
  <c r="M16" i="4" s="1"/>
  <c r="J29" i="4"/>
  <c r="K29" i="4"/>
  <c r="J27" i="4"/>
  <c r="K27" i="4"/>
  <c r="J3" i="4"/>
  <c r="L3" i="4" s="1" a="1"/>
  <c r="L3" i="4" s="1"/>
  <c r="K3" i="4"/>
  <c r="J30" i="4"/>
  <c r="K30" i="4"/>
  <c r="J19" i="4"/>
  <c r="K19" i="4"/>
  <c r="J4" i="4"/>
  <c r="K4" i="4"/>
  <c r="J6" i="4"/>
  <c r="K6" i="4"/>
  <c r="J22" i="4"/>
  <c r="K22" i="4"/>
  <c r="J14" i="4"/>
  <c r="L13" i="4" s="1" a="1"/>
  <c r="L13" i="4" s="1"/>
  <c r="K14" i="4"/>
  <c r="M13" i="4" s="1" a="1"/>
  <c r="M13" i="4" s="1"/>
  <c r="J23" i="4"/>
  <c r="K23" i="4"/>
  <c r="J8" i="4"/>
  <c r="L8" i="4" s="1" a="1"/>
  <c r="L8" i="4" s="1"/>
  <c r="K8" i="4"/>
  <c r="K26" i="4"/>
  <c r="M25" i="4" s="1" a="1"/>
  <c r="M25" i="4" s="1"/>
  <c r="J26" i="4"/>
  <c r="L25" i="4" s="1" a="1"/>
  <c r="L25" i="4" s="1"/>
  <c r="J12" i="4"/>
  <c r="K12" i="4"/>
  <c r="J21" i="4"/>
  <c r="L20" i="4" s="1" a="1"/>
  <c r="L20" i="4" s="1"/>
  <c r="K21" i="4"/>
  <c r="M20" i="4" s="1" a="1"/>
  <c r="M20" i="4" s="1"/>
  <c r="J28" i="4"/>
  <c r="L28" i="4" s="1" a="1"/>
  <c r="L28" i="4" s="1"/>
  <c r="K28" i="4"/>
  <c r="J11" i="4"/>
  <c r="L11" i="4" s="1" a="1"/>
  <c r="L11" i="4" s="1"/>
  <c r="K11" i="4"/>
  <c r="K5" i="4"/>
  <c r="J5" i="4"/>
  <c r="M18" i="4" a="1"/>
  <c r="M18" i="4" s="1"/>
  <c r="L18" i="4" a="1"/>
  <c r="L18" i="4" s="1"/>
  <c r="L17" i="4" a="1"/>
  <c r="L17" i="4" s="1"/>
  <c r="L24" i="4" a="1"/>
  <c r="L24" i="4" s="1"/>
  <c r="M24" i="4" a="1"/>
  <c r="M24" i="4" s="1"/>
  <c r="M19" i="4" a="1"/>
  <c r="M19" i="4" s="1"/>
  <c r="L15" i="4" a="1"/>
  <c r="L15" i="4" s="1"/>
  <c r="N21" i="4"/>
  <c r="O21" i="4"/>
  <c r="N25" i="4"/>
  <c r="O25" i="4"/>
  <c r="O19" i="4"/>
  <c r="N19" i="4"/>
  <c r="N7" i="4"/>
  <c r="O7" i="4"/>
  <c r="N10" i="4"/>
  <c r="O10" i="4"/>
  <c r="O9" i="4"/>
  <c r="N9" i="4"/>
  <c r="O2" i="4"/>
  <c r="N2" i="4"/>
  <c r="F6" i="4"/>
  <c r="F22" i="4"/>
  <c r="F23" i="4"/>
  <c r="F8" i="4"/>
  <c r="F26" i="4"/>
  <c r="F12" i="4"/>
  <c r="F28" i="4"/>
  <c r="F11" i="4"/>
  <c r="F5" i="4"/>
  <c r="F29" i="4"/>
  <c r="F27" i="4"/>
  <c r="F14" i="4"/>
  <c r="F21" i="4"/>
  <c r="F3" i="4"/>
  <c r="F30" i="4"/>
  <c r="F19" i="4"/>
  <c r="F4" i="4"/>
  <c r="L21" i="4" l="1" a="1"/>
  <c r="L21" i="4" s="1"/>
  <c r="M27" i="4" a="1"/>
  <c r="M27" i="4" s="1"/>
  <c r="L2" i="4" a="1"/>
  <c r="L2" i="4" s="1"/>
  <c r="L5" i="4" a="1"/>
  <c r="L5" i="4" s="1"/>
  <c r="L10" i="4" a="1"/>
  <c r="L10" i="4" s="1"/>
  <c r="M22" i="4" a="1"/>
  <c r="M22" i="4" s="1"/>
  <c r="L12" i="4" a="1"/>
  <c r="L12" i="4" s="1"/>
  <c r="M12" i="4" a="1"/>
  <c r="M12" i="4" s="1"/>
  <c r="L7" i="4" a="1"/>
  <c r="L7" i="4" s="1"/>
  <c r="L22" i="4" a="1"/>
  <c r="L22" i="4" s="1"/>
  <c r="M28" i="4" a="1"/>
  <c r="M28" i="4" s="1"/>
  <c r="M14" i="4" a="1"/>
  <c r="M14" i="4" s="1"/>
  <c r="L29" i="4" a="1"/>
  <c r="L29" i="4" s="1"/>
  <c r="L30" i="4" a="1"/>
  <c r="L30" i="4" s="1"/>
  <c r="M23" i="4" a="1"/>
  <c r="M23" i="4" s="1"/>
  <c r="L26" i="4" a="1"/>
  <c r="L26" i="4" s="1"/>
  <c r="L19" i="4" a="1"/>
  <c r="L19" i="4" s="1"/>
  <c r="L6" i="4" a="1"/>
  <c r="L6" i="4" s="1"/>
  <c r="M30" i="4" a="1"/>
  <c r="M30" i="4" s="1"/>
  <c r="M29" i="4" a="1"/>
  <c r="M29" i="4" s="1"/>
  <c r="L23" i="4" a="1"/>
  <c r="L23" i="4" s="1"/>
  <c r="M26" i="4" a="1"/>
  <c r="M26" i="4" s="1"/>
  <c r="L14" i="4" a="1"/>
  <c r="L14" i="4" s="1"/>
  <c r="L4" i="4" a="1"/>
  <c r="L4" i="4" s="1"/>
  <c r="L27" i="4" a="1"/>
  <c r="L27" i="4" s="1"/>
  <c r="M21" i="4" a="1"/>
  <c r="M21" i="4" s="1"/>
  <c r="N20" i="4"/>
  <c r="O20" i="4"/>
  <c r="N24" i="4"/>
  <c r="O24" i="4"/>
  <c r="N23" i="4"/>
  <c r="O23" i="4"/>
  <c r="N22" i="4"/>
  <c r="O22" i="4"/>
  <c r="N8" i="4"/>
  <c r="O8" i="4"/>
  <c r="O4" i="4"/>
  <c r="N4" i="4"/>
  <c r="O5" i="4"/>
  <c r="N5" i="4"/>
  <c r="N6" i="4"/>
  <c r="O6" i="4"/>
  <c r="O3" i="4"/>
  <c r="N3" i="4"/>
  <c r="O11" i="4"/>
  <c r="N11" i="4"/>
  <c r="N30" i="4"/>
  <c r="O30" i="4"/>
</calcChain>
</file>

<file path=xl/sharedStrings.xml><?xml version="1.0" encoding="utf-8"?>
<sst xmlns="http://schemas.openxmlformats.org/spreadsheetml/2006/main" count="99" uniqueCount="32">
  <si>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</si>
  <si>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</si>
  <si>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</si>
  <si>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</si>
  <si>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</si>
  <si>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</si>
  <si>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</si>
  <si>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</si>
  <si>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</si>
  <si>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</si>
  <si>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</si>
  <si>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</si>
  <si>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</si>
  <si>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</si>
  <si>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</si>
  <si>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</si>
  <si>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</si>
  <si>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</si>
  <si>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</si>
  <si>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</si>
  <si>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</si>
  <si>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</si>
  <si>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</si>
  <si>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</si>
  <si>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пусто</t>
  </si>
  <si>
    <t>Г19</t>
  </si>
  <si>
    <t>Г20</t>
  </si>
  <si>
    <t>Г21</t>
  </si>
  <si>
    <t>Н12+Р12=N12(1,33+5,19=6,52)</t>
  </si>
  <si>
    <t>I12+Q12=O12(7,7+32,4=40,1)</t>
  </si>
  <si>
    <t>Н26+Р26=N26(0,75+1,62=2,37)</t>
  </si>
  <si>
    <t>I26+Q26=O26(4,8+11=15,8)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</si>
</sst>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0" fontId="0" fillId="12" borderId="0" xfId="0" applyFill="1" applyAlignment="1">
      <alignment horizontal="right"/>
    </xf>
    <xf numFmtId="0" fontId="0" fillId="14" borderId="0" xfId="0" applyFill="1" applyAlignment="1">
      <alignment horizontal="left" vertical="center"/>
    </xf>
    <xf numFmtId="0" fontId="0" fillId="0" borderId="0" xfId="0" applyFill="1"/>
    <xf numFmtId="0" fontId="0" fillId="10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9" borderId="8" xfId="0" applyFill="1" applyBorder="1" applyAlignment="1">
      <alignment horizontal="left" vertical="center"/>
    </xf>
    <xf numFmtId="0" fontId="0" fillId="12" borderId="8" xfId="0" applyFill="1" applyBorder="1" applyAlignment="1">
      <alignment horizontal="right"/>
    </xf>
    <xf numFmtId="0" fontId="0" fillId="14" borderId="8" xfId="0" applyFill="1" applyBorder="1" applyAlignment="1">
      <alignment horizontal="left" vertical="center"/>
    </xf>
    <xf numFmtId="0" fontId="0" fillId="15" borderId="8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0" borderId="8" xfId="0" applyBorder="1"/>
    <xf numFmtId="0" fontId="0" fillId="13" borderId="8" xfId="0" applyFill="1" applyBorder="1" applyAlignment="1">
      <alignment horizontal="left" vertical="center"/>
    </xf>
    <xf numFmtId="0" fontId="0" fillId="0" borderId="8" xfId="0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8" fillId="0" borderId="12" xfId="0" applyFont="1" applyFill="1" applyBorder="1"/>
    <xf numFmtId="0" fontId="8" fillId="0" borderId="0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8" borderId="0" xfId="0" applyFill="1"/>
    <xf numFmtId="0" fontId="0" fillId="17" borderId="0" xfId="0" applyFill="1"/>
    <xf numFmtId="0" fontId="10" fillId="0" borderId="0" xfId="0" applyFont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0" fillId="8" borderId="0" xfId="0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G18" sqref="G18"/>
    </sheetView>
  </sheetViews>
  <sheetFormatPr defaultRowHeight="13.5" x14ac:dyDescent="0.2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7.2851562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9.140625" style="11" hidden="1" customWidth="1"/>
    <col min="17" max="17" width="4.5703125" style="11" hidden="1" customWidth="1"/>
    <col min="18" max="18" width="4.140625" style="11" hidden="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1.1406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2.7109375" style="31" customWidth="1"/>
    <col min="95" max="95" width="1.5703125" style="31" customWidth="1"/>
    <col min="96" max="96" width="9.5703125" style="31" hidden="1" customWidth="1"/>
    <col min="97" max="97" width="10.7109375" style="31" hidden="1" customWidth="1"/>
    <col min="98" max="98" width="9.28515625" style="31" hidden="1" customWidth="1"/>
    <col min="99" max="99" width="9.140625" style="31" hidden="1" customWidth="1"/>
    <col min="100" max="100" width="7.85546875" style="31" hidden="1" customWidth="1"/>
    <col min="101" max="101" width="10.85546875" style="31" hidden="1" customWidth="1"/>
    <col min="102" max="102" width="14.7109375" style="31" hidden="1" customWidth="1"/>
    <col min="103" max="103" width="7.85546875" style="31" hidden="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 x14ac:dyDescent="0.25">
      <c r="A1" s="4"/>
      <c r="B1" s="12"/>
      <c r="C1" s="55"/>
      <c r="D1" s="12"/>
      <c r="E1" s="129"/>
      <c r="F1" s="130"/>
      <c r="G1" s="130"/>
      <c r="H1" s="130"/>
      <c r="I1" s="131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32"/>
      <c r="V1" s="133"/>
      <c r="W1" s="132"/>
      <c r="X1" s="134"/>
      <c r="Y1" s="133"/>
      <c r="Z1" s="132"/>
      <c r="AA1" s="134"/>
      <c r="AB1" s="133"/>
      <c r="AC1" s="3"/>
      <c r="AD1" s="132"/>
      <c r="AE1" s="133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 x14ac:dyDescent="0.25">
      <c r="A2" s="10"/>
      <c r="B2" s="19"/>
      <c r="C2" s="10"/>
      <c r="D2" s="19"/>
      <c r="E2" s="32"/>
      <c r="F2" s="32"/>
      <c r="G2" s="32"/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 x14ac:dyDescent="0.25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>
        <v>2</v>
      </c>
      <c r="V3" s="50" t="s">
        <v>0</v>
      </c>
      <c r="W3" s="7"/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 x14ac:dyDescent="0.25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>
        <v>3</v>
      </c>
      <c r="V4" s="50" t="s">
        <v>0</v>
      </c>
      <c r="W4" s="7"/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 x14ac:dyDescent="0.25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 x14ac:dyDescent="0.25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 x14ac:dyDescent="0.25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/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 x14ac:dyDescent="0.25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 x14ac:dyDescent="0.25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 x14ac:dyDescent="0.25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>
        <v>4</v>
      </c>
      <c r="V10" s="50" t="s">
        <v>0</v>
      </c>
      <c r="W10" s="7"/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 x14ac:dyDescent="0.25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 x14ac:dyDescent="0.25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 x14ac:dyDescent="0.25">
      <c r="A13" s="16"/>
      <c r="B13" s="45" t="s">
        <v>11</v>
      </c>
      <c r="C13" s="45"/>
      <c r="D13" s="29"/>
      <c r="E13" s="46" t="s">
        <v>25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>
        <v>4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 x14ac:dyDescent="0.25">
      <c r="A14" s="16"/>
      <c r="B14" s="45" t="s">
        <v>11</v>
      </c>
      <c r="C14" s="45"/>
      <c r="D14" s="29"/>
      <c r="E14" s="46" t="s">
        <v>26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>
        <v>4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 x14ac:dyDescent="0.25">
      <c r="A15" s="16"/>
      <c r="B15" s="45" t="s">
        <v>11</v>
      </c>
      <c r="C15" s="45"/>
      <c r="D15" s="29"/>
      <c r="E15" s="46" t="s">
        <v>26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>
        <v>4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 x14ac:dyDescent="0.25">
      <c r="A16" s="16"/>
      <c r="B16" s="45" t="s">
        <v>11</v>
      </c>
      <c r="C16" s="45"/>
      <c r="D16" s="29"/>
      <c r="E16" s="46" t="s">
        <v>26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>
        <v>4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 x14ac:dyDescent="0.25">
      <c r="A17" s="16"/>
      <c r="B17" s="45" t="s">
        <v>11</v>
      </c>
      <c r="C17" s="45"/>
      <c r="D17" s="29"/>
      <c r="E17" s="46" t="s">
        <v>27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>
        <v>4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 x14ac:dyDescent="0.25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>
        <v>4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 x14ac:dyDescent="0.25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 x14ac:dyDescent="0.25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 x14ac:dyDescent="0.25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>
        <v>4</v>
      </c>
      <c r="V21" s="50" t="s">
        <v>2</v>
      </c>
      <c r="W21" s="7"/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 x14ac:dyDescent="0.25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 x14ac:dyDescent="0.25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 x14ac:dyDescent="0.25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>
        <v>4</v>
      </c>
      <c r="V24" s="50" t="s">
        <v>3</v>
      </c>
      <c r="W24" s="7"/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 x14ac:dyDescent="0.25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 x14ac:dyDescent="0.25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 x14ac:dyDescent="0.25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 x14ac:dyDescent="0.25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 x14ac:dyDescent="0.25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 x14ac:dyDescent="0.25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 x14ac:dyDescent="0.25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70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zoomScale="70" zoomScaleNormal="70" workbookViewId="0">
      <pane ySplit="1" topLeftCell="A2" activePane="bottomLeft" state="frozen"/>
      <selection pane="bottomLeft" activeCell="O12" sqref="O12"/>
    </sheetView>
  </sheetViews>
  <sheetFormatPr defaultRowHeight="12.75" x14ac:dyDescent="0.2"/>
  <cols>
    <col min="1" max="1" width="15.28515625" style="80" customWidth="1"/>
    <col min="2" max="2" width="9.140625" style="84" customWidth="1"/>
    <col min="3" max="4" width="5.42578125" style="85" customWidth="1"/>
    <col min="5" max="5" width="6.28515625" style="83" customWidth="1"/>
    <col min="6" max="6" width="7" style="85" customWidth="1"/>
    <col min="7" max="7" width="4.42578125" style="80" customWidth="1"/>
    <col min="8" max="8" width="10" style="80" customWidth="1"/>
    <col min="9" max="9" width="9.42578125" style="80" customWidth="1"/>
    <col min="13" max="13" width="5.7109375" customWidth="1"/>
    <col min="14" max="14" width="28.85546875" customWidth="1"/>
    <col min="15" max="15" width="28.7109375" customWidth="1"/>
    <col min="16" max="16" width="10.28515625" bestFit="1" customWidth="1"/>
  </cols>
  <sheetData>
    <row r="1" spans="1:19" x14ac:dyDescent="0.2">
      <c r="A1" s="87"/>
      <c r="B1" s="135"/>
      <c r="C1" s="135"/>
      <c r="D1" s="88"/>
      <c r="E1" s="135"/>
      <c r="F1" s="135"/>
      <c r="G1" s="135"/>
      <c r="H1" s="87"/>
      <c r="I1" s="87"/>
      <c r="L1" s="120"/>
      <c r="M1" s="121"/>
    </row>
    <row r="2" spans="1:19" ht="15" x14ac:dyDescent="0.25">
      <c r="A2" s="86">
        <f>Лист1!E:E</f>
        <v>0</v>
      </c>
      <c r="B2" s="84">
        <f>Лист1!U:U</f>
        <v>0</v>
      </c>
      <c r="C2" s="85">
        <f>Лист1!X:X</f>
        <v>0</v>
      </c>
      <c r="D2" s="85" t="str">
        <f>IF(A:A=0,"",A:A)</f>
        <v/>
      </c>
      <c r="E2" s="83" t="str">
        <f>IF(B:B=0,"",B:B)</f>
        <v/>
      </c>
      <c r="F2" s="85" t="str">
        <f>IF(C:C=0,"",C:C)</f>
        <v/>
      </c>
      <c r="G2" s="80">
        <f>Лист1!Y:Y</f>
        <v>0</v>
      </c>
      <c r="H2" s="80" t="e">
        <f>Лист1!AN:AN</f>
        <v>#REF!</v>
      </c>
      <c r="I2" s="80">
        <f>Лист1!AU:AU</f>
        <v>0</v>
      </c>
      <c r="J2" t="str">
        <f>IF(ISERR(SEARCH(".",$C2)),"",H2)</f>
        <v/>
      </c>
      <c r="K2" t="str">
        <f>IF(ISERR(SEARCH(".",$C2)),"",I2)</f>
        <v/>
      </c>
      <c r="L2" s="120" t="str">
        <f t="array" ref="L2">IF(AND(J3&lt;&gt;"",J2=""),SUM(J3:INDEX(J$13:J$35,MIN(IF(J3:$J$35="",ROW(J3:$J$35)))-12)),"")</f>
        <v/>
      </c>
      <c r="M2" s="121"/>
      <c r="N2" s="119" t="e">
        <f t="shared" ref="N2:N11" si="0">IF(ISERR(SEARCH(".",$F2)),H2,"")</f>
        <v>#REF!</v>
      </c>
      <c r="O2" s="119">
        <f t="shared" ref="O2:O11" si="1">IF(ISERR(SEARCH(".",$F2)),I2,"")</f>
        <v>0</v>
      </c>
      <c r="P2" s="128" t="e">
        <f t="array" ref="P2">SUM(IF(G2,"с",H2)+L2)</f>
        <v>#REF!</v>
      </c>
    </row>
    <row r="3" spans="1:19" ht="15" x14ac:dyDescent="0.25">
      <c r="A3" s="86" t="str">
        <f>Лист1!E:E</f>
        <v>Н77</v>
      </c>
      <c r="B3" s="84">
        <f>Лист1!U:U</f>
        <v>2</v>
      </c>
      <c r="C3" s="85" t="str">
        <f>Лист1!X:X</f>
        <v>1</v>
      </c>
      <c r="D3" s="89" t="str">
        <f t="shared" ref="D3:D30" si="2">IF(A:A=0,"",A:A)</f>
        <v>Н77</v>
      </c>
      <c r="E3" s="92">
        <f t="shared" ref="E3:E30" si="3">IF(B:B=0,"",B:B)</f>
        <v>2</v>
      </c>
      <c r="F3" s="93" t="str">
        <f t="shared" ref="F3:F30" si="4">IF(C:C=0,"",C:C)</f>
        <v>1</v>
      </c>
      <c r="G3" s="95" t="str">
        <f>Лист1!Y:Y</f>
        <v>a</v>
      </c>
      <c r="H3" s="96">
        <f>Лист1!AN:AN</f>
        <v>0.81</v>
      </c>
      <c r="I3" s="97">
        <f>Лист1!AU:AU</f>
        <v>4.6999999999999993</v>
      </c>
      <c r="J3" t="str">
        <f t="shared" ref="J3:J32" si="5">IF(ISERR(SEARCH(".",$C3)),"",H3)</f>
        <v/>
      </c>
      <c r="K3" t="str">
        <f t="shared" ref="K3:K30" si="6">IF(ISERR(SEARCH(".",$C3)),"",I3)</f>
        <v/>
      </c>
      <c r="L3" s="120" t="str">
        <f t="array" ref="L3">IF(AND(J4&lt;&gt;"",J3=""),SUM(J4:INDEX(J$13:J$35,MIN(IF(J4:$J$35="",ROW(J4:$J$35)))-12)),"")</f>
        <v/>
      </c>
      <c r="M3" s="121"/>
      <c r="N3" s="119">
        <f t="shared" si="0"/>
        <v>0.81</v>
      </c>
      <c r="O3" s="119">
        <f t="shared" si="1"/>
        <v>4.6999999999999993</v>
      </c>
      <c r="P3" s="128" t="e">
        <f t="array" ref="P3">SUM(IF(G3,"с",H3)+L3)</f>
        <v>#VALUE!</v>
      </c>
    </row>
    <row r="4" spans="1:19" ht="15" x14ac:dyDescent="0.25">
      <c r="A4" s="86" t="str">
        <f>Лист1!E:E</f>
        <v>Г9</v>
      </c>
      <c r="B4" s="84">
        <f>Лист1!U:U</f>
        <v>3</v>
      </c>
      <c r="C4" s="85" t="str">
        <f>Лист1!X:X</f>
        <v>1</v>
      </c>
      <c r="D4" s="89" t="str">
        <f t="shared" si="2"/>
        <v>Г9</v>
      </c>
      <c r="E4" s="92">
        <f t="shared" si="3"/>
        <v>3</v>
      </c>
      <c r="F4" s="93" t="str">
        <f t="shared" si="4"/>
        <v>1</v>
      </c>
      <c r="G4" s="95" t="str">
        <f>Лист1!Y:Y</f>
        <v>a</v>
      </c>
      <c r="H4" s="96">
        <f>Лист1!AN:AN</f>
        <v>0.81</v>
      </c>
      <c r="I4" s="97">
        <f>Лист1!AU:AU</f>
        <v>4.6999999999999993</v>
      </c>
      <c r="J4" t="str">
        <f t="shared" si="5"/>
        <v/>
      </c>
      <c r="K4" t="str">
        <f t="shared" si="6"/>
        <v/>
      </c>
      <c r="L4" s="120" t="str">
        <f t="array" ref="L4">IF(AND(J5&lt;&gt;"",J4=""),SUM(J5:INDEX(J$13:J$35,MIN(IF(J5:$J$35="",ROW(J5:$J$35)))-12)),"")</f>
        <v/>
      </c>
      <c r="M4" s="121"/>
      <c r="N4" s="119">
        <f t="shared" si="0"/>
        <v>0.81</v>
      </c>
      <c r="O4" s="119">
        <f t="shared" si="1"/>
        <v>4.6999999999999993</v>
      </c>
      <c r="P4" s="128" t="e">
        <f t="array" ref="P4">SUM(IF(G4,"с",H4)+L4)</f>
        <v>#VALUE!</v>
      </c>
    </row>
    <row r="5" spans="1:19" ht="15" x14ac:dyDescent="0.25">
      <c r="A5" s="86" t="str">
        <f>Лист1!E:E</f>
        <v>Г9</v>
      </c>
      <c r="B5" s="84">
        <f>Лист1!U:U</f>
        <v>0</v>
      </c>
      <c r="C5" s="85" t="str">
        <f>Лист1!X:X</f>
        <v>1</v>
      </c>
      <c r="D5" s="89" t="str">
        <f t="shared" si="2"/>
        <v>Г9</v>
      </c>
      <c r="E5" s="92" t="str">
        <f t="shared" si="3"/>
        <v/>
      </c>
      <c r="F5" s="93" t="str">
        <f t="shared" si="4"/>
        <v>1</v>
      </c>
      <c r="G5" s="95" t="str">
        <f>Лист1!Y:Y</f>
        <v>в</v>
      </c>
      <c r="H5" s="96">
        <f>Лист1!AN:AN</f>
        <v>5.3999999999999995</v>
      </c>
      <c r="I5" s="97">
        <f>Лист1!AU:AU</f>
        <v>29.1</v>
      </c>
      <c r="J5" t="str">
        <f t="shared" si="5"/>
        <v/>
      </c>
      <c r="K5" t="str">
        <f t="shared" si="6"/>
        <v/>
      </c>
      <c r="L5" s="120" t="str">
        <f t="array" ref="L5">IF(AND(J6&lt;&gt;"",J5=""),SUM(J6:INDEX(J$13:J$35,MIN(IF(J6:$J$35="",ROW(J6:$J$35)))-12)),"")</f>
        <v/>
      </c>
      <c r="M5" s="121"/>
      <c r="N5" s="119">
        <f t="shared" si="0"/>
        <v>5.3999999999999995</v>
      </c>
      <c r="O5" s="119">
        <f t="shared" si="1"/>
        <v>29.1</v>
      </c>
      <c r="P5" s="128" t="e">
        <f t="array" ref="P5">SUM(IF(G5,"с",H5)+L5)</f>
        <v>#VALUE!</v>
      </c>
    </row>
    <row r="6" spans="1:19" ht="15" x14ac:dyDescent="0.25">
      <c r="A6" s="86" t="str">
        <f>Лист1!E:E</f>
        <v>Г9</v>
      </c>
      <c r="B6" s="84">
        <f>Лист1!U:U</f>
        <v>0</v>
      </c>
      <c r="C6" s="85" t="str">
        <f>Лист1!X:X</f>
        <v>1</v>
      </c>
      <c r="D6" s="89" t="str">
        <f t="shared" si="2"/>
        <v>Г9</v>
      </c>
      <c r="E6" s="92" t="str">
        <f t="shared" si="3"/>
        <v/>
      </c>
      <c r="F6" s="93" t="str">
        <f t="shared" si="4"/>
        <v>1</v>
      </c>
      <c r="G6" s="98" t="str">
        <f>Лист1!Y:Y</f>
        <v>с</v>
      </c>
      <c r="H6" s="96">
        <f>Лист1!AN:AN</f>
        <v>0.81</v>
      </c>
      <c r="I6" s="97">
        <f>Лист1!AU:AU</f>
        <v>4.6999999999999993</v>
      </c>
      <c r="J6" t="str">
        <f t="shared" si="5"/>
        <v/>
      </c>
      <c r="K6" t="str">
        <f t="shared" si="6"/>
        <v/>
      </c>
      <c r="L6" s="120" t="str">
        <f t="array" ref="L6">IF(AND(J7&lt;&gt;"",J6=""),SUM(J7:INDEX(J$13:J$35,MIN(IF(J7:$J$35="",ROW(J7:$J$35)))-12)),"")</f>
        <v/>
      </c>
      <c r="M6" s="121"/>
      <c r="N6" s="119">
        <f t="shared" si="0"/>
        <v>0.81</v>
      </c>
      <c r="O6" s="119">
        <f t="shared" si="1"/>
        <v>4.6999999999999993</v>
      </c>
      <c r="P6" s="128" t="e">
        <f t="array" ref="P6">SUM(IF(G6,"с",H6)+L6)</f>
        <v>#VALUE!</v>
      </c>
    </row>
    <row r="7" spans="1:19" ht="15" x14ac:dyDescent="0.25">
      <c r="A7" s="86" t="str">
        <f>Лист1!E:E</f>
        <v>Н77</v>
      </c>
      <c r="B7" s="84">
        <f>Лист1!U:U</f>
        <v>3</v>
      </c>
      <c r="C7" s="85" t="str">
        <f>Лист1!X:X</f>
        <v>2</v>
      </c>
      <c r="D7" s="89" t="str">
        <f t="shared" si="2"/>
        <v>Н77</v>
      </c>
      <c r="E7" s="92">
        <f t="shared" si="3"/>
        <v>3</v>
      </c>
      <c r="F7" s="93" t="str">
        <f t="shared" si="4"/>
        <v>2</v>
      </c>
      <c r="G7" s="95" t="str">
        <f>Лист1!Y:Y</f>
        <v>а</v>
      </c>
      <c r="H7" s="96">
        <f>Лист1!AN:AN</f>
        <v>0.81</v>
      </c>
      <c r="I7" s="97">
        <f>Лист1!AU:AU</f>
        <v>5.1999999999999993</v>
      </c>
      <c r="J7" t="str">
        <f t="shared" si="5"/>
        <v/>
      </c>
      <c r="K7" t="str">
        <f t="shared" si="6"/>
        <v/>
      </c>
      <c r="L7" s="120" t="str">
        <f t="array" ref="L7">IF(AND(J8&lt;&gt;"",J7=""),SUM(J8:INDEX(J$13:J$35,MIN(IF(J8:$J$35="",ROW(J8:$J$35)))-12)),"")</f>
        <v/>
      </c>
      <c r="M7" s="121"/>
      <c r="N7" s="119">
        <f t="shared" si="0"/>
        <v>0.81</v>
      </c>
      <c r="O7" s="119">
        <f t="shared" si="1"/>
        <v>5.1999999999999993</v>
      </c>
      <c r="P7" s="128" t="e">
        <f t="array" ref="P7">SUM(IF(G7,"с",H7)+L7)</f>
        <v>#VALUE!</v>
      </c>
    </row>
    <row r="8" spans="1:19" ht="15" x14ac:dyDescent="0.25">
      <c r="A8" s="86" t="str">
        <f>Лист1!E:E</f>
        <v>Н77</v>
      </c>
      <c r="B8" s="84">
        <f>Лист1!U:U</f>
        <v>0</v>
      </c>
      <c r="C8" s="85" t="str">
        <f>Лист1!X:X</f>
        <v>2</v>
      </c>
      <c r="D8" s="89" t="str">
        <f t="shared" si="2"/>
        <v>Н77</v>
      </c>
      <c r="E8" s="92" t="str">
        <f t="shared" si="3"/>
        <v/>
      </c>
      <c r="F8" s="93" t="str">
        <f t="shared" si="4"/>
        <v>2</v>
      </c>
      <c r="G8" s="95" t="str">
        <f>Лист1!Y:Y</f>
        <v>в</v>
      </c>
      <c r="H8" s="96">
        <f>Лист1!AN:AN</f>
        <v>0.42</v>
      </c>
      <c r="I8" s="97">
        <f>Лист1!AU:AU</f>
        <v>2.7</v>
      </c>
      <c r="J8" t="str">
        <f t="shared" si="5"/>
        <v/>
      </c>
      <c r="K8" t="str">
        <f t="shared" si="6"/>
        <v/>
      </c>
      <c r="L8" s="120" t="str">
        <f t="array" ref="L8">IF(AND(J9&lt;&gt;"",J8=""),SUM(J9:INDEX(J$13:J$35,MIN(IF(J9:$J$35="",ROW(J9:$J$35)))-12)),"")</f>
        <v/>
      </c>
      <c r="M8" s="121"/>
      <c r="N8" s="119">
        <f t="shared" si="0"/>
        <v>0.42</v>
      </c>
      <c r="O8" s="119">
        <f t="shared" si="1"/>
        <v>2.7</v>
      </c>
      <c r="P8" s="128" t="e">
        <f t="array" ref="P8">SUM(IF(G8,"с",H8)+L8)</f>
        <v>#VALUE!</v>
      </c>
    </row>
    <row r="9" spans="1:19" ht="15" x14ac:dyDescent="0.25">
      <c r="A9" s="86" t="str">
        <f>Лист1!E:E</f>
        <v>Н77</v>
      </c>
      <c r="B9" s="84">
        <f>Лист1!U:U</f>
        <v>0</v>
      </c>
      <c r="C9" s="85" t="str">
        <f>Лист1!X:X</f>
        <v>2</v>
      </c>
      <c r="D9" s="89" t="str">
        <f t="shared" si="2"/>
        <v>Н77</v>
      </c>
      <c r="E9" s="92" t="str">
        <f t="shared" si="3"/>
        <v/>
      </c>
      <c r="F9" s="93" t="str">
        <f t="shared" si="4"/>
        <v>2</v>
      </c>
      <c r="G9" s="98" t="str">
        <f>Лист1!Y:Y</f>
        <v>с</v>
      </c>
      <c r="H9" s="96">
        <f>Лист1!AN:AN</f>
        <v>0.27</v>
      </c>
      <c r="I9" s="97">
        <f>Лист1!AU:AU</f>
        <v>1.8</v>
      </c>
      <c r="J9" t="str">
        <f t="shared" si="5"/>
        <v/>
      </c>
      <c r="K9" t="str">
        <f t="shared" si="6"/>
        <v/>
      </c>
      <c r="L9" s="120" t="str">
        <f t="array" ref="L9">IF(AND(J10&lt;&gt;"",J9=""),SUM(J10:INDEX(J$13:J$35,MIN(IF(J10:$J$35="",ROW(J10:$J$35)))-12)),"")</f>
        <v/>
      </c>
      <c r="M9" s="121"/>
      <c r="N9" s="119">
        <f t="shared" si="0"/>
        <v>0.27</v>
      </c>
      <c r="O9" s="119">
        <f t="shared" si="1"/>
        <v>1.8</v>
      </c>
      <c r="P9" s="128" t="e">
        <f t="array" ref="P9">SUM(IF(G9,"с",H9)+L9)</f>
        <v>#VALUE!</v>
      </c>
    </row>
    <row r="10" spans="1:19" ht="15" x14ac:dyDescent="0.25">
      <c r="A10" s="86" t="str">
        <f>Лист1!E:E</f>
        <v>Г18</v>
      </c>
      <c r="B10" s="84">
        <f>Лист1!U:U</f>
        <v>4</v>
      </c>
      <c r="C10" s="85" t="str">
        <f>Лист1!X:X</f>
        <v>1</v>
      </c>
      <c r="D10" s="89" t="str">
        <f t="shared" si="2"/>
        <v>Г18</v>
      </c>
      <c r="E10" s="92">
        <f t="shared" si="3"/>
        <v>4</v>
      </c>
      <c r="F10" s="93" t="str">
        <f t="shared" si="4"/>
        <v>1</v>
      </c>
      <c r="G10" s="95" t="str">
        <f>Лист1!Y:Y</f>
        <v>а</v>
      </c>
      <c r="H10" s="96">
        <f>Лист1!AN:AN</f>
        <v>3.9699999999999998</v>
      </c>
      <c r="I10" s="97">
        <f>Лист1!AU:AU</f>
        <v>23.1</v>
      </c>
      <c r="J10" t="str">
        <f t="shared" si="5"/>
        <v/>
      </c>
      <c r="K10" t="str">
        <f t="shared" si="6"/>
        <v/>
      </c>
      <c r="L10" s="120" t="str">
        <f t="array" ref="L10">IF(AND(J11&lt;&gt;"",J10=""),SUM(J11:INDEX(J$13:J$35,MIN(IF(J11:$J$35="",ROW(J11:$J$35)))-12)),"")</f>
        <v/>
      </c>
      <c r="M10" s="121"/>
      <c r="N10" s="119">
        <f t="shared" si="0"/>
        <v>3.9699999999999998</v>
      </c>
      <c r="O10" s="119">
        <f t="shared" si="1"/>
        <v>23.1</v>
      </c>
      <c r="P10" s="128" t="e">
        <f t="array" ref="P10">SUM(IF(G10,"с",H10)+L10)</f>
        <v>#VALUE!</v>
      </c>
    </row>
    <row r="11" spans="1:19" ht="15.75" thickBot="1" x14ac:dyDescent="0.3">
      <c r="A11" s="86" t="str">
        <f>Лист1!E:E</f>
        <v>Г18</v>
      </c>
      <c r="B11" s="84">
        <f>Лист1!U:U</f>
        <v>0</v>
      </c>
      <c r="C11" s="85" t="str">
        <f>Лист1!X:X</f>
        <v>1</v>
      </c>
      <c r="D11" s="89" t="str">
        <f t="shared" si="2"/>
        <v>Г18</v>
      </c>
      <c r="E11" s="92" t="str">
        <f t="shared" si="3"/>
        <v/>
      </c>
      <c r="F11" s="93" t="str">
        <f t="shared" si="4"/>
        <v>1</v>
      </c>
      <c r="G11" s="95" t="str">
        <f>Лист1!Y:Y</f>
        <v>в</v>
      </c>
      <c r="H11" s="96">
        <f>Лист1!AN:AN</f>
        <v>2.73</v>
      </c>
      <c r="I11" s="97">
        <f>Лист1!AU:AU</f>
        <v>15.9</v>
      </c>
      <c r="J11" t="str">
        <f t="shared" si="5"/>
        <v/>
      </c>
      <c r="K11" t="str">
        <f t="shared" si="6"/>
        <v/>
      </c>
      <c r="L11" s="120" t="str">
        <f t="array" ref="L11">IF(AND(J12&lt;&gt;"",J11=""),SUM(J12:INDEX(J$13:J$35,MIN(IF(J12:$J$35="",ROW(J12:$J$35)))-12)),"")</f>
        <v/>
      </c>
      <c r="M11" s="121"/>
      <c r="N11" s="119">
        <f t="shared" si="0"/>
        <v>2.73</v>
      </c>
      <c r="O11" s="119">
        <f t="shared" si="1"/>
        <v>15.9</v>
      </c>
      <c r="P11" s="128" t="e">
        <f t="array" ref="P11">SUM(IF(G11,"с",H11)+L11)</f>
        <v>#VALUE!</v>
      </c>
    </row>
    <row r="12" spans="1:19" ht="69.75" customHeight="1" thickBot="1" x14ac:dyDescent="0.25">
      <c r="A12" s="99" t="str">
        <f>Лист1!E:E</f>
        <v>Г18</v>
      </c>
      <c r="B12" s="100">
        <f>Лист1!U:U</f>
        <v>0</v>
      </c>
      <c r="C12" s="101" t="str">
        <f>Лист1!X:X</f>
        <v>1</v>
      </c>
      <c r="D12" s="102" t="str">
        <f t="shared" si="2"/>
        <v>Г18</v>
      </c>
      <c r="E12" s="103" t="str">
        <f t="shared" si="3"/>
        <v/>
      </c>
      <c r="F12" s="104" t="str">
        <f t="shared" si="4"/>
        <v>1</v>
      </c>
      <c r="G12" s="123" t="str">
        <f>Лист1!Y:Y</f>
        <v>с</v>
      </c>
      <c r="H12" s="105">
        <f>Лист1!AN:AN</f>
        <v>1.33</v>
      </c>
      <c r="I12" s="106">
        <f>Лист1!AU:AU</f>
        <v>7.6999999999999993</v>
      </c>
      <c r="J12" s="107" t="str">
        <f t="shared" si="5"/>
        <v/>
      </c>
      <c r="K12" s="124" t="str">
        <f t="shared" si="6"/>
        <v/>
      </c>
      <c r="L12" s="127">
        <f t="array" ref="L12">IF(AND(J13&lt;&gt;"",J12=""),SUM(J13:INDEX(J$13:J$35,MIN(IF(J13:$J$35="",ROW(J13:$J$35)))-12)),"")</f>
        <v>5.1899999999999995</v>
      </c>
      <c r="M12" s="127">
        <f t="array" ref="M12">IF(AND(K13&lt;&gt;"",K12=""),SUM(K13:INDEX(K$13:K$35,MIN(IF($J13:K$35="",ROW($J13:K$35)))-12)),"")</f>
        <v>32.4</v>
      </c>
      <c r="N12" s="122" t="s">
        <v>28</v>
      </c>
      <c r="O12" s="122" t="s">
        <v>29</v>
      </c>
      <c r="P12" s="128" t="e">
        <f t="array" ref="P12">SUM(IF(G12,"с",H12)+L12)</f>
        <v>#VALUE!</v>
      </c>
    </row>
    <row r="13" spans="1:19" x14ac:dyDescent="0.2">
      <c r="A13" s="86" t="str">
        <f>Лист1!E:E</f>
        <v>Г19</v>
      </c>
      <c r="B13" s="84">
        <f>Лист1!U:U</f>
        <v>4</v>
      </c>
      <c r="C13" s="85" t="str">
        <f>Лист1!X:X</f>
        <v>1.1</v>
      </c>
      <c r="D13" s="90" t="str">
        <f t="shared" si="2"/>
        <v>Г19</v>
      </c>
      <c r="E13" s="83">
        <f t="shared" si="3"/>
        <v>4</v>
      </c>
      <c r="F13" s="85" t="str">
        <f t="shared" si="4"/>
        <v>1.1</v>
      </c>
      <c r="G13" s="80" t="str">
        <f>Лист1!Y:Y</f>
        <v>а</v>
      </c>
      <c r="H13" s="80">
        <f>Лист1!AN:AN</f>
        <v>0.28000000000000003</v>
      </c>
      <c r="I13" s="80">
        <f>Лист1!AU:AU</f>
        <v>2.1</v>
      </c>
      <c r="J13" s="94">
        <f t="shared" si="5"/>
        <v>0.28000000000000003</v>
      </c>
      <c r="K13" s="94">
        <f t="shared" si="6"/>
        <v>2.1</v>
      </c>
      <c r="L13" s="127" t="str">
        <f t="array" ref="L13">IF(AND(J14&lt;&gt;"",J13=""),SUM(J14:INDEX(J$13:J$35,MIN(IF(J14:$J$35="",ROW(J14:$J$35)))-12)),"")</f>
        <v/>
      </c>
      <c r="M13" s="127" t="str">
        <f t="array" ref="M13">IF(AND(K14&lt;&gt;"",K13=""),SUM(K14:INDEX(K$13:K$35,MIN(IF($J14:K$35="",ROW($J14:K$35)))-12)),"")</f>
        <v/>
      </c>
      <c r="N13" s="110" t="s">
        <v>24</v>
      </c>
      <c r="O13" s="111" t="s">
        <v>24</v>
      </c>
      <c r="P13" s="128" t="e">
        <f t="array" ref="P13">SUM(IF(G13,"с",H13)+L13)</f>
        <v>#VALUE!</v>
      </c>
      <c r="Q13" s="111"/>
      <c r="R13" s="111"/>
      <c r="S13" s="112"/>
    </row>
    <row r="14" spans="1:19" x14ac:dyDescent="0.2">
      <c r="A14" s="86" t="str">
        <f>Лист1!E:E</f>
        <v>Г20</v>
      </c>
      <c r="B14" s="84">
        <f>Лист1!U:U</f>
        <v>4</v>
      </c>
      <c r="C14" s="85" t="str">
        <f>Лист1!X:X</f>
        <v>1.2</v>
      </c>
      <c r="D14" s="90" t="str">
        <f t="shared" si="2"/>
        <v>Г20</v>
      </c>
      <c r="E14" s="83">
        <f t="shared" si="3"/>
        <v>4</v>
      </c>
      <c r="F14" s="85" t="str">
        <f t="shared" si="4"/>
        <v>1.2</v>
      </c>
      <c r="G14" s="80" t="str">
        <f>Лист1!Y:Y</f>
        <v>а</v>
      </c>
      <c r="H14" s="80">
        <f>Лист1!AN:AN</f>
        <v>0.28000000000000003</v>
      </c>
      <c r="I14" s="80">
        <f>Лист1!AU:AU</f>
        <v>2.1</v>
      </c>
      <c r="J14" s="94">
        <f t="shared" si="5"/>
        <v>0.28000000000000003</v>
      </c>
      <c r="K14" s="94">
        <f t="shared" si="6"/>
        <v>2.1</v>
      </c>
      <c r="L14" s="127" t="str">
        <f t="array" ref="L14">IF(AND(J15&lt;&gt;"",J14=""),SUM(J15:INDEX(J$13:J$35,MIN(IF(J15:$J$35="",ROW(J15:$J$35)))-12)),"")</f>
        <v/>
      </c>
      <c r="M14" s="127" t="str">
        <f t="array" ref="M14">IF(AND(K15&lt;&gt;"",K14=""),SUM(K15:INDEX(K$13:K$35,MIN(IF($J15:K$35="",ROW($J15:K$35)))-12)),"")</f>
        <v/>
      </c>
      <c r="N14" s="113" t="s">
        <v>24</v>
      </c>
      <c r="O14" s="114" t="s">
        <v>24</v>
      </c>
      <c r="P14" s="128" t="e">
        <f t="array" ref="P14">SUM(IF(G14,"с",H14)+L14)</f>
        <v>#VALUE!</v>
      </c>
      <c r="Q14" s="114"/>
      <c r="R14" s="114"/>
      <c r="S14" s="115"/>
    </row>
    <row r="15" spans="1:19" x14ac:dyDescent="0.2">
      <c r="A15" s="86" t="str">
        <f>Лист1!E:E</f>
        <v>Г20</v>
      </c>
      <c r="B15" s="84">
        <f>Лист1!U:U</f>
        <v>4</v>
      </c>
      <c r="C15" s="85" t="str">
        <f>Лист1!X:X</f>
        <v>1.3</v>
      </c>
      <c r="D15" s="90" t="str">
        <f t="shared" si="2"/>
        <v>Г20</v>
      </c>
      <c r="E15" s="83">
        <f t="shared" si="3"/>
        <v>4</v>
      </c>
      <c r="F15" s="85" t="str">
        <f t="shared" si="4"/>
        <v>1.3</v>
      </c>
      <c r="G15" s="80" t="str">
        <f>Лист1!Y:Y</f>
        <v>а</v>
      </c>
      <c r="H15" s="80">
        <f>Лист1!AN:AN</f>
        <v>0.14000000000000001</v>
      </c>
      <c r="I15" s="80">
        <f>Лист1!AU:AU</f>
        <v>1.1000000000000001</v>
      </c>
      <c r="J15" s="94">
        <f t="shared" si="5"/>
        <v>0.14000000000000001</v>
      </c>
      <c r="K15" s="94">
        <f t="shared" si="6"/>
        <v>1.1000000000000001</v>
      </c>
      <c r="L15" s="127" t="str">
        <f t="array" ref="L15">IF(AND(J16&lt;&gt;"",J15=""),SUM(J16:INDEX(J$13:J$35,MIN(IF(J16:$J$35="",ROW(J16:$J$35)))-12)),"")</f>
        <v/>
      </c>
      <c r="M15" s="127" t="str">
        <f t="array" ref="M15">IF(AND(K16&lt;&gt;"",K15=""),SUM(K16:INDEX(K$13:K$35,MIN(IF($J16:K$35="",ROW($J16:K$35)))-12)),"")</f>
        <v/>
      </c>
      <c r="N15" s="113" t="s">
        <v>24</v>
      </c>
      <c r="O15" s="114" t="s">
        <v>24</v>
      </c>
      <c r="P15" s="128" t="e">
        <f t="array" ref="P15">SUM(IF(G15,"с",H15)+L15)</f>
        <v>#VALUE!</v>
      </c>
      <c r="Q15" s="114"/>
      <c r="R15" s="114"/>
      <c r="S15" s="115"/>
    </row>
    <row r="16" spans="1:19" ht="12.75" customHeight="1" x14ac:dyDescent="0.2">
      <c r="A16" s="86" t="str">
        <f>Лист1!E:E</f>
        <v>Г20</v>
      </c>
      <c r="B16" s="84">
        <f>Лист1!U:U</f>
        <v>4</v>
      </c>
      <c r="C16" s="85" t="str">
        <f>Лист1!X:X</f>
        <v>1.4</v>
      </c>
      <c r="D16" s="90" t="str">
        <f t="shared" si="2"/>
        <v>Г20</v>
      </c>
      <c r="E16" s="83">
        <f t="shared" si="3"/>
        <v>4</v>
      </c>
      <c r="F16" s="85" t="str">
        <f t="shared" si="4"/>
        <v>1.4</v>
      </c>
      <c r="G16" s="80" t="str">
        <f>Лист1!Y:Y</f>
        <v>а</v>
      </c>
      <c r="H16" s="80">
        <f>Лист1!AN:AN</f>
        <v>2.3699999999999997</v>
      </c>
      <c r="I16" s="80">
        <f>Лист1!AU:AU</f>
        <v>14.299999999999999</v>
      </c>
      <c r="J16" s="94">
        <f t="shared" si="5"/>
        <v>2.3699999999999997</v>
      </c>
      <c r="K16" s="94">
        <f t="shared" si="6"/>
        <v>14.299999999999999</v>
      </c>
      <c r="L16" s="127" t="str">
        <f t="array" ref="L16">IF(AND(J17&lt;&gt;"",J16=""),SUM(J17:INDEX(J$13:J$35,MIN(IF(J17:$J$35="",ROW(J17:$J$35)))-12)),"")</f>
        <v/>
      </c>
      <c r="M16" s="127" t="str">
        <f t="array" ref="M16">IF(AND(K17&lt;&gt;"",K16=""),SUM(K17:INDEX(K$13:K$35,MIN(IF($J17:K$35="",ROW($J17:K$35)))-12)),"")</f>
        <v/>
      </c>
      <c r="N16" s="113" t="s">
        <v>24</v>
      </c>
      <c r="O16" s="114" t="s">
        <v>24</v>
      </c>
      <c r="P16" s="128" t="e">
        <f t="array" ref="P16">SUM(IF(G16,"с",H16)+L16)</f>
        <v>#VALUE!</v>
      </c>
      <c r="Q16" s="114"/>
      <c r="R16" s="114"/>
      <c r="S16" s="115"/>
    </row>
    <row r="17" spans="1:19" ht="13.5" thickBot="1" x14ac:dyDescent="0.25">
      <c r="A17" s="86" t="str">
        <f>Лист1!E:E</f>
        <v>Г21</v>
      </c>
      <c r="B17" s="84">
        <f>Лист1!U:U</f>
        <v>4</v>
      </c>
      <c r="C17" s="85" t="str">
        <f>Лист1!X:X</f>
        <v>1.5</v>
      </c>
      <c r="D17" s="90" t="str">
        <f t="shared" si="2"/>
        <v>Г21</v>
      </c>
      <c r="E17" s="83">
        <f t="shared" si="3"/>
        <v>4</v>
      </c>
      <c r="F17" s="85" t="str">
        <f t="shared" si="4"/>
        <v>1.5</v>
      </c>
      <c r="G17" s="80" t="str">
        <f>Лист1!Y:Y</f>
        <v>а</v>
      </c>
      <c r="H17" s="80">
        <f>Лист1!AN:AN</f>
        <v>2.1199999999999997</v>
      </c>
      <c r="I17" s="80">
        <f>Лист1!AU:AU</f>
        <v>12.799999999999999</v>
      </c>
      <c r="J17" s="94">
        <f t="shared" si="5"/>
        <v>2.1199999999999997</v>
      </c>
      <c r="K17" s="94">
        <f t="shared" si="6"/>
        <v>12.799999999999999</v>
      </c>
      <c r="L17" s="127" t="str">
        <f t="array" ref="L17">IF(AND(J18&lt;&gt;"",J17=""),SUM(J18:INDEX(J$13:J$35,MIN(IF(J18:$J$35="",ROW(J18:$J$35)))-12)),"")</f>
        <v/>
      </c>
      <c r="M17" s="127" t="str">
        <f t="array" ref="M17">IF(AND(K18&lt;&gt;"",K17=""),SUM(K18:INDEX(K$13:K$35,MIN(IF($J18:K$35="",ROW($J18:K$35)))-12)),"")</f>
        <v/>
      </c>
      <c r="N17" s="116" t="s">
        <v>24</v>
      </c>
      <c r="O17" s="117" t="s">
        <v>24</v>
      </c>
      <c r="P17" s="128" t="e">
        <f t="array" ref="P17">SUM(IF(G17,"с",H17)+L17)</f>
        <v>#VALUE!</v>
      </c>
      <c r="Q17" s="117"/>
      <c r="R17" s="117"/>
      <c r="S17" s="118"/>
    </row>
    <row r="18" spans="1:19" ht="12.75" customHeight="1" x14ac:dyDescent="0.25">
      <c r="A18" s="86" t="str">
        <f>Лист1!E:E</f>
        <v>Н77</v>
      </c>
      <c r="B18" s="84">
        <f>Лист1!U:U</f>
        <v>4</v>
      </c>
      <c r="C18" s="85" t="str">
        <f>Лист1!X:X</f>
        <v>2</v>
      </c>
      <c r="D18" s="91" t="str">
        <f t="shared" si="2"/>
        <v>Н77</v>
      </c>
      <c r="E18" s="92">
        <f t="shared" si="3"/>
        <v>4</v>
      </c>
      <c r="F18" s="93" t="str">
        <f t="shared" si="4"/>
        <v>2</v>
      </c>
      <c r="G18" s="95" t="str">
        <f>Лист1!Y:Y</f>
        <v>а</v>
      </c>
      <c r="H18" s="96">
        <f>Лист1!AN:AN</f>
        <v>0.18000000000000002</v>
      </c>
      <c r="I18" s="97">
        <f>Лист1!AU:AU</f>
        <v>1.4000000000000001</v>
      </c>
      <c r="J18" s="94" t="str">
        <f t="shared" si="5"/>
        <v/>
      </c>
      <c r="K18" s="94" t="str">
        <f t="shared" si="6"/>
        <v/>
      </c>
      <c r="L18" s="127" t="str">
        <f t="array" ref="L18">IF(AND(J19&lt;&gt;"",J18=""),SUM(J19:INDEX(J$13:J$35,MIN(IF(J19:$J$35="",ROW(J19:$J$35)))-12)),"")</f>
        <v/>
      </c>
      <c r="M18" s="127" t="str">
        <f t="array" ref="M18">IF(AND(K19&lt;&gt;"",K18=""),SUM(K19:INDEX(K$13:K$35,MIN(IF($J19:K$35="",ROW($J19:K$35)))-12)),"")</f>
        <v/>
      </c>
      <c r="N18" s="119"/>
      <c r="O18" s="119"/>
      <c r="P18" s="128" t="e">
        <f t="array" ref="P18">SUM(IF(G18,"с",H18)+L18)</f>
        <v>#VALUE!</v>
      </c>
    </row>
    <row r="19" spans="1:19" ht="15" x14ac:dyDescent="0.25">
      <c r="A19" s="86" t="str">
        <f>Лист1!E:E</f>
        <v>Н77</v>
      </c>
      <c r="B19" s="84">
        <f>Лист1!U:U</f>
        <v>0</v>
      </c>
      <c r="C19" s="85" t="str">
        <f>Лист1!X:X</f>
        <v>2</v>
      </c>
      <c r="D19" s="91" t="str">
        <f t="shared" si="2"/>
        <v>Н77</v>
      </c>
      <c r="E19" s="92" t="str">
        <f t="shared" si="3"/>
        <v/>
      </c>
      <c r="F19" s="93" t="str">
        <f t="shared" si="4"/>
        <v>2</v>
      </c>
      <c r="G19" s="95" t="str">
        <f>Лист1!Y:Y</f>
        <v>в</v>
      </c>
      <c r="H19" s="96">
        <f>Лист1!AN:AN</f>
        <v>0.36</v>
      </c>
      <c r="I19" s="97">
        <f>Лист1!AU:AU</f>
        <v>2.7</v>
      </c>
      <c r="J19" s="94" t="str">
        <f t="shared" si="5"/>
        <v/>
      </c>
      <c r="K19" s="94" t="str">
        <f t="shared" si="6"/>
        <v/>
      </c>
      <c r="L19" s="127" t="str">
        <f t="array" ref="L19">IF(AND(J20&lt;&gt;"",J19=""),SUM(J20:INDEX(J$13:J$35,MIN(IF(J20:$J$35="",ROW(J20:$J$35)))-12)),"")</f>
        <v/>
      </c>
      <c r="M19" s="127" t="str">
        <f t="array" ref="M19">IF(AND(K20&lt;&gt;"",K19=""),SUM(K20:INDEX(K$13:K$35,MIN(IF($J20:K$35="",ROW($J20:K$35)))-12)),"")</f>
        <v/>
      </c>
      <c r="N19" s="119">
        <f>IF(ISERR(SEARCH(".",$F18)),H18,"")</f>
        <v>0.18000000000000002</v>
      </c>
      <c r="O19" s="119">
        <f>IF(ISERR(SEARCH(".",$F18)),I18,"")</f>
        <v>1.4000000000000001</v>
      </c>
      <c r="P19" s="128" t="e">
        <f t="array" ref="P19">SUM(IF(G19,"с",H19)+L19)</f>
        <v>#VALUE!</v>
      </c>
    </row>
    <row r="20" spans="1:19" ht="15" x14ac:dyDescent="0.25">
      <c r="A20" s="86" t="str">
        <f>Лист1!E:E</f>
        <v>Н77</v>
      </c>
      <c r="B20" s="84">
        <f>Лист1!U:U</f>
        <v>0</v>
      </c>
      <c r="C20" s="85" t="str">
        <f>Лист1!X:X</f>
        <v>2</v>
      </c>
      <c r="D20" s="91" t="str">
        <f t="shared" si="2"/>
        <v>Н77</v>
      </c>
      <c r="E20" s="92" t="str">
        <f t="shared" si="3"/>
        <v/>
      </c>
      <c r="F20" s="93" t="str">
        <f t="shared" si="4"/>
        <v>2</v>
      </c>
      <c r="G20" s="98" t="str">
        <f>Лист1!Y:Y</f>
        <v>с</v>
      </c>
      <c r="H20" s="96">
        <f>Лист1!AN:AN</f>
        <v>0.26</v>
      </c>
      <c r="I20" s="97">
        <f>Лист1!AU:AU</f>
        <v>2</v>
      </c>
      <c r="J20" s="94" t="str">
        <f t="shared" si="5"/>
        <v/>
      </c>
      <c r="K20" s="94" t="str">
        <f t="shared" si="6"/>
        <v/>
      </c>
      <c r="L20" s="127" t="str">
        <f t="array" ref="L20">IF(AND(J21&lt;&gt;"",J20=""),SUM(J21:INDEX(J$13:J$35,MIN(IF(J21:$J$35="",ROW(J21:$J$35)))-12)),"")</f>
        <v/>
      </c>
      <c r="M20" s="127" t="str">
        <f t="array" ref="M20">IF(AND(K21&lt;&gt;"",K20=""),SUM(K21:INDEX(K$13:K$35,MIN(IF($J21:K$35="",ROW($J21:K$35)))-12)),"")</f>
        <v/>
      </c>
      <c r="N20" s="119">
        <f t="shared" ref="N20:N25" si="7">IF(ISERR(SEARCH(".",$F19)),H19,"")</f>
        <v>0.36</v>
      </c>
      <c r="O20" s="119">
        <f t="shared" ref="O20:O25" si="8">IF(ISERR(SEARCH(".",$F19)),I19,"")</f>
        <v>2.7</v>
      </c>
      <c r="P20" s="128" t="e">
        <f t="array" ref="P20">SUM(IF(G20,"с",H20)+L20)</f>
        <v>#VALUE!</v>
      </c>
    </row>
    <row r="21" spans="1:19" ht="15" x14ac:dyDescent="0.25">
      <c r="A21" s="86" t="str">
        <f>Лист1!E:E</f>
        <v>Г18</v>
      </c>
      <c r="B21" s="84">
        <f>Лист1!U:U</f>
        <v>4</v>
      </c>
      <c r="C21" s="85" t="str">
        <f>Лист1!X:X</f>
        <v>3</v>
      </c>
      <c r="D21" s="91" t="str">
        <f t="shared" si="2"/>
        <v>Г18</v>
      </c>
      <c r="E21" s="92">
        <f t="shared" si="3"/>
        <v>4</v>
      </c>
      <c r="F21" s="93" t="str">
        <f t="shared" si="4"/>
        <v>3</v>
      </c>
      <c r="G21" s="95" t="str">
        <f>Лист1!Y:Y</f>
        <v>а</v>
      </c>
      <c r="H21" s="96">
        <f>Лист1!AN:AN</f>
        <v>3.61</v>
      </c>
      <c r="I21" s="97">
        <f>Лист1!AU:AU</f>
        <v>21</v>
      </c>
      <c r="J21" s="94" t="str">
        <f t="shared" si="5"/>
        <v/>
      </c>
      <c r="K21" s="94" t="str">
        <f t="shared" si="6"/>
        <v/>
      </c>
      <c r="L21" s="127" t="str">
        <f t="array" ref="L21">IF(AND(J22&lt;&gt;"",J21=""),SUM(J22:INDEX(J$13:J$35,MIN(IF(J22:$J$35="",ROW(J22:$J$35)))-12)),"")</f>
        <v/>
      </c>
      <c r="M21" s="127" t="str">
        <f t="array" ref="M21">IF(AND(K22&lt;&gt;"",K21=""),SUM(K22:INDEX(K$13:K$35,MIN(IF($J22:K$35="",ROW($J22:K$35)))-12)),"")</f>
        <v/>
      </c>
      <c r="N21" s="119">
        <f t="shared" si="7"/>
        <v>0.26</v>
      </c>
      <c r="O21" s="119">
        <f t="shared" si="8"/>
        <v>2</v>
      </c>
      <c r="P21" s="128" t="e">
        <f t="array" ref="P21">SUM(IF(G21,"с",H21)+L21)</f>
        <v>#VALUE!</v>
      </c>
    </row>
    <row r="22" spans="1:19" ht="15" x14ac:dyDescent="0.25">
      <c r="A22" s="86" t="str">
        <f>Лист1!E:E</f>
        <v>Г18</v>
      </c>
      <c r="B22" s="84">
        <f>Лист1!U:U</f>
        <v>0</v>
      </c>
      <c r="C22" s="85" t="str">
        <f>Лист1!X:X</f>
        <v>3</v>
      </c>
      <c r="D22" s="91" t="str">
        <f t="shared" si="2"/>
        <v>Г18</v>
      </c>
      <c r="E22" s="92" t="str">
        <f t="shared" si="3"/>
        <v/>
      </c>
      <c r="F22" s="93" t="str">
        <f t="shared" si="4"/>
        <v>3</v>
      </c>
      <c r="G22" s="95" t="str">
        <f>Лист1!Y:Y</f>
        <v>в</v>
      </c>
      <c r="H22" s="96">
        <f>Лист1!AN:AN</f>
        <v>3.61</v>
      </c>
      <c r="I22" s="97">
        <f>Лист1!AU:AU</f>
        <v>21</v>
      </c>
      <c r="J22" s="94" t="str">
        <f t="shared" si="5"/>
        <v/>
      </c>
      <c r="K22" s="94" t="str">
        <f t="shared" si="6"/>
        <v/>
      </c>
      <c r="L22" s="127" t="str">
        <f t="array" ref="L22">IF(AND(J23&lt;&gt;"",J22=""),SUM(J23:INDEX(J$13:J$35,MIN(IF(J23:$J$35="",ROW(J23:$J$35)))-12)),"")</f>
        <v/>
      </c>
      <c r="M22" s="127" t="str">
        <f t="array" ref="M22">IF(AND(K23&lt;&gt;"",K22=""),SUM(K23:INDEX(K$13:K$35,MIN(IF($J23:K$35="",ROW($J23:K$35)))-12)),"")</f>
        <v/>
      </c>
      <c r="N22" s="119">
        <f t="shared" si="7"/>
        <v>3.61</v>
      </c>
      <c r="O22" s="119">
        <f t="shared" si="8"/>
        <v>21</v>
      </c>
      <c r="P22" s="128" t="e">
        <f t="array" ref="P22">SUM(IF(G22,"с",H22)+L22)</f>
        <v>#VALUE!</v>
      </c>
    </row>
    <row r="23" spans="1:19" ht="15" x14ac:dyDescent="0.25">
      <c r="A23" s="86" t="str">
        <f>Лист1!E:E</f>
        <v>Г18</v>
      </c>
      <c r="B23" s="84">
        <f>Лист1!U:U</f>
        <v>0</v>
      </c>
      <c r="C23" s="85" t="str">
        <f>Лист1!X:X</f>
        <v>3</v>
      </c>
      <c r="D23" s="91" t="str">
        <f t="shared" si="2"/>
        <v>Г18</v>
      </c>
      <c r="E23" s="92" t="str">
        <f t="shared" si="3"/>
        <v/>
      </c>
      <c r="F23" s="93" t="str">
        <f t="shared" si="4"/>
        <v>3</v>
      </c>
      <c r="G23" s="98" t="str">
        <f>Лист1!Y:Y</f>
        <v>с</v>
      </c>
      <c r="H23" s="96">
        <f>Лист1!AN:AN</f>
        <v>3.3699999999999997</v>
      </c>
      <c r="I23" s="97">
        <f>Лист1!AU:AU</f>
        <v>19.600000000000001</v>
      </c>
      <c r="J23" s="94" t="str">
        <f t="shared" si="5"/>
        <v/>
      </c>
      <c r="K23" s="94" t="str">
        <f t="shared" si="6"/>
        <v/>
      </c>
      <c r="L23" s="127" t="str">
        <f t="array" ref="L23">IF(AND(J24&lt;&gt;"",J23=""),SUM(J24:INDEX(J$13:J$35,MIN(IF(J24:$J$35="",ROW(J24:$J$35)))-12)),"")</f>
        <v/>
      </c>
      <c r="M23" s="127" t="str">
        <f t="array" ref="M23">IF(AND(K24&lt;&gt;"",K23=""),SUM(K24:INDEX(K$13:K$35,MIN(IF($J24:K$35="",ROW($J24:K$35)))-12)),"")</f>
        <v/>
      </c>
      <c r="N23" s="119">
        <f t="shared" si="7"/>
        <v>3.61</v>
      </c>
      <c r="O23" s="119">
        <f t="shared" si="8"/>
        <v>21</v>
      </c>
      <c r="P23" s="128" t="e">
        <f t="array" ref="P23">SUM(IF(G23,"с",H23)+L23)</f>
        <v>#VALUE!</v>
      </c>
    </row>
    <row r="24" spans="1:19" ht="15" x14ac:dyDescent="0.25">
      <c r="A24" s="86" t="str">
        <f>Лист1!E:E</f>
        <v>Н77</v>
      </c>
      <c r="B24" s="84">
        <f>Лист1!U:U</f>
        <v>4</v>
      </c>
      <c r="C24" s="85" t="str">
        <f>Лист1!X:X</f>
        <v>4</v>
      </c>
      <c r="D24" s="91" t="str">
        <f t="shared" si="2"/>
        <v>Н77</v>
      </c>
      <c r="E24" s="92">
        <f t="shared" si="3"/>
        <v>4</v>
      </c>
      <c r="F24" s="93" t="str">
        <f t="shared" si="4"/>
        <v>4</v>
      </c>
      <c r="G24" s="95" t="str">
        <f>Лист1!Y:Y</f>
        <v>а</v>
      </c>
      <c r="H24" s="96">
        <f>Лист1!AN:AN</f>
        <v>0.6</v>
      </c>
      <c r="I24" s="97">
        <f>Лист1!AU:AU</f>
        <v>3.8</v>
      </c>
      <c r="J24" s="94" t="str">
        <f t="shared" si="5"/>
        <v/>
      </c>
      <c r="K24" s="94" t="str">
        <f t="shared" si="6"/>
        <v/>
      </c>
      <c r="L24" s="127" t="str">
        <f t="array" ref="L24">IF(AND(J25&lt;&gt;"",J24=""),SUM(J25:INDEX(J$13:J$35,MIN(IF(J25:$J$35="",ROW(J25:$J$35)))-12)),"")</f>
        <v/>
      </c>
      <c r="M24" s="127" t="str">
        <f t="array" ref="M24">IF(AND(K25&lt;&gt;"",K24=""),SUM(K25:INDEX(K$13:K$35,MIN(IF($J25:K$35="",ROW($J25:K$35)))-12)),"")</f>
        <v/>
      </c>
      <c r="N24" s="119">
        <f t="shared" si="7"/>
        <v>3.3699999999999997</v>
      </c>
      <c r="O24" s="119">
        <f t="shared" si="8"/>
        <v>19.600000000000001</v>
      </c>
      <c r="P24" s="128" t="e">
        <f t="array" ref="P24">SUM(IF(G24,"с",H24)+L24)</f>
        <v>#VALUE!</v>
      </c>
    </row>
    <row r="25" spans="1:19" ht="15.75" thickBot="1" x14ac:dyDescent="0.3">
      <c r="A25" s="86" t="str">
        <f>Лист1!E:E</f>
        <v>Н77</v>
      </c>
      <c r="B25" s="84">
        <f>Лист1!U:U</f>
        <v>0</v>
      </c>
      <c r="C25" s="85" t="str">
        <f>Лист1!X:X</f>
        <v>4</v>
      </c>
      <c r="D25" s="91" t="str">
        <f t="shared" si="2"/>
        <v>Н77</v>
      </c>
      <c r="E25" s="92" t="str">
        <f t="shared" si="3"/>
        <v/>
      </c>
      <c r="F25" s="93" t="str">
        <f t="shared" si="4"/>
        <v>4</v>
      </c>
      <c r="G25" s="95" t="str">
        <f>Лист1!Y:Y</f>
        <v>в</v>
      </c>
      <c r="H25" s="96">
        <f>Лист1!AN:AN</f>
        <v>0.93</v>
      </c>
      <c r="I25" s="97">
        <f>Лист1!AU:AU</f>
        <v>5.8999999999999995</v>
      </c>
      <c r="J25" s="94" t="str">
        <f t="shared" si="5"/>
        <v/>
      </c>
      <c r="K25" s="94" t="str">
        <f t="shared" si="6"/>
        <v/>
      </c>
      <c r="L25" s="127" t="str">
        <f t="array" ref="L25">IF(AND(J26&lt;&gt;"",J25=""),SUM(J26:INDEX(J$13:J$35,MIN(IF(J26:$J$35="",ROW(J26:$J$35)))-12)),"")</f>
        <v/>
      </c>
      <c r="M25" s="127" t="str">
        <f t="array" ref="M25">IF(AND(K26&lt;&gt;"",K25=""),SUM(K26:INDEX(K$13:K$35,MIN(IF($J26:K$35="",ROW($J26:K$35)))-12)),"")</f>
        <v/>
      </c>
      <c r="N25" s="119">
        <f t="shared" si="7"/>
        <v>0.6</v>
      </c>
      <c r="O25" s="119">
        <f t="shared" si="8"/>
        <v>3.8</v>
      </c>
      <c r="P25" s="128" t="e">
        <f t="array" ref="P25">SUM(IF(G25,"с",H25)+L25)</f>
        <v>#VALUE!</v>
      </c>
    </row>
    <row r="26" spans="1:19" ht="66" customHeight="1" thickBot="1" x14ac:dyDescent="0.25">
      <c r="A26" s="99" t="str">
        <f>Лист1!E:E</f>
        <v>Н77</v>
      </c>
      <c r="B26" s="100">
        <f>Лист1!U:U</f>
        <v>0</v>
      </c>
      <c r="C26" s="101" t="str">
        <f>Лист1!X:X</f>
        <v>4</v>
      </c>
      <c r="D26" s="108" t="str">
        <f t="shared" si="2"/>
        <v>Н77</v>
      </c>
      <c r="E26" s="103" t="str">
        <f t="shared" si="3"/>
        <v/>
      </c>
      <c r="F26" s="104" t="str">
        <f t="shared" si="4"/>
        <v>4</v>
      </c>
      <c r="G26" s="123" t="str">
        <f>Лист1!Y:Y</f>
        <v>с</v>
      </c>
      <c r="H26" s="105">
        <f>Лист1!AN:AN</f>
        <v>0.75</v>
      </c>
      <c r="I26" s="106">
        <f>Лист1!AU:AU</f>
        <v>4.8</v>
      </c>
      <c r="J26" s="109" t="str">
        <f t="shared" si="5"/>
        <v/>
      </c>
      <c r="K26" s="109" t="str">
        <f t="shared" si="6"/>
        <v/>
      </c>
      <c r="L26" s="127">
        <f t="array" ref="L26">IF(AND(J27&lt;&gt;"",J26=""),SUM(J27:INDEX(J$13:J$35,MIN(IF(J27:$J$35="",ROW(J27:$J$35)))-12)),"")</f>
        <v>1.6199999999999999</v>
      </c>
      <c r="M26" s="127">
        <f t="array" ref="M26">IF(AND(K27&lt;&gt;"",K26=""),SUM(K27:INDEX(K$13:K$35,MIN(IF($J27:K$35="",ROW($J27:K$35)))-12)),"")</f>
        <v>11</v>
      </c>
      <c r="N26" s="125" t="s">
        <v>30</v>
      </c>
      <c r="O26" s="125" t="s">
        <v>31</v>
      </c>
      <c r="P26" s="128" t="e">
        <f t="array" ref="P26">SUM(IF(G26,"с",H26)+L26)</f>
        <v>#VALUE!</v>
      </c>
    </row>
    <row r="27" spans="1:19" ht="15" x14ac:dyDescent="0.25">
      <c r="A27" s="86" t="str">
        <f>Лист1!E:E</f>
        <v>Н76</v>
      </c>
      <c r="B27" s="84">
        <f>Лист1!U:U</f>
        <v>4</v>
      </c>
      <c r="C27" s="85" t="str">
        <f>Лист1!X:X</f>
        <v>4.1</v>
      </c>
      <c r="D27" s="90" t="str">
        <f t="shared" si="2"/>
        <v>Н76</v>
      </c>
      <c r="E27" s="83">
        <f t="shared" si="3"/>
        <v>4</v>
      </c>
      <c r="F27" s="85" t="str">
        <f t="shared" si="4"/>
        <v>4.1</v>
      </c>
      <c r="G27" s="80" t="str">
        <f>Лист1!Y:Y</f>
        <v>а</v>
      </c>
      <c r="H27" s="80">
        <f>Лист1!AN:AN</f>
        <v>1.08</v>
      </c>
      <c r="I27" s="80">
        <f>Лист1!AU:AU</f>
        <v>6.8999999999999995</v>
      </c>
      <c r="J27" s="94">
        <f t="shared" si="5"/>
        <v>1.08</v>
      </c>
      <c r="K27" s="94">
        <f t="shared" si="6"/>
        <v>6.8999999999999995</v>
      </c>
      <c r="L27" s="127" t="str">
        <f t="array" ref="L27">IF(AND(J28&lt;&gt;"",J27=""),SUM(J28:INDEX(J$13:J$35,MIN(IF(J28:$J$35="",ROW(J28:$J$35)))-12)),"")</f>
        <v/>
      </c>
      <c r="M27" s="127" t="str">
        <f t="array" ref="M27">IF(AND(K28&lt;&gt;"",K27=""),SUM(K28:INDEX(K$13:K$35,MIN(IF($J28:K$35="",ROW($J28:K$35)))-12)),"")</f>
        <v/>
      </c>
      <c r="N27" s="126" t="s">
        <v>24</v>
      </c>
      <c r="O27" s="126" t="s">
        <v>24</v>
      </c>
      <c r="P27" s="128"/>
    </row>
    <row r="28" spans="1:19" ht="15" x14ac:dyDescent="0.25">
      <c r="A28" s="86" t="str">
        <f>Лист1!E:E</f>
        <v>Н77</v>
      </c>
      <c r="B28" s="84">
        <f>Лист1!U:U</f>
        <v>4</v>
      </c>
      <c r="C28" s="85" t="str">
        <f>Лист1!X:X</f>
        <v>4.2</v>
      </c>
      <c r="D28" s="90" t="str">
        <f t="shared" si="2"/>
        <v>Н77</v>
      </c>
      <c r="E28" s="83">
        <f t="shared" si="3"/>
        <v>4</v>
      </c>
      <c r="F28" s="85" t="str">
        <f t="shared" si="4"/>
        <v>4.2</v>
      </c>
      <c r="G28" s="80" t="str">
        <f>Лист1!Y:Y</f>
        <v>а</v>
      </c>
      <c r="H28" s="80">
        <f>Лист1!AN:AN</f>
        <v>0.22</v>
      </c>
      <c r="I28" s="80">
        <f>Лист1!AU:AU</f>
        <v>1.7000000000000002</v>
      </c>
      <c r="J28" s="94">
        <f t="shared" si="5"/>
        <v>0.22</v>
      </c>
      <c r="K28" s="94">
        <f t="shared" si="6"/>
        <v>1.7000000000000002</v>
      </c>
      <c r="L28" s="127" t="str">
        <f t="array" ref="L28">IF(AND(J29&lt;&gt;"",J28=""),SUM(J29:INDEX(J$13:J$35,MIN(IF(J29:$J$35="",ROW(J29:$J$35)))-12)),"")</f>
        <v/>
      </c>
      <c r="M28" s="127" t="str">
        <f t="array" ref="M28">IF(AND(K29&lt;&gt;"",K28=""),SUM(K29:INDEX(K$13:K$35,MIN(IF($J29:K$35="",ROW($J29:K$35)))-12)),"")</f>
        <v/>
      </c>
      <c r="N28" s="126" t="s">
        <v>24</v>
      </c>
      <c r="O28" s="126" t="s">
        <v>24</v>
      </c>
    </row>
    <row r="29" spans="1:19" ht="15" x14ac:dyDescent="0.25">
      <c r="A29" s="86" t="str">
        <f>Лист1!E:E</f>
        <v>Н77</v>
      </c>
      <c r="B29" s="84">
        <f>Лист1!U:U</f>
        <v>4</v>
      </c>
      <c r="C29" s="85" t="str">
        <f>Лист1!X:X</f>
        <v>4.3</v>
      </c>
      <c r="D29" s="90" t="str">
        <f t="shared" si="2"/>
        <v>Н77</v>
      </c>
      <c r="E29" s="83">
        <f t="shared" si="3"/>
        <v>4</v>
      </c>
      <c r="F29" s="85" t="str">
        <f t="shared" si="4"/>
        <v>4.3</v>
      </c>
      <c r="G29" s="80" t="str">
        <f>Лист1!Y:Y</f>
        <v>а</v>
      </c>
      <c r="H29" s="80">
        <f>Лист1!AN:AN</f>
        <v>0.12</v>
      </c>
      <c r="I29" s="80">
        <f>Лист1!AU:AU</f>
        <v>0.9</v>
      </c>
      <c r="J29" s="94">
        <f t="shared" si="5"/>
        <v>0.12</v>
      </c>
      <c r="K29" s="94">
        <f t="shared" si="6"/>
        <v>0.9</v>
      </c>
      <c r="L29" s="127" t="str">
        <f t="array" ref="L29">IF(AND(J30&lt;&gt;"",J29=""),SUM(J30:INDEX(J$13:J$35,MIN(IF(J30:$J$35="",ROW(J30:$J$35)))-12)),"")</f>
        <v/>
      </c>
      <c r="M29" s="127" t="str">
        <f t="array" ref="M29">IF(AND(K30&lt;&gt;"",K29=""),SUM(K30:INDEX(K$13:K$35,MIN(IF($J30:K$35="",ROW($J30:K$35)))-12)),"")</f>
        <v/>
      </c>
      <c r="N29" s="126" t="s">
        <v>24</v>
      </c>
      <c r="O29" s="126" t="s">
        <v>24</v>
      </c>
    </row>
    <row r="30" spans="1:19" ht="15" x14ac:dyDescent="0.25">
      <c r="A30" s="86" t="str">
        <f>Лист1!E:E</f>
        <v>Н77</v>
      </c>
      <c r="B30" s="84">
        <f>Лист1!U:U</f>
        <v>4</v>
      </c>
      <c r="C30" s="85" t="str">
        <f>Лист1!X:X</f>
        <v>4.4</v>
      </c>
      <c r="D30" s="90" t="str">
        <f t="shared" si="2"/>
        <v>Н77</v>
      </c>
      <c r="E30" s="83">
        <f t="shared" si="3"/>
        <v>4</v>
      </c>
      <c r="F30" s="85" t="str">
        <f t="shared" si="4"/>
        <v>4.4</v>
      </c>
      <c r="G30" s="80" t="str">
        <f>Лист1!Y:Y</f>
        <v>а</v>
      </c>
      <c r="H30" s="80">
        <f>Лист1!AN:AN</f>
        <v>0.2</v>
      </c>
      <c r="I30" s="80">
        <f>Лист1!AU:AU</f>
        <v>1.5</v>
      </c>
      <c r="J30" s="94">
        <f>IF(ISERR(SEARCH(".",$C30)),"",H30)</f>
        <v>0.2</v>
      </c>
      <c r="K30" s="94">
        <f t="shared" si="6"/>
        <v>1.5</v>
      </c>
      <c r="L30" s="127" t="str">
        <f t="array" ref="L30">IF(AND(J31&lt;&gt;"",J30=""),SUM(J31:INDEX(J$13:J$35,MIN(IF(J31:$J$35="",ROW(J31:$J$35)))-12)),"")</f>
        <v/>
      </c>
      <c r="M30" s="127" t="str">
        <f t="array" ref="M30">IF(AND(K31&lt;&gt;"",K30=""),SUM(K31:INDEX(K$13:K$35,MIN(IF($J31:K$35="",ROW($J31:K$35)))-12)),"")</f>
        <v/>
      </c>
      <c r="N30" s="119" t="str">
        <f>IF(ISERR(SEARCH(".",$F30)),J30,"")</f>
        <v/>
      </c>
      <c r="O30" s="119" t="str">
        <f>IF(ISERR(SEARCH(".",$F30)),I30,"")</f>
        <v/>
      </c>
    </row>
    <row r="31" spans="1:19" ht="15" x14ac:dyDescent="0.25">
      <c r="A31" s="86"/>
      <c r="J31" s="94" t="str">
        <f t="shared" si="5"/>
        <v/>
      </c>
      <c r="K31" s="94"/>
      <c r="N31" s="119"/>
      <c r="O31" s="119"/>
    </row>
    <row r="32" spans="1:19" x14ac:dyDescent="0.2">
      <c r="A32" s="86"/>
      <c r="J32" t="str">
        <f t="shared" si="5"/>
        <v/>
      </c>
    </row>
    <row r="33" spans="1:1" x14ac:dyDescent="0.2">
      <c r="A33" s="86"/>
    </row>
    <row r="34" spans="1:1" x14ac:dyDescent="0.2">
      <c r="A34" s="86"/>
    </row>
    <row r="35" spans="1:1" x14ac:dyDescent="0.2">
      <c r="A35" s="86"/>
    </row>
    <row r="36" spans="1:1" x14ac:dyDescent="0.2">
      <c r="A36" s="86"/>
    </row>
    <row r="37" spans="1:1" x14ac:dyDescent="0.2">
      <c r="A37" s="86"/>
    </row>
    <row r="38" spans="1:1" x14ac:dyDescent="0.2">
      <c r="A38" s="86"/>
    </row>
    <row r="39" spans="1:1" x14ac:dyDescent="0.2">
      <c r="A39" s="86"/>
    </row>
    <row r="40" spans="1:1" x14ac:dyDescent="0.2">
      <c r="A40" s="86"/>
    </row>
    <row r="41" spans="1:1" x14ac:dyDescent="0.2">
      <c r="A41" s="86"/>
    </row>
    <row r="42" spans="1:1" x14ac:dyDescent="0.2">
      <c r="A42" s="86"/>
    </row>
    <row r="43" spans="1:1" x14ac:dyDescent="0.2">
      <c r="A43" s="86"/>
    </row>
    <row r="44" spans="1:1" x14ac:dyDescent="0.2">
      <c r="A44" s="86"/>
    </row>
    <row r="45" spans="1:1" x14ac:dyDescent="0.2">
      <c r="A45" s="86"/>
    </row>
    <row r="46" spans="1:1" x14ac:dyDescent="0.2">
      <c r="A46" s="86"/>
    </row>
    <row r="47" spans="1:1" x14ac:dyDescent="0.2">
      <c r="A47" s="86"/>
    </row>
    <row r="48" spans="1:1" x14ac:dyDescent="0.2">
      <c r="A48" s="86"/>
    </row>
    <row r="49" spans="1:1" x14ac:dyDescent="0.2">
      <c r="A49" s="86"/>
    </row>
    <row r="50" spans="1:1" x14ac:dyDescent="0.2">
      <c r="A50" s="86"/>
    </row>
    <row r="51" spans="1:1" x14ac:dyDescent="0.2">
      <c r="A51" s="86"/>
    </row>
    <row r="52" spans="1:1" x14ac:dyDescent="0.2">
      <c r="A52" s="86"/>
    </row>
    <row r="53" spans="1:1" x14ac:dyDescent="0.2">
      <c r="A53" s="86"/>
    </row>
    <row r="54" spans="1:1" x14ac:dyDescent="0.2">
      <c r="A54" s="86"/>
    </row>
    <row r="55" spans="1:1" x14ac:dyDescent="0.2">
      <c r="A55" s="86"/>
    </row>
    <row r="56" spans="1:1" x14ac:dyDescent="0.2">
      <c r="A56" s="86"/>
    </row>
    <row r="57" spans="1:1" x14ac:dyDescent="0.2">
      <c r="A57" s="86"/>
    </row>
    <row r="58" spans="1:1" x14ac:dyDescent="0.2">
      <c r="A58" s="86"/>
    </row>
    <row r="59" spans="1:1" x14ac:dyDescent="0.2">
      <c r="A59" s="86"/>
    </row>
    <row r="60" spans="1:1" x14ac:dyDescent="0.2">
      <c r="A60" s="86"/>
    </row>
    <row r="61" spans="1:1" x14ac:dyDescent="0.2">
      <c r="A61" s="86"/>
    </row>
    <row r="62" spans="1:1" x14ac:dyDescent="0.2">
      <c r="A62" s="86"/>
    </row>
    <row r="63" spans="1:1" x14ac:dyDescent="0.2">
      <c r="A63" s="86"/>
    </row>
    <row r="64" spans="1:1" x14ac:dyDescent="0.2">
      <c r="A64" s="86"/>
    </row>
    <row r="65" spans="1:1" x14ac:dyDescent="0.2">
      <c r="A65" s="86"/>
    </row>
    <row r="66" spans="1:1" x14ac:dyDescent="0.2">
      <c r="A66" s="86"/>
    </row>
    <row r="67" spans="1:1" x14ac:dyDescent="0.2">
      <c r="A67" s="86"/>
    </row>
    <row r="68" spans="1:1" x14ac:dyDescent="0.2">
      <c r="A68" s="86"/>
    </row>
    <row r="69" spans="1:1" x14ac:dyDescent="0.2">
      <c r="A69" s="86"/>
    </row>
    <row r="70" spans="1:1" x14ac:dyDescent="0.2">
      <c r="A70" s="86"/>
    </row>
    <row r="71" spans="1:1" x14ac:dyDescent="0.2">
      <c r="A71" s="86"/>
    </row>
    <row r="72" spans="1:1" x14ac:dyDescent="0.2">
      <c r="A72" s="86"/>
    </row>
    <row r="73" spans="1:1" x14ac:dyDescent="0.2">
      <c r="A73" s="86"/>
    </row>
  </sheetData>
  <mergeCells count="2">
    <mergeCell ref="B1:C1"/>
    <mergeCell ref="E1:G1"/>
  </mergeCells>
  <conditionalFormatting sqref="H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I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Рамиль</cp:lastModifiedBy>
  <cp:lastPrinted>2019-05-22T14:49:08Z</cp:lastPrinted>
  <dcterms:created xsi:type="dcterms:W3CDTF">2007-08-15T16:29:57Z</dcterms:created>
  <dcterms:modified xsi:type="dcterms:W3CDTF">2019-06-26T14:02:07Z</dcterms:modified>
</cp:coreProperties>
</file>