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иль\Desktop\"/>
    </mc:Choice>
  </mc:AlternateContent>
  <bookViews>
    <workbookView xWindow="0" yWindow="0" windowWidth="28800" windowHeight="12045" tabRatio="408" activeTab="1"/>
  </bookViews>
  <sheets>
    <sheet name="Лист1" sheetId="1" r:id="rId1"/>
    <sheet name="Лист3" sheetId="4" r:id="rId2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62913"/>
  <customWorkbookViews>
    <customWorkbookView name="Natalya - Личное представление" guid="{B654DC19-D715-4A8F-BFA1-F442E9FA3197}" mergeInterval="0" personalView="1" maximized="1" windowWidth="1916" windowHeight="857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user - Личное представление" guid="{15702619-7434-4543-A6C7-5B1CF1F29BDB}" mergeInterval="0" personalView="1" maximized="1" windowWidth="1676" windowHeight="751" tabRatio="408" activeSheetId="1"/>
  </customWorkbookViews>
</workbook>
</file>

<file path=xl/calcChain.xml><?xml version="1.0" encoding="utf-8"?>
<calcChain xmlns="http://schemas.openxmlformats.org/spreadsheetml/2006/main">
  <c r="AF2" i="4" l="1"/>
  <c r="J13" i="4"/>
  <c r="X2" i="4" l="1" a="1"/>
  <c r="X2" i="4" s="1"/>
  <c r="X3" i="4" a="1"/>
  <c r="X3" i="4" s="1"/>
  <c r="X4" i="4" a="1"/>
  <c r="X4" i="4" s="1"/>
  <c r="X5" i="4" a="1"/>
  <c r="X5" i="4"/>
  <c r="X6" i="4" a="1"/>
  <c r="X6" i="4" s="1"/>
  <c r="X7" i="4" a="1"/>
  <c r="X7" i="4" s="1"/>
  <c r="X8" i="4" a="1"/>
  <c r="X8" i="4" s="1"/>
  <c r="X9" i="4" a="1"/>
  <c r="X9" i="4" s="1"/>
  <c r="X10" i="4" a="1"/>
  <c r="X10" i="4" s="1"/>
  <c r="X11" i="4" a="1"/>
  <c r="X11" i="4" s="1"/>
  <c r="H3" i="4" l="1"/>
  <c r="R3" i="4" l="1"/>
  <c r="R4" i="4"/>
  <c r="R5" i="4"/>
  <c r="R22" i="4"/>
  <c r="R23" i="4"/>
  <c r="R24" i="4"/>
  <c r="R25" i="4"/>
  <c r="R26" i="4"/>
  <c r="R27" i="4"/>
  <c r="R28" i="4"/>
  <c r="R29" i="4"/>
  <c r="R30" i="4"/>
  <c r="A3" i="4"/>
  <c r="D3" i="4" s="1"/>
  <c r="B3" i="4"/>
  <c r="E3" i="4" s="1"/>
  <c r="G3" i="4"/>
  <c r="I3" i="4"/>
  <c r="A4" i="4"/>
  <c r="D4" i="4" s="1"/>
  <c r="B4" i="4"/>
  <c r="E4" i="4" s="1"/>
  <c r="G4" i="4"/>
  <c r="H4" i="4"/>
  <c r="I4" i="4"/>
  <c r="A5" i="4"/>
  <c r="D5" i="4" s="1"/>
  <c r="B5" i="4"/>
  <c r="E5" i="4" s="1"/>
  <c r="G5" i="4"/>
  <c r="H5" i="4"/>
  <c r="I5" i="4"/>
  <c r="A6" i="4"/>
  <c r="D6" i="4" s="1"/>
  <c r="B6" i="4"/>
  <c r="E6" i="4" s="1"/>
  <c r="G6" i="4"/>
  <c r="H6" i="4"/>
  <c r="I6" i="4"/>
  <c r="A7" i="4"/>
  <c r="D7" i="4" s="1"/>
  <c r="B7" i="4"/>
  <c r="E7" i="4" s="1"/>
  <c r="C7" i="4"/>
  <c r="F7" i="4" s="1"/>
  <c r="H7" i="4"/>
  <c r="I7" i="4"/>
  <c r="A8" i="4"/>
  <c r="D8" i="4" s="1"/>
  <c r="B8" i="4"/>
  <c r="E8" i="4" s="1"/>
  <c r="H8" i="4"/>
  <c r="I8" i="4"/>
  <c r="A9" i="4"/>
  <c r="D9" i="4" s="1"/>
  <c r="B9" i="4"/>
  <c r="E9" i="4" s="1"/>
  <c r="C9" i="4"/>
  <c r="H9" i="4"/>
  <c r="I9" i="4"/>
  <c r="A10" i="4"/>
  <c r="D10" i="4" s="1"/>
  <c r="B10" i="4"/>
  <c r="E10" i="4" s="1"/>
  <c r="C10" i="4"/>
  <c r="F10" i="4" s="1"/>
  <c r="G10" i="4"/>
  <c r="H10" i="4"/>
  <c r="I10" i="4"/>
  <c r="A11" i="4"/>
  <c r="D11" i="4" s="1"/>
  <c r="B11" i="4"/>
  <c r="E11" i="4" s="1"/>
  <c r="G11" i="4"/>
  <c r="H11" i="4"/>
  <c r="I11" i="4"/>
  <c r="A12" i="4"/>
  <c r="D12" i="4" s="1"/>
  <c r="B12" i="4"/>
  <c r="E12" i="4" s="1"/>
  <c r="G12" i="4"/>
  <c r="H12" i="4"/>
  <c r="I12" i="4"/>
  <c r="A13" i="4"/>
  <c r="D13" i="4" s="1"/>
  <c r="B13" i="4"/>
  <c r="E13" i="4" s="1"/>
  <c r="C13" i="4"/>
  <c r="F13" i="4" s="1"/>
  <c r="H13" i="4"/>
  <c r="I13" i="4"/>
  <c r="A14" i="4"/>
  <c r="D14" i="4" s="1"/>
  <c r="B14" i="4"/>
  <c r="E14" i="4" s="1"/>
  <c r="H14" i="4"/>
  <c r="I14" i="4"/>
  <c r="A15" i="4"/>
  <c r="D15" i="4" s="1"/>
  <c r="B15" i="4"/>
  <c r="E15" i="4" s="1"/>
  <c r="C15" i="4"/>
  <c r="F15" i="4" s="1"/>
  <c r="H15" i="4"/>
  <c r="I15" i="4"/>
  <c r="A16" i="4"/>
  <c r="D16" i="4" s="1"/>
  <c r="B16" i="4"/>
  <c r="E16" i="4" s="1"/>
  <c r="C16" i="4"/>
  <c r="F16" i="4" s="1"/>
  <c r="H16" i="4"/>
  <c r="I16" i="4"/>
  <c r="A17" i="4"/>
  <c r="D17" i="4" s="1"/>
  <c r="B17" i="4"/>
  <c r="E17" i="4" s="1"/>
  <c r="H17" i="4"/>
  <c r="I17" i="4"/>
  <c r="A18" i="4"/>
  <c r="D18" i="4" s="1"/>
  <c r="B18" i="4"/>
  <c r="E18" i="4" s="1"/>
  <c r="C18" i="4"/>
  <c r="H18" i="4"/>
  <c r="I18" i="4"/>
  <c r="A19" i="4"/>
  <c r="D19" i="4" s="1"/>
  <c r="B19" i="4"/>
  <c r="E19" i="4" s="1"/>
  <c r="H19" i="4"/>
  <c r="I19" i="4"/>
  <c r="A20" i="4"/>
  <c r="D20" i="4" s="1"/>
  <c r="B20" i="4"/>
  <c r="E20" i="4" s="1"/>
  <c r="C20" i="4"/>
  <c r="H20" i="4"/>
  <c r="I20" i="4"/>
  <c r="A21" i="4"/>
  <c r="D21" i="4" s="1"/>
  <c r="B21" i="4"/>
  <c r="E21" i="4" s="1"/>
  <c r="H21" i="4"/>
  <c r="I21" i="4"/>
  <c r="A22" i="4"/>
  <c r="D22" i="4" s="1"/>
  <c r="B22" i="4"/>
  <c r="E22" i="4" s="1"/>
  <c r="H22" i="4"/>
  <c r="I22" i="4"/>
  <c r="A23" i="4"/>
  <c r="D23" i="4" s="1"/>
  <c r="B23" i="4"/>
  <c r="E23" i="4" s="1"/>
  <c r="H23" i="4"/>
  <c r="I23" i="4"/>
  <c r="A24" i="4"/>
  <c r="D24" i="4" s="1"/>
  <c r="B24" i="4"/>
  <c r="E24" i="4" s="1"/>
  <c r="C24" i="4"/>
  <c r="H24" i="4"/>
  <c r="I24" i="4"/>
  <c r="A25" i="4"/>
  <c r="D25" i="4" s="1"/>
  <c r="B25" i="4"/>
  <c r="E25" i="4" s="1"/>
  <c r="C25" i="4"/>
  <c r="F25" i="4" s="1"/>
  <c r="H25" i="4"/>
  <c r="I25" i="4"/>
  <c r="A26" i="4"/>
  <c r="D26" i="4" s="1"/>
  <c r="B26" i="4"/>
  <c r="E26" i="4" s="1"/>
  <c r="H26" i="4"/>
  <c r="I26" i="4"/>
  <c r="A27" i="4"/>
  <c r="D27" i="4" s="1"/>
  <c r="B27" i="4"/>
  <c r="E27" i="4" s="1"/>
  <c r="H27" i="4"/>
  <c r="I27" i="4"/>
  <c r="A28" i="4"/>
  <c r="D28" i="4" s="1"/>
  <c r="B28" i="4"/>
  <c r="E28" i="4" s="1"/>
  <c r="H28" i="4"/>
  <c r="I28" i="4"/>
  <c r="A29" i="4"/>
  <c r="D29" i="4" s="1"/>
  <c r="B29" i="4"/>
  <c r="E29" i="4" s="1"/>
  <c r="H29" i="4"/>
  <c r="I29" i="4"/>
  <c r="A30" i="4"/>
  <c r="D30" i="4" s="1"/>
  <c r="B30" i="4"/>
  <c r="E30" i="4" s="1"/>
  <c r="H30" i="4"/>
  <c r="I30" i="4"/>
  <c r="K2" i="1"/>
  <c r="AC2" i="1"/>
  <c r="AN2" i="1"/>
  <c r="H2" i="4" s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X4" i="1"/>
  <c r="AG4" i="1"/>
  <c r="X5" i="1"/>
  <c r="AH5" i="1"/>
  <c r="AG5" i="1"/>
  <c r="X6" i="1"/>
  <c r="AG6" i="1"/>
  <c r="X7" i="1"/>
  <c r="R7" i="4" s="1"/>
  <c r="AG7" i="1"/>
  <c r="AM7" i="1" s="1"/>
  <c r="X8" i="1"/>
  <c r="AH8" i="1"/>
  <c r="AG8" i="1"/>
  <c r="X9" i="1"/>
  <c r="AG9" i="1"/>
  <c r="X10" i="1"/>
  <c r="AH10" i="1"/>
  <c r="AG10" i="1"/>
  <c r="AM10" i="1" s="1"/>
  <c r="X11" i="1"/>
  <c r="AG11" i="1"/>
  <c r="X12" i="1"/>
  <c r="AH12" i="1"/>
  <c r="AG12" i="1"/>
  <c r="X13" i="1"/>
  <c r="AH13" i="1"/>
  <c r="AG13" i="1"/>
  <c r="AM13" i="1" s="1"/>
  <c r="X14" i="1"/>
  <c r="AH14" i="1"/>
  <c r="AG14" i="1"/>
  <c r="X15" i="1"/>
  <c r="AG15" i="1"/>
  <c r="X16" i="1"/>
  <c r="AG16" i="1"/>
  <c r="X17" i="1"/>
  <c r="C17" i="4" s="1"/>
  <c r="F17" i="4" s="1"/>
  <c r="AH17" i="1"/>
  <c r="AG17" i="1"/>
  <c r="X18" i="1"/>
  <c r="AG18" i="1"/>
  <c r="X19" i="1"/>
  <c r="AG19" i="1"/>
  <c r="X20" i="1"/>
  <c r="AG20" i="1"/>
  <c r="AM20" i="1" s="1"/>
  <c r="X21" i="1"/>
  <c r="AG21" i="1"/>
  <c r="AM21" i="1" s="1"/>
  <c r="AH21" i="1"/>
  <c r="X22" i="1"/>
  <c r="AG22" i="1"/>
  <c r="AH22" i="1"/>
  <c r="X23" i="1"/>
  <c r="AG23" i="1"/>
  <c r="AM23" i="1" s="1"/>
  <c r="AH23" i="1"/>
  <c r="X24" i="1"/>
  <c r="AG24" i="1"/>
  <c r="AM24" i="1" s="1"/>
  <c r="X25" i="1"/>
  <c r="AH25" i="1"/>
  <c r="AG25" i="1"/>
  <c r="X26" i="1"/>
  <c r="Y28" i="1" s="1"/>
  <c r="G28" i="4" s="1"/>
  <c r="AG26" i="1"/>
  <c r="AM26" i="1" s="1"/>
  <c r="X27" i="1"/>
  <c r="AH27" i="1"/>
  <c r="AG27" i="1"/>
  <c r="AM27" i="1" s="1"/>
  <c r="X28" i="1"/>
  <c r="AH28" i="1"/>
  <c r="AG28" i="1"/>
  <c r="X29" i="1"/>
  <c r="AG29" i="1"/>
  <c r="AM29" i="1" s="1"/>
  <c r="X30" i="1"/>
  <c r="AH30" i="1"/>
  <c r="AG30" i="1"/>
  <c r="AM30" i="1" s="1"/>
  <c r="AJ30" i="1"/>
  <c r="A31" i="1"/>
  <c r="Y31" i="1"/>
  <c r="AV31" i="1"/>
  <c r="AX31" i="1"/>
  <c r="BF31" i="1"/>
  <c r="BS31" i="1"/>
  <c r="BT31" i="1"/>
  <c r="BX31" i="1"/>
  <c r="CB31" i="1"/>
  <c r="CC31" i="1"/>
  <c r="CD31" i="1"/>
  <c r="CJ31" i="1"/>
  <c r="P40" i="4"/>
  <c r="C2" i="4"/>
  <c r="F2" i="4" s="1"/>
  <c r="A2" i="4"/>
  <c r="D2" i="4" s="1"/>
  <c r="I2" i="4"/>
  <c r="G2" i="4"/>
  <c r="B2" i="4"/>
  <c r="E2" i="4" s="1"/>
  <c r="AH29" i="1"/>
  <c r="AM5" i="1"/>
  <c r="AH7" i="1"/>
  <c r="AH9" i="1"/>
  <c r="AM9" i="1"/>
  <c r="AH16" i="1"/>
  <c r="AM16" i="1"/>
  <c r="AH4" i="1"/>
  <c r="AH18" i="1"/>
  <c r="AM18" i="1" s="1"/>
  <c r="AH20" i="1"/>
  <c r="AH15" i="1"/>
  <c r="AM15" i="1"/>
  <c r="AM25" i="1"/>
  <c r="AM17" i="1"/>
  <c r="AH19" i="1"/>
  <c r="AH24" i="1"/>
  <c r="AM12" i="1"/>
  <c r="AH11" i="1"/>
  <c r="AM28" i="1"/>
  <c r="AM8" i="1"/>
  <c r="AM3" i="1"/>
  <c r="AH26" i="1"/>
  <c r="AH6" i="1"/>
  <c r="AM6" i="1"/>
  <c r="R16" i="4" l="1"/>
  <c r="R13" i="4"/>
  <c r="R10" i="4"/>
  <c r="R15" i="4"/>
  <c r="V31" i="4"/>
  <c r="V32" i="4"/>
  <c r="O9" i="4"/>
  <c r="F9" i="4"/>
  <c r="R9" i="4" s="1"/>
  <c r="J18" i="4"/>
  <c r="F18" i="4"/>
  <c r="R18" i="4" s="1"/>
  <c r="J39" i="4"/>
  <c r="M24" i="4"/>
  <c r="F24" i="4"/>
  <c r="Q36" i="4"/>
  <c r="J38" i="4"/>
  <c r="O34" i="4"/>
  <c r="O20" i="4"/>
  <c r="F20" i="4"/>
  <c r="R20" i="4" s="1"/>
  <c r="K34" i="4"/>
  <c r="K32" i="4"/>
  <c r="M39" i="4"/>
  <c r="Q16" i="4"/>
  <c r="P38" i="4"/>
  <c r="L38" i="4"/>
  <c r="L18" i="4"/>
  <c r="M2" i="4"/>
  <c r="V2" i="4"/>
  <c r="W2" i="4"/>
  <c r="Q20" i="4"/>
  <c r="W20" i="4"/>
  <c r="V20" i="4"/>
  <c r="V9" i="4"/>
  <c r="W9" i="4"/>
  <c r="V17" i="4"/>
  <c r="W17" i="4"/>
  <c r="Q10" i="4"/>
  <c r="W10" i="4"/>
  <c r="V10" i="4"/>
  <c r="L2" i="4"/>
  <c r="W24" i="4"/>
  <c r="V24" i="4"/>
  <c r="W15" i="4"/>
  <c r="V15" i="4"/>
  <c r="N9" i="4"/>
  <c r="W25" i="4"/>
  <c r="V25" i="4"/>
  <c r="K20" i="4"/>
  <c r="Q2" i="4"/>
  <c r="O18" i="4"/>
  <c r="W18" i="4"/>
  <c r="V18" i="4"/>
  <c r="X17" i="4" s="1" a="1"/>
  <c r="X17" i="4" s="1"/>
  <c r="W7" i="4"/>
  <c r="V7" i="4"/>
  <c r="J16" i="4"/>
  <c r="W16" i="4"/>
  <c r="V16" i="4"/>
  <c r="K10" i="4"/>
  <c r="P32" i="4"/>
  <c r="O2" i="4"/>
  <c r="P13" i="4"/>
  <c r="W13" i="4"/>
  <c r="V13" i="4"/>
  <c r="J2" i="4"/>
  <c r="K2" i="4"/>
  <c r="N32" i="4"/>
  <c r="N2" i="4"/>
  <c r="J17" i="4"/>
  <c r="M17" i="4"/>
  <c r="K17" i="4"/>
  <c r="P17" i="4"/>
  <c r="Q17" i="4"/>
  <c r="L17" i="4"/>
  <c r="Y23" i="1"/>
  <c r="G23" i="4" s="1"/>
  <c r="Y25" i="1"/>
  <c r="G25" i="4" s="1"/>
  <c r="Y24" i="1"/>
  <c r="G24" i="4" s="1"/>
  <c r="O24" i="4"/>
  <c r="N24" i="4"/>
  <c r="K24" i="4"/>
  <c r="P24" i="4"/>
  <c r="Q24" i="4"/>
  <c r="L24" i="4"/>
  <c r="J24" i="4"/>
  <c r="Y18" i="1"/>
  <c r="G18" i="4" s="1"/>
  <c r="AM11" i="1"/>
  <c r="C5" i="4"/>
  <c r="F5" i="4" s="1"/>
  <c r="J25" i="4"/>
  <c r="M25" i="4"/>
  <c r="K25" i="4"/>
  <c r="P25" i="4"/>
  <c r="O25" i="4"/>
  <c r="L25" i="4"/>
  <c r="N25" i="4"/>
  <c r="Q34" i="4"/>
  <c r="Y26" i="1"/>
  <c r="G26" i="4" s="1"/>
  <c r="C26" i="4"/>
  <c r="F26" i="4" s="1"/>
  <c r="C23" i="4"/>
  <c r="F23" i="4" s="1"/>
  <c r="M7" i="4"/>
  <c r="O7" i="4"/>
  <c r="L7" i="4"/>
  <c r="N7" i="4"/>
  <c r="P7" i="4"/>
  <c r="Q7" i="4"/>
  <c r="K7" i="4"/>
  <c r="Y27" i="1"/>
  <c r="G27" i="4" s="1"/>
  <c r="Y30" i="1"/>
  <c r="G30" i="4" s="1"/>
  <c r="C30" i="4"/>
  <c r="F30" i="4" s="1"/>
  <c r="C27" i="4"/>
  <c r="F27" i="4" s="1"/>
  <c r="Y21" i="1"/>
  <c r="G21" i="4" s="1"/>
  <c r="C21" i="4"/>
  <c r="F21" i="4" s="1"/>
  <c r="R21" i="4" s="1"/>
  <c r="Y22" i="1"/>
  <c r="G22" i="4" s="1"/>
  <c r="C14" i="4"/>
  <c r="F14" i="4" s="1"/>
  <c r="R14" i="4" s="1"/>
  <c r="Y14" i="1"/>
  <c r="G14" i="4" s="1"/>
  <c r="Y15" i="1"/>
  <c r="G15" i="4" s="1"/>
  <c r="O15" i="4" s="1"/>
  <c r="Y16" i="1"/>
  <c r="G16" i="4" s="1"/>
  <c r="O16" i="4" s="1"/>
  <c r="Y13" i="1"/>
  <c r="G13" i="4" s="1"/>
  <c r="O13" i="4" s="1"/>
  <c r="C11" i="4"/>
  <c r="F11" i="4" s="1"/>
  <c r="R11" i="4" s="1"/>
  <c r="Y9" i="1"/>
  <c r="G9" i="4" s="1"/>
  <c r="AM4" i="1"/>
  <c r="J7" i="4"/>
  <c r="Q25" i="4"/>
  <c r="R17" i="4"/>
  <c r="Y17" i="1"/>
  <c r="G17" i="4" s="1"/>
  <c r="O17" i="4" s="1"/>
  <c r="Y19" i="1"/>
  <c r="G19" i="4" s="1"/>
  <c r="C4" i="4"/>
  <c r="F4" i="4" s="1"/>
  <c r="Y29" i="1"/>
  <c r="G29" i="4" s="1"/>
  <c r="C29" i="4"/>
  <c r="F29" i="4" s="1"/>
  <c r="M15" i="4"/>
  <c r="L15" i="4"/>
  <c r="N15" i="4"/>
  <c r="K15" i="4"/>
  <c r="J15" i="4"/>
  <c r="P15" i="4"/>
  <c r="Q15" i="4"/>
  <c r="Y20" i="1"/>
  <c r="G20" i="4" s="1"/>
  <c r="O31" i="4"/>
  <c r="L31" i="4"/>
  <c r="M31" i="4"/>
  <c r="J31" i="4"/>
  <c r="K31" i="4"/>
  <c r="N31" i="4"/>
  <c r="Q31" i="4"/>
  <c r="P31" i="4"/>
  <c r="P16" i="4"/>
  <c r="K16" i="4"/>
  <c r="M16" i="4"/>
  <c r="N16" i="4"/>
  <c r="L16" i="4"/>
  <c r="Y8" i="1"/>
  <c r="G8" i="4" s="1"/>
  <c r="O39" i="4"/>
  <c r="L39" i="4"/>
  <c r="N39" i="4"/>
  <c r="P39" i="4"/>
  <c r="Q39" i="4"/>
  <c r="K39" i="4"/>
  <c r="Q38" i="4"/>
  <c r="K38" i="4"/>
  <c r="N38" i="4"/>
  <c r="O38" i="4"/>
  <c r="M38" i="4"/>
  <c r="N37" i="4"/>
  <c r="Q37" i="4"/>
  <c r="M37" i="4"/>
  <c r="O37" i="4"/>
  <c r="J37" i="4"/>
  <c r="P37" i="4"/>
  <c r="K37" i="4"/>
  <c r="L37" i="4"/>
  <c r="L36" i="4"/>
  <c r="N36" i="4"/>
  <c r="J36" i="4"/>
  <c r="K36" i="4"/>
  <c r="M36" i="4"/>
  <c r="O36" i="4"/>
  <c r="P35" i="4"/>
  <c r="M35" i="4"/>
  <c r="K35" i="4"/>
  <c r="N35" i="4"/>
  <c r="O35" i="4"/>
  <c r="J35" i="4"/>
  <c r="Q35" i="4"/>
  <c r="L35" i="4"/>
  <c r="M34" i="4"/>
  <c r="P34" i="4"/>
  <c r="N34" i="4"/>
  <c r="L34" i="4"/>
  <c r="J34" i="4"/>
  <c r="J33" i="4"/>
  <c r="M33" i="4"/>
  <c r="K33" i="4"/>
  <c r="N33" i="4"/>
  <c r="O33" i="4"/>
  <c r="L33" i="4"/>
  <c r="P33" i="4"/>
  <c r="Q33" i="4"/>
  <c r="O32" i="4"/>
  <c r="Q32" i="4"/>
  <c r="L32" i="4"/>
  <c r="J32" i="4"/>
  <c r="M32" i="4"/>
  <c r="C8" i="4"/>
  <c r="F8" i="4" s="1"/>
  <c r="R8" i="4" s="1"/>
  <c r="P36" i="4"/>
  <c r="AM22" i="1"/>
  <c r="AM19" i="1"/>
  <c r="C19" i="4"/>
  <c r="F19" i="4" s="1"/>
  <c r="R19" i="4" s="1"/>
  <c r="C3" i="4"/>
  <c r="F3" i="4" s="1"/>
  <c r="K18" i="4"/>
  <c r="L13" i="4"/>
  <c r="M13" i="4"/>
  <c r="J9" i="4"/>
  <c r="M9" i="4"/>
  <c r="K9" i="4"/>
  <c r="M18" i="4"/>
  <c r="N18" i="4"/>
  <c r="P18" i="4"/>
  <c r="M10" i="4"/>
  <c r="N10" i="4"/>
  <c r="P10" i="4"/>
  <c r="Q18" i="4"/>
  <c r="Y7" i="1"/>
  <c r="G7" i="4" s="1"/>
  <c r="C28" i="4"/>
  <c r="F28" i="4" s="1"/>
  <c r="L20" i="4"/>
  <c r="N20" i="4"/>
  <c r="J20" i="4"/>
  <c r="C12" i="4"/>
  <c r="F12" i="4" s="1"/>
  <c r="R12" i="4" s="1"/>
  <c r="P20" i="4"/>
  <c r="O10" i="4"/>
  <c r="N13" i="4"/>
  <c r="Q13" i="4"/>
  <c r="J10" i="4"/>
  <c r="L10" i="4"/>
  <c r="Q9" i="4"/>
  <c r="AM14" i="1"/>
  <c r="C22" i="4"/>
  <c r="F22" i="4" s="1"/>
  <c r="C6" i="4"/>
  <c r="F6" i="4" s="1"/>
  <c r="R6" i="4" s="1"/>
  <c r="K13" i="4"/>
  <c r="L9" i="4"/>
  <c r="M20" i="4"/>
  <c r="P9" i="4"/>
  <c r="P2" i="4"/>
  <c r="X15" i="4" l="1" a="1"/>
  <c r="X15" i="4" s="1"/>
  <c r="X24" i="4" a="1"/>
  <c r="X24" i="4" s="1"/>
  <c r="X16" i="4" a="1"/>
  <c r="X16" i="4" s="1"/>
  <c r="W12" i="4"/>
  <c r="V12" i="4"/>
  <c r="W8" i="4"/>
  <c r="V8" i="4"/>
  <c r="W11" i="4"/>
  <c r="V11" i="4"/>
  <c r="W4" i="4"/>
  <c r="V4" i="4"/>
  <c r="W30" i="4"/>
  <c r="V30" i="4"/>
  <c r="W23" i="4"/>
  <c r="V23" i="4"/>
  <c r="V26" i="4"/>
  <c r="X25" i="4" s="1" a="1"/>
  <c r="X25" i="4" s="1"/>
  <c r="W26" i="4"/>
  <c r="V6" i="4"/>
  <c r="W6" i="4"/>
  <c r="W3" i="4"/>
  <c r="V3" i="4"/>
  <c r="V29" i="4"/>
  <c r="W29" i="4"/>
  <c r="W14" i="4"/>
  <c r="V14" i="4"/>
  <c r="X13" i="4" s="1" a="1"/>
  <c r="X13" i="4" s="1"/>
  <c r="W21" i="4"/>
  <c r="V21" i="4"/>
  <c r="X20" i="4" s="1" a="1"/>
  <c r="X20" i="4" s="1"/>
  <c r="W28" i="4"/>
  <c r="V28" i="4"/>
  <c r="X27" i="4" s="1" a="1"/>
  <c r="X27" i="4" s="1"/>
  <c r="W22" i="4"/>
  <c r="V22" i="4"/>
  <c r="W19" i="4"/>
  <c r="V19" i="4"/>
  <c r="X18" i="4" s="1" a="1"/>
  <c r="X18" i="4" s="1"/>
  <c r="W27" i="4"/>
  <c r="V27" i="4"/>
  <c r="V5" i="4"/>
  <c r="W5" i="4"/>
  <c r="P27" i="4"/>
  <c r="M27" i="4"/>
  <c r="K27" i="4"/>
  <c r="O27" i="4"/>
  <c r="Q27" i="4"/>
  <c r="N27" i="4"/>
  <c r="L27" i="4"/>
  <c r="J27" i="4"/>
  <c r="L12" i="4"/>
  <c r="N12" i="4"/>
  <c r="J12" i="4"/>
  <c r="O12" i="4"/>
  <c r="P12" i="4"/>
  <c r="Q12" i="4"/>
  <c r="M12" i="4"/>
  <c r="K12" i="4"/>
  <c r="N5" i="4"/>
  <c r="O5" i="4"/>
  <c r="Q5" i="4"/>
  <c r="M5" i="4"/>
  <c r="K5" i="4"/>
  <c r="L5" i="4"/>
  <c r="J5" i="4"/>
  <c r="P5" i="4"/>
  <c r="N17" i="4"/>
  <c r="L4" i="4"/>
  <c r="N4" i="4"/>
  <c r="J4" i="4"/>
  <c r="P4" i="4"/>
  <c r="Q4" i="4"/>
  <c r="K4" i="4"/>
  <c r="M4" i="4"/>
  <c r="O4" i="4"/>
  <c r="Q14" i="4"/>
  <c r="K14" i="4"/>
  <c r="P14" i="4"/>
  <c r="L14" i="4"/>
  <c r="J14" i="4"/>
  <c r="M14" i="4"/>
  <c r="O14" i="4"/>
  <c r="N14" i="4"/>
  <c r="Q30" i="4"/>
  <c r="K30" i="4"/>
  <c r="P30" i="4"/>
  <c r="L30" i="4"/>
  <c r="J30" i="4"/>
  <c r="M30" i="4"/>
  <c r="N30" i="4"/>
  <c r="O30" i="4"/>
  <c r="O8" i="4"/>
  <c r="P8" i="4"/>
  <c r="J8" i="4"/>
  <c r="N8" i="4"/>
  <c r="K8" i="4"/>
  <c r="Q8" i="4"/>
  <c r="M8" i="4"/>
  <c r="L8" i="4"/>
  <c r="L28" i="4"/>
  <c r="N28" i="4"/>
  <c r="J28" i="4"/>
  <c r="P28" i="4"/>
  <c r="Q28" i="4"/>
  <c r="K28" i="4"/>
  <c r="M28" i="4"/>
  <c r="O28" i="4"/>
  <c r="N21" i="4"/>
  <c r="Q21" i="4"/>
  <c r="L21" i="4"/>
  <c r="J21" i="4"/>
  <c r="M21" i="4"/>
  <c r="O21" i="4"/>
  <c r="K21" i="4"/>
  <c r="P21" i="4"/>
  <c r="O23" i="4"/>
  <c r="L23" i="4"/>
  <c r="N23" i="4"/>
  <c r="P23" i="4"/>
  <c r="M23" i="4"/>
  <c r="J23" i="4"/>
  <c r="Q23" i="4"/>
  <c r="K23" i="4"/>
  <c r="Q6" i="4"/>
  <c r="K6" i="4"/>
  <c r="M6" i="4"/>
  <c r="N6" i="4"/>
  <c r="O6" i="4"/>
  <c r="L6" i="4"/>
  <c r="J6" i="4"/>
  <c r="P6" i="4"/>
  <c r="P3" i="4"/>
  <c r="Q3" i="4"/>
  <c r="K3" i="4"/>
  <c r="N3" i="4"/>
  <c r="L3" i="4"/>
  <c r="J3" i="4"/>
  <c r="O3" i="4"/>
  <c r="M3" i="4"/>
  <c r="M26" i="4"/>
  <c r="P26" i="4"/>
  <c r="O26" i="4"/>
  <c r="Q26" i="4"/>
  <c r="K26" i="4"/>
  <c r="L26" i="4"/>
  <c r="J26" i="4"/>
  <c r="N26" i="4"/>
  <c r="P11" i="4"/>
  <c r="Q11" i="4"/>
  <c r="L11" i="4"/>
  <c r="J11" i="4"/>
  <c r="M11" i="4"/>
  <c r="N11" i="4"/>
  <c r="O11" i="4"/>
  <c r="K11" i="4"/>
  <c r="Q22" i="4"/>
  <c r="K22" i="4"/>
  <c r="N22" i="4"/>
  <c r="O22" i="4"/>
  <c r="P22" i="4"/>
  <c r="L22" i="4"/>
  <c r="J22" i="4"/>
  <c r="M22" i="4"/>
  <c r="P19" i="4"/>
  <c r="Q19" i="4"/>
  <c r="L19" i="4"/>
  <c r="J19" i="4"/>
  <c r="K19" i="4"/>
  <c r="M19" i="4"/>
  <c r="O19" i="4"/>
  <c r="N19" i="4"/>
  <c r="N29" i="4"/>
  <c r="Q29" i="4"/>
  <c r="M29" i="4"/>
  <c r="P29" i="4"/>
  <c r="O29" i="4"/>
  <c r="K29" i="4"/>
  <c r="J29" i="4"/>
  <c r="L29" i="4"/>
  <c r="X12" i="4" l="1" a="1"/>
  <c r="X12" i="4" s="1"/>
  <c r="X19" i="4" a="1"/>
  <c r="X19" i="4" s="1"/>
  <c r="X26" i="4" a="1"/>
  <c r="X26" i="4" s="1"/>
  <c r="X14" i="4" a="1"/>
  <c r="X14" i="4" s="1"/>
  <c r="X29" i="4" a="1"/>
  <c r="X29" i="4" s="1"/>
  <c r="X30" i="4" a="1"/>
  <c r="X30" i="4" s="1"/>
  <c r="X21" i="4" a="1"/>
  <c r="X21" i="4" s="1"/>
  <c r="X22" i="4" a="1"/>
  <c r="X22" i="4" s="1"/>
  <c r="X28" i="4" a="1"/>
  <c r="X28" i="4" s="1"/>
  <c r="X23" i="4" a="1"/>
  <c r="X23" i="4" s="1"/>
</calcChain>
</file>

<file path=xl/sharedStrings.xml><?xml version="1.0" encoding="utf-8"?>
<sst xmlns="http://schemas.openxmlformats.org/spreadsheetml/2006/main" count="253" uniqueCount="145">
  <si>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</si>
  <si>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</si>
  <si>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</si>
  <si>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</si>
  <si>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</si>
  <si>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</si>
  <si>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</si>
  <si>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</si>
  <si>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</si>
  <si>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</si>
  <si>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</si>
  <si>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</si>
  <si>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</si>
  <si>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</si>
  <si>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</si>
  <si>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</si>
  <si>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</si>
  <si>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</si>
  <si>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</si>
  <si>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</si>
  <si>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</si>
  <si>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</si>
  <si>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</si>
  <si>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</si>
  <si>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Строка D2</t>
  </si>
  <si>
    <t>Строка D3</t>
  </si>
  <si>
    <t>Строка D4</t>
  </si>
  <si>
    <t>Строка D5</t>
  </si>
  <si>
    <t>Строка D6</t>
  </si>
  <si>
    <t>Строка D7</t>
  </si>
  <si>
    <t>Строка D8</t>
  </si>
  <si>
    <t>Строка D9</t>
  </si>
  <si>
    <t>Строка D10</t>
  </si>
  <si>
    <t>Строка D18</t>
  </si>
  <si>
    <t>Строка D19</t>
  </si>
  <si>
    <t>Строка D20</t>
  </si>
  <si>
    <t>Строка D21</t>
  </si>
  <si>
    <t>Строка D22</t>
  </si>
  <si>
    <t>Строка D23</t>
  </si>
  <si>
    <t>Строка D24</t>
  </si>
  <si>
    <t>Строка D25</t>
  </si>
  <si>
    <t>Строка D11</t>
  </si>
  <si>
    <t xml:space="preserve"> E2</t>
  </si>
  <si>
    <t xml:space="preserve"> E3</t>
  </si>
  <si>
    <t xml:space="preserve"> E4</t>
  </si>
  <si>
    <t xml:space="preserve"> E5</t>
  </si>
  <si>
    <t xml:space="preserve"> E6</t>
  </si>
  <si>
    <t xml:space="preserve"> E7</t>
  </si>
  <si>
    <t xml:space="preserve"> E8</t>
  </si>
  <si>
    <t xml:space="preserve"> E9</t>
  </si>
  <si>
    <t xml:space="preserve"> E10</t>
  </si>
  <si>
    <t xml:space="preserve"> E11</t>
  </si>
  <si>
    <t xml:space="preserve"> E12</t>
  </si>
  <si>
    <t xml:space="preserve"> E18</t>
  </si>
  <si>
    <t xml:space="preserve"> E19</t>
  </si>
  <si>
    <t xml:space="preserve"> E20</t>
  </si>
  <si>
    <t xml:space="preserve"> E21</t>
  </si>
  <si>
    <t xml:space="preserve"> E22</t>
  </si>
  <si>
    <t xml:space="preserve"> E23</t>
  </si>
  <si>
    <t xml:space="preserve"> E24</t>
  </si>
  <si>
    <t xml:space="preserve"> E25</t>
  </si>
  <si>
    <t xml:space="preserve"> E26</t>
  </si>
  <si>
    <t xml:space="preserve"> F2</t>
  </si>
  <si>
    <t xml:space="preserve"> F3</t>
  </si>
  <si>
    <t xml:space="preserve"> F4</t>
  </si>
  <si>
    <t xml:space="preserve"> F5</t>
  </si>
  <si>
    <t xml:space="preserve"> F6</t>
  </si>
  <si>
    <t xml:space="preserve"> F7</t>
  </si>
  <si>
    <t xml:space="preserve"> F8</t>
  </si>
  <si>
    <t xml:space="preserve"> F9</t>
  </si>
  <si>
    <t xml:space="preserve"> F10</t>
  </si>
  <si>
    <t xml:space="preserve"> F11</t>
  </si>
  <si>
    <t xml:space="preserve"> F12</t>
  </si>
  <si>
    <t xml:space="preserve"> F18</t>
  </si>
  <si>
    <t xml:space="preserve"> F19</t>
  </si>
  <si>
    <t xml:space="preserve"> F20</t>
  </si>
  <si>
    <t xml:space="preserve"> F21</t>
  </si>
  <si>
    <t xml:space="preserve"> F22</t>
  </si>
  <si>
    <t xml:space="preserve"> F23</t>
  </si>
  <si>
    <t xml:space="preserve"> F24</t>
  </si>
  <si>
    <t xml:space="preserve"> F25</t>
  </si>
  <si>
    <t xml:space="preserve"> F26</t>
  </si>
  <si>
    <t xml:space="preserve"> G2</t>
  </si>
  <si>
    <t xml:space="preserve"> G3</t>
  </si>
  <si>
    <t xml:space="preserve"> G4</t>
  </si>
  <si>
    <t xml:space="preserve"> G5</t>
  </si>
  <si>
    <t xml:space="preserve"> G6</t>
  </si>
  <si>
    <t xml:space="preserve"> G7</t>
  </si>
  <si>
    <t xml:space="preserve"> G8</t>
  </si>
  <si>
    <t xml:space="preserve"> G9</t>
  </si>
  <si>
    <t xml:space="preserve"> G10</t>
  </si>
  <si>
    <t xml:space="preserve"> G11</t>
  </si>
  <si>
    <t xml:space="preserve"> G12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</si>
  <si>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</si>
  <si>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</si>
  <si>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</si>
  <si>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</si>
  <si>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</si>
  <si>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</si>
  <si>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</si>
  <si>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</si>
  <si>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</si>
  <si>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</si>
  <si>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</si>
  <si>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</si>
  <si>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</si>
  <si>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</si>
  <si>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</si>
  <si>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</si>
  <si>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</si>
  <si>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</si>
  <si>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</si>
  <si>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H18</t>
  </si>
  <si>
    <t>H19</t>
  </si>
  <si>
    <t>H20</t>
  </si>
  <si>
    <t>H21</t>
  </si>
  <si>
    <t>H22</t>
  </si>
  <si>
    <t>H23</t>
  </si>
  <si>
    <t>H24</t>
  </si>
  <si>
    <t>H25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</si>
  <si>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</si>
  <si>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</si>
  <si>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</si>
  <si>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</si>
  <si>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</si>
  <si>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</si>
  <si>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</si>
  <si>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</si>
  <si>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</si>
  <si>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</si>
  <si>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I18</t>
  </si>
  <si>
    <t>I19</t>
  </si>
  <si>
    <t>I20</t>
  </si>
  <si>
    <t>I21</t>
  </si>
  <si>
    <t>I22</t>
  </si>
  <si>
    <t>I23</t>
  </si>
  <si>
    <t>I24</t>
  </si>
  <si>
    <t>I25</t>
  </si>
  <si>
    <t>H12+X12</t>
  </si>
  <si>
    <t>H26+X26</t>
  </si>
  <si>
    <t>I26+Y12</t>
  </si>
  <si>
    <t>I12+Y12</t>
  </si>
  <si>
    <r>
      <t xml:space="preserve">Строка D12- D17 </t>
    </r>
    <r>
      <rPr>
        <b/>
        <sz val="10"/>
        <rFont val="Arial Cyr"/>
        <charset val="204"/>
      </rPr>
      <t xml:space="preserve">через запятую, если повторяется одно и тоже значение то прописать один раз </t>
    </r>
  </si>
  <si>
    <r>
      <t xml:space="preserve">Строка D26 - D30 </t>
    </r>
    <r>
      <rPr>
        <b/>
        <sz val="10"/>
        <rFont val="Arial Cyr"/>
        <charset val="204"/>
      </rPr>
      <t xml:space="preserve">через запятую, если повторяется одно и то же значение то прописать один раз </t>
    </r>
  </si>
  <si>
    <t>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</si>
</sst>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1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0" fillId="15" borderId="0" xfId="0" applyFill="1"/>
    <xf numFmtId="0" fontId="0" fillId="16" borderId="0" xfId="0" applyFill="1"/>
    <xf numFmtId="0" fontId="0" fillId="14" borderId="0" xfId="0" applyFill="1"/>
    <xf numFmtId="0" fontId="0" fillId="12" borderId="0" xfId="0" applyFill="1"/>
    <xf numFmtId="0" fontId="0" fillId="14" borderId="0" xfId="0" applyFill="1" applyAlignment="1">
      <alignment horizontal="right"/>
    </xf>
    <xf numFmtId="0" fontId="0" fillId="16" borderId="0" xfId="0" applyFill="1" applyAlignment="1">
      <alignment horizontal="left" vertical="center"/>
    </xf>
    <xf numFmtId="0" fontId="0" fillId="0" borderId="0" xfId="0" applyFill="1"/>
    <xf numFmtId="0" fontId="0" fillId="12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7" borderId="0" xfId="0" applyFill="1"/>
    <xf numFmtId="0" fontId="0" fillId="18" borderId="0" xfId="0" applyFill="1" applyAlignment="1">
      <alignment horizontal="center" vertical="center"/>
    </xf>
    <xf numFmtId="0" fontId="0" fillId="18" borderId="0" xfId="0" applyFill="1"/>
    <xf numFmtId="0" fontId="8" fillId="12" borderId="6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9" borderId="8" xfId="0" applyFill="1" applyBorder="1" applyAlignment="1">
      <alignment horizontal="left" vertical="center"/>
    </xf>
    <xf numFmtId="0" fontId="0" fillId="14" borderId="8" xfId="0" applyFill="1" applyBorder="1" applyAlignment="1">
      <alignment horizontal="right"/>
    </xf>
    <xf numFmtId="0" fontId="0" fillId="16" borderId="8" xfId="0" applyFill="1" applyBorder="1" applyAlignment="1">
      <alignment horizontal="left" vertical="center"/>
    </xf>
    <xf numFmtId="0" fontId="0" fillId="17" borderId="8" xfId="0" applyFill="1" applyBorder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15" borderId="8" xfId="0" applyFill="1" applyBorder="1" applyAlignment="1">
      <alignment horizontal="left" vertical="center"/>
    </xf>
    <xf numFmtId="0" fontId="0" fillId="0" borderId="8" xfId="0" applyFill="1" applyBorder="1"/>
    <xf numFmtId="0" fontId="0" fillId="15" borderId="7" xfId="0" applyFill="1" applyBorder="1" applyAlignment="1">
      <alignment vertical="center" wrapText="1"/>
    </xf>
    <xf numFmtId="0" fontId="0" fillId="14" borderId="8" xfId="0" applyFill="1" applyBorder="1"/>
    <xf numFmtId="0" fontId="0" fillId="16" borderId="8" xfId="0" applyFill="1" applyBorder="1"/>
    <xf numFmtId="0" fontId="0" fillId="12" borderId="8" xfId="0" applyFill="1" applyBorder="1"/>
    <xf numFmtId="0" fontId="0" fillId="17" borderId="8" xfId="0" applyFill="1" applyBorder="1"/>
    <xf numFmtId="0" fontId="0" fillId="18" borderId="9" xfId="0" applyFill="1" applyBorder="1"/>
    <xf numFmtId="0" fontId="0" fillId="15" borderId="7" xfId="0" applyFill="1" applyBorder="1" applyAlignment="1">
      <alignment wrapText="1"/>
    </xf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/>
    <xf numFmtId="0" fontId="8" fillId="0" borderId="0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11" fillId="0" borderId="0" xfId="0" applyFont="1"/>
    <xf numFmtId="0" fontId="0" fillId="8" borderId="0" xfId="0" applyFill="1"/>
    <xf numFmtId="0" fontId="0" fillId="8" borderId="8" xfId="0" applyFill="1" applyBorder="1"/>
    <xf numFmtId="0" fontId="0" fillId="19" borderId="0" xfId="0" applyFill="1"/>
    <xf numFmtId="0" fontId="0" fillId="19" borderId="9" xfId="0" applyFill="1" applyBorder="1"/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3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L35" sqref="L35"/>
    </sheetView>
  </sheetViews>
  <sheetFormatPr defaultRowHeight="13.5" x14ac:dyDescent="0.2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7.2851562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9.140625" style="11" hidden="1" customWidth="1"/>
    <col min="17" max="17" width="4.5703125" style="11" hidden="1" customWidth="1"/>
    <col min="18" max="18" width="4.140625" style="11" hidden="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1.1406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2.7109375" style="31" customWidth="1"/>
    <col min="95" max="95" width="1.5703125" style="31" customWidth="1"/>
    <col min="96" max="96" width="9.5703125" style="31" hidden="1" customWidth="1"/>
    <col min="97" max="97" width="10.7109375" style="31" hidden="1" customWidth="1"/>
    <col min="98" max="98" width="9.28515625" style="31" hidden="1" customWidth="1"/>
    <col min="99" max="99" width="9.140625" style="31" hidden="1" customWidth="1"/>
    <col min="100" max="100" width="7.85546875" style="31" hidden="1" customWidth="1"/>
    <col min="101" max="101" width="10.85546875" style="31" hidden="1" customWidth="1"/>
    <col min="102" max="102" width="14.7109375" style="31" hidden="1" customWidth="1"/>
    <col min="103" max="103" width="7.85546875" style="31" hidden="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 x14ac:dyDescent="0.25">
      <c r="A1" s="4"/>
      <c r="B1" s="12"/>
      <c r="C1" s="55"/>
      <c r="D1" s="12"/>
      <c r="E1" s="144"/>
      <c r="F1" s="145"/>
      <c r="G1" s="145"/>
      <c r="H1" s="145"/>
      <c r="I1" s="146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47"/>
      <c r="V1" s="148"/>
      <c r="W1" s="147"/>
      <c r="X1" s="149"/>
      <c r="Y1" s="148"/>
      <c r="Z1" s="147"/>
      <c r="AA1" s="149"/>
      <c r="AB1" s="148"/>
      <c r="AC1" s="3"/>
      <c r="AD1" s="147"/>
      <c r="AE1" s="148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 x14ac:dyDescent="0.25">
      <c r="A2" s="10"/>
      <c r="B2" s="19"/>
      <c r="C2" s="10"/>
      <c r="D2" s="19"/>
      <c r="E2" s="32"/>
      <c r="F2" s="32"/>
      <c r="G2" s="32"/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 x14ac:dyDescent="0.25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>
        <v>2</v>
      </c>
      <c r="V3" s="50" t="s">
        <v>0</v>
      </c>
      <c r="W3" s="7"/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 x14ac:dyDescent="0.25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>
        <v>3</v>
      </c>
      <c r="V4" s="50" t="s">
        <v>0</v>
      </c>
      <c r="W4" s="7"/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 x14ac:dyDescent="0.25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 x14ac:dyDescent="0.25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 x14ac:dyDescent="0.25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/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 x14ac:dyDescent="0.25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 x14ac:dyDescent="0.25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 x14ac:dyDescent="0.25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>
        <v>4</v>
      </c>
      <c r="V10" s="50" t="s">
        <v>0</v>
      </c>
      <c r="W10" s="7"/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 x14ac:dyDescent="0.25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 x14ac:dyDescent="0.25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 x14ac:dyDescent="0.25">
      <c r="A13" s="16"/>
      <c r="B13" s="45" t="s">
        <v>11</v>
      </c>
      <c r="C13" s="45"/>
      <c r="D13" s="29"/>
      <c r="E13" s="46" t="s">
        <v>17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>
        <v>4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 x14ac:dyDescent="0.25">
      <c r="A14" s="16"/>
      <c r="B14" s="45" t="s">
        <v>11</v>
      </c>
      <c r="C14" s="45"/>
      <c r="D14" s="29"/>
      <c r="E14" s="46" t="s">
        <v>17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>
        <v>4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 x14ac:dyDescent="0.25">
      <c r="A15" s="16"/>
      <c r="B15" s="45" t="s">
        <v>11</v>
      </c>
      <c r="C15" s="45"/>
      <c r="D15" s="29"/>
      <c r="E15" s="46" t="s">
        <v>17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>
        <v>4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 x14ac:dyDescent="0.25">
      <c r="A16" s="16"/>
      <c r="B16" s="45" t="s">
        <v>11</v>
      </c>
      <c r="C16" s="45"/>
      <c r="D16" s="29"/>
      <c r="E16" s="46" t="s">
        <v>17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>
        <v>4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 x14ac:dyDescent="0.25">
      <c r="A17" s="16"/>
      <c r="B17" s="45" t="s">
        <v>11</v>
      </c>
      <c r="C17" s="45"/>
      <c r="D17" s="29"/>
      <c r="E17" s="46" t="s">
        <v>17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>
        <v>4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 x14ac:dyDescent="0.25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>
        <v>4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 x14ac:dyDescent="0.25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 x14ac:dyDescent="0.25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 x14ac:dyDescent="0.25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>
        <v>4</v>
      </c>
      <c r="V21" s="50" t="s">
        <v>2</v>
      </c>
      <c r="W21" s="7"/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 x14ac:dyDescent="0.25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 x14ac:dyDescent="0.25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 x14ac:dyDescent="0.25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>
        <v>4</v>
      </c>
      <c r="V24" s="50" t="s">
        <v>3</v>
      </c>
      <c r="W24" s="7"/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 x14ac:dyDescent="0.25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 x14ac:dyDescent="0.25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 x14ac:dyDescent="0.25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 x14ac:dyDescent="0.25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 x14ac:dyDescent="0.25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 x14ac:dyDescent="0.25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 x14ac:dyDescent="0.25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70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abSelected="1" zoomScale="85" zoomScaleNormal="85" workbookViewId="0">
      <pane ySplit="1" topLeftCell="A2" activePane="bottomLeft" state="frozen"/>
      <selection pane="bottomLeft" activeCell="AF3" sqref="AF3"/>
    </sheetView>
  </sheetViews>
  <sheetFormatPr defaultRowHeight="12.75" x14ac:dyDescent="0.2"/>
  <cols>
    <col min="1" max="1" width="15.28515625" style="80" customWidth="1"/>
    <col min="2" max="2" width="9.140625" style="87" customWidth="1"/>
    <col min="3" max="4" width="5.42578125" style="88" customWidth="1"/>
    <col min="5" max="5" width="6.28515625" style="86" customWidth="1"/>
    <col min="6" max="6" width="7" style="88" customWidth="1"/>
    <col min="7" max="7" width="4.42578125" style="80" customWidth="1"/>
    <col min="8" max="8" width="10" style="80" customWidth="1"/>
    <col min="9" max="9" width="9.42578125" style="80" customWidth="1"/>
    <col min="10" max="10" width="14" customWidth="1"/>
    <col min="11" max="11" width="6.85546875" customWidth="1"/>
    <col min="12" max="12" width="5.28515625" customWidth="1"/>
    <col min="13" max="13" width="6.5703125" customWidth="1"/>
    <col min="14" max="14" width="4.5703125" customWidth="1"/>
    <col min="15" max="15" width="2.7109375" customWidth="1"/>
    <col min="16" max="16" width="12.85546875" customWidth="1"/>
    <col min="17" max="17" width="10.28515625" customWidth="1"/>
    <col min="19" max="19" width="1.5703125" customWidth="1"/>
    <col min="20" max="20" width="15" hidden="1" customWidth="1"/>
    <col min="21" max="21" width="9.140625" hidden="1" customWidth="1"/>
    <col min="25" max="25" width="5.7109375" customWidth="1"/>
    <col min="26" max="26" width="22.85546875" customWidth="1"/>
    <col min="27" max="27" width="6.85546875" customWidth="1"/>
    <col min="28" max="28" width="7" customWidth="1"/>
    <col min="29" max="29" width="6.5703125" customWidth="1"/>
  </cols>
  <sheetData>
    <row r="1" spans="1:32" x14ac:dyDescent="0.2">
      <c r="A1" s="92"/>
      <c r="B1" s="150"/>
      <c r="C1" s="150"/>
      <c r="D1" s="93"/>
      <c r="E1" s="150"/>
      <c r="F1" s="150"/>
      <c r="G1" s="150"/>
      <c r="H1" s="92"/>
      <c r="I1" s="92"/>
      <c r="J1" s="83"/>
      <c r="K1" s="151"/>
      <c r="L1" s="151"/>
      <c r="M1" s="152"/>
      <c r="N1" s="152"/>
      <c r="O1" s="152"/>
      <c r="P1" s="90"/>
      <c r="Q1" s="84"/>
      <c r="R1" s="85"/>
      <c r="X1" s="140"/>
      <c r="Y1" s="142"/>
    </row>
    <row r="2" spans="1:32" ht="15" x14ac:dyDescent="0.25">
      <c r="A2" s="91">
        <f>Лист1!E:E</f>
        <v>0</v>
      </c>
      <c r="B2" s="87">
        <f>Лист1!U:U</f>
        <v>0</v>
      </c>
      <c r="C2" s="88">
        <f>Лист1!X:X</f>
        <v>0</v>
      </c>
      <c r="D2" s="88" t="str">
        <f>IF(A:A=0,"",A:A)</f>
        <v/>
      </c>
      <c r="E2" s="86" t="str">
        <f>IF(B:B=0,"",B:B)</f>
        <v/>
      </c>
      <c r="F2" s="88" t="str">
        <f>IF(C:C=0,"",C:C)</f>
        <v/>
      </c>
      <c r="G2" s="80">
        <f>Лист1!Y:Y</f>
        <v>0</v>
      </c>
      <c r="H2" s="80" t="e">
        <f>Лист1!AN:AN</f>
        <v>#REF!</v>
      </c>
      <c r="I2" s="80">
        <f>Лист1!AU:AU</f>
        <v>0</v>
      </c>
      <c r="J2" s="89" t="str">
        <f t="shared" ref="J2:J39" si="0">IF(ISERR(SEARCH(".",$C2)),"",A2)</f>
        <v/>
      </c>
      <c r="K2" s="89" t="str">
        <f t="shared" ref="K2:K39" si="1">IF(ISERR(SEARCH(".",$C2)),"",B2)</f>
        <v/>
      </c>
      <c r="L2" s="89" t="str">
        <f t="shared" ref="L2:L39" si="2">IF(ISERR(SEARCH(".",$C2)),"",C2)</f>
        <v/>
      </c>
      <c r="M2" s="89" t="str">
        <f t="shared" ref="M2:Q17" si="3">IF(ISERR(SEARCH(".",$C2)),"",E2)</f>
        <v/>
      </c>
      <c r="N2" s="89" t="str">
        <f t="shared" si="3"/>
        <v/>
      </c>
      <c r="O2" s="89" t="str">
        <f t="shared" si="3"/>
        <v/>
      </c>
      <c r="P2" s="89" t="str">
        <f t="shared" si="3"/>
        <v/>
      </c>
      <c r="Q2" s="89" t="str">
        <f t="shared" si="3"/>
        <v/>
      </c>
      <c r="V2" t="str">
        <f>IF(ISERR(SEARCH(".",$C2)),"",H2)</f>
        <v/>
      </c>
      <c r="W2" t="str">
        <f>IF(ISERR(SEARCH(".",$C2)),"",I2)</f>
        <v/>
      </c>
      <c r="X2" s="140" t="str">
        <f t="array" ref="X2">IF(AND(V3&lt;&gt;"",V2=""),SUM(V3:INDEX(V$13:V$35,MIN(IF(V3:$V$35="",ROW(V3:$V$35)))-12)),"")</f>
        <v/>
      </c>
      <c r="Y2" s="142"/>
      <c r="Z2" s="97" t="s">
        <v>24</v>
      </c>
      <c r="AA2" s="99" t="s">
        <v>42</v>
      </c>
      <c r="AB2" s="98" t="s">
        <v>62</v>
      </c>
      <c r="AC2" s="100" t="s">
        <v>82</v>
      </c>
      <c r="AD2" s="106" t="s">
        <v>102</v>
      </c>
      <c r="AE2" s="108" t="s">
        <v>120</v>
      </c>
      <c r="AF2" s="139" t="e">
        <f>IF(SEARCH(".",$F2),"",D2)</f>
        <v>#VALUE!</v>
      </c>
    </row>
    <row r="3" spans="1:32" ht="15" x14ac:dyDescent="0.25">
      <c r="A3" s="91" t="str">
        <f>Лист1!E:E</f>
        <v>Н77</v>
      </c>
      <c r="B3" s="87">
        <f>Лист1!U:U</f>
        <v>2</v>
      </c>
      <c r="C3" s="88" t="str">
        <f>Лист1!X:X</f>
        <v>1</v>
      </c>
      <c r="D3" s="94" t="str">
        <f t="shared" ref="D3:D30" si="4">IF(A:A=0,"",A:A)</f>
        <v>Н77</v>
      </c>
      <c r="E3" s="101">
        <f t="shared" ref="E3:E30" si="5">IF(B:B=0,"",B:B)</f>
        <v>2</v>
      </c>
      <c r="F3" s="102" t="str">
        <f t="shared" ref="F3:F30" si="6">IF(C:C=0,"",C:C)</f>
        <v>1</v>
      </c>
      <c r="G3" s="104" t="str">
        <f>Лист1!Y:Y</f>
        <v>a</v>
      </c>
      <c r="H3" s="105">
        <f>Лист1!AN:AN</f>
        <v>0.81</v>
      </c>
      <c r="I3" s="107">
        <f>Лист1!AU:AU</f>
        <v>4.6999999999999993</v>
      </c>
      <c r="J3" s="89" t="str">
        <f t="shared" si="0"/>
        <v/>
      </c>
      <c r="K3" s="89" t="str">
        <f t="shared" si="1"/>
        <v/>
      </c>
      <c r="L3" s="89" t="str">
        <f t="shared" si="2"/>
        <v/>
      </c>
      <c r="M3" s="89" t="str">
        <f t="shared" si="3"/>
        <v/>
      </c>
      <c r="N3" s="89" t="str">
        <f t="shared" si="3"/>
        <v/>
      </c>
      <c r="O3" s="89" t="str">
        <f t="shared" si="3"/>
        <v/>
      </c>
      <c r="P3" s="89" t="str">
        <f t="shared" si="3"/>
        <v/>
      </c>
      <c r="Q3" s="89" t="str">
        <f t="shared" si="3"/>
        <v/>
      </c>
      <c r="R3" t="str">
        <f t="shared" ref="R3:R24" si="7">IFERROR(INDEX(J2:J22,SMALL(IF(ISNUMBER(SEARCH(".",$F$6:$F$21)),ROW($A$6:$A$21)-5),ROW(A2))),"")</f>
        <v/>
      </c>
      <c r="V3" t="str">
        <f t="shared" ref="V3:V32" si="8">IF(ISERR(SEARCH(".",$C3)),"",H3)</f>
        <v/>
      </c>
      <c r="W3" t="str">
        <f t="shared" ref="W3:W30" si="9">IF(ISERR(SEARCH(".",$C3)),"",I3)</f>
        <v/>
      </c>
      <c r="X3" s="140" t="str">
        <f t="array" ref="X3">IF(AND(V4&lt;&gt;"",V3=""),SUM(V4:INDEX(V$13:V$35,MIN(IF(V4:$V$35="",ROW(V4:$V$35)))-12)),"")</f>
        <v/>
      </c>
      <c r="Y3" s="142"/>
      <c r="Z3" s="97" t="s">
        <v>25</v>
      </c>
      <c r="AA3" s="99" t="s">
        <v>43</v>
      </c>
      <c r="AB3" s="98" t="s">
        <v>63</v>
      </c>
      <c r="AC3" s="100" t="s">
        <v>83</v>
      </c>
      <c r="AD3" s="106" t="s">
        <v>103</v>
      </c>
      <c r="AE3" s="108" t="s">
        <v>121</v>
      </c>
      <c r="AF3" s="139"/>
    </row>
    <row r="4" spans="1:32" ht="15" x14ac:dyDescent="0.25">
      <c r="A4" s="91" t="str">
        <f>Лист1!E:E</f>
        <v>Г9</v>
      </c>
      <c r="B4" s="87">
        <f>Лист1!U:U</f>
        <v>3</v>
      </c>
      <c r="C4" s="88" t="str">
        <f>Лист1!X:X</f>
        <v>1</v>
      </c>
      <c r="D4" s="94" t="str">
        <f t="shared" si="4"/>
        <v>Г9</v>
      </c>
      <c r="E4" s="101">
        <f t="shared" si="5"/>
        <v>3</v>
      </c>
      <c r="F4" s="102" t="str">
        <f t="shared" si="6"/>
        <v>1</v>
      </c>
      <c r="G4" s="104" t="str">
        <f>Лист1!Y:Y</f>
        <v>a</v>
      </c>
      <c r="H4" s="105">
        <f>Лист1!AN:AN</f>
        <v>0.81</v>
      </c>
      <c r="I4" s="107">
        <f>Лист1!AU:AU</f>
        <v>4.6999999999999993</v>
      </c>
      <c r="J4" s="89" t="str">
        <f t="shared" si="0"/>
        <v/>
      </c>
      <c r="K4" s="89" t="str">
        <f t="shared" si="1"/>
        <v/>
      </c>
      <c r="L4" s="89" t="str">
        <f t="shared" si="2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t="str">
        <f t="shared" si="7"/>
        <v/>
      </c>
      <c r="V4" t="str">
        <f t="shared" si="8"/>
        <v/>
      </c>
      <c r="W4" t="str">
        <f t="shared" si="9"/>
        <v/>
      </c>
      <c r="X4" s="140" t="str">
        <f t="array" ref="X4">IF(AND(V5&lt;&gt;"",V4=""),SUM(V5:INDEX(V$13:V$35,MIN(IF(V5:$V$35="",ROW(V5:$V$35)))-12)),"")</f>
        <v/>
      </c>
      <c r="Y4" s="142"/>
      <c r="Z4" s="97" t="s">
        <v>26</v>
      </c>
      <c r="AA4" s="99" t="s">
        <v>44</v>
      </c>
      <c r="AB4" s="98" t="s">
        <v>64</v>
      </c>
      <c r="AC4" s="100" t="s">
        <v>84</v>
      </c>
      <c r="AD4" s="106" t="s">
        <v>104</v>
      </c>
      <c r="AE4" s="108" t="s">
        <v>122</v>
      </c>
      <c r="AF4" s="139"/>
    </row>
    <row r="5" spans="1:32" ht="15" x14ac:dyDescent="0.25">
      <c r="A5" s="91" t="str">
        <f>Лист1!E:E</f>
        <v>Г9</v>
      </c>
      <c r="B5" s="87">
        <f>Лист1!U:U</f>
        <v>0</v>
      </c>
      <c r="C5" s="88" t="str">
        <f>Лист1!X:X</f>
        <v>1</v>
      </c>
      <c r="D5" s="94" t="str">
        <f t="shared" si="4"/>
        <v>Г9</v>
      </c>
      <c r="E5" s="101" t="str">
        <f t="shared" si="5"/>
        <v/>
      </c>
      <c r="F5" s="102" t="str">
        <f t="shared" si="6"/>
        <v>1</v>
      </c>
      <c r="G5" s="104" t="str">
        <f>Лист1!Y:Y</f>
        <v>в</v>
      </c>
      <c r="H5" s="105">
        <f>Лист1!AN:AN</f>
        <v>5.3999999999999995</v>
      </c>
      <c r="I5" s="107">
        <f>Лист1!AU:AU</f>
        <v>29.1</v>
      </c>
      <c r="J5" s="89" t="str">
        <f t="shared" si="0"/>
        <v/>
      </c>
      <c r="K5" s="89" t="str">
        <f t="shared" si="1"/>
        <v/>
      </c>
      <c r="L5" s="89" t="str">
        <f t="shared" si="2"/>
        <v/>
      </c>
      <c r="M5" s="89" t="str">
        <f t="shared" si="3"/>
        <v/>
      </c>
      <c r="N5" s="89" t="str">
        <f t="shared" si="3"/>
        <v/>
      </c>
      <c r="O5" s="89" t="str">
        <f t="shared" si="3"/>
        <v/>
      </c>
      <c r="P5" s="89" t="str">
        <f t="shared" si="3"/>
        <v/>
      </c>
      <c r="Q5" s="89" t="str">
        <f t="shared" si="3"/>
        <v/>
      </c>
      <c r="R5" t="str">
        <f t="shared" si="7"/>
        <v/>
      </c>
      <c r="V5" t="str">
        <f t="shared" si="8"/>
        <v/>
      </c>
      <c r="W5" t="str">
        <f t="shared" si="9"/>
        <v/>
      </c>
      <c r="X5" s="140" t="str">
        <f t="array" ref="X5">IF(AND(V6&lt;&gt;"",V5=""),SUM(V6:INDEX(V$13:V$35,MIN(IF(V6:$V$35="",ROW(V6:$V$35)))-12)),"")</f>
        <v/>
      </c>
      <c r="Y5" s="142"/>
      <c r="Z5" s="97" t="s">
        <v>27</v>
      </c>
      <c r="AA5" s="99" t="s">
        <v>45</v>
      </c>
      <c r="AB5" s="98" t="s">
        <v>65</v>
      </c>
      <c r="AC5" s="100" t="s">
        <v>85</v>
      </c>
      <c r="AD5" s="106" t="s">
        <v>105</v>
      </c>
      <c r="AE5" s="108" t="s">
        <v>123</v>
      </c>
      <c r="AF5" s="139"/>
    </row>
    <row r="6" spans="1:32" ht="15" x14ac:dyDescent="0.25">
      <c r="A6" s="91" t="str">
        <f>Лист1!E:E</f>
        <v>Г9</v>
      </c>
      <c r="B6" s="87">
        <f>Лист1!U:U</f>
        <v>0</v>
      </c>
      <c r="C6" s="88" t="str">
        <f>Лист1!X:X</f>
        <v>1</v>
      </c>
      <c r="D6" s="94" t="str">
        <f t="shared" si="4"/>
        <v>Г9</v>
      </c>
      <c r="E6" s="101" t="str">
        <f t="shared" si="5"/>
        <v/>
      </c>
      <c r="F6" s="102" t="str">
        <f t="shared" si="6"/>
        <v>1</v>
      </c>
      <c r="G6" s="110" t="str">
        <f>Лист1!Y:Y</f>
        <v>с</v>
      </c>
      <c r="H6" s="105">
        <f>Лист1!AN:AN</f>
        <v>0.81</v>
      </c>
      <c r="I6" s="107">
        <f>Лист1!AU:AU</f>
        <v>4.6999999999999993</v>
      </c>
      <c r="J6" s="89" t="str">
        <f t="shared" si="0"/>
        <v/>
      </c>
      <c r="K6" s="89" t="str">
        <f t="shared" si="1"/>
        <v/>
      </c>
      <c r="L6" s="89" t="str">
        <f t="shared" si="2"/>
        <v/>
      </c>
      <c r="M6" s="89" t="str">
        <f t="shared" si="3"/>
        <v/>
      </c>
      <c r="N6" s="89" t="str">
        <f t="shared" si="3"/>
        <v/>
      </c>
      <c r="O6" s="89" t="str">
        <f t="shared" si="3"/>
        <v/>
      </c>
      <c r="P6" s="89" t="str">
        <f t="shared" si="3"/>
        <v/>
      </c>
      <c r="Q6" s="89" t="str">
        <f t="shared" si="3"/>
        <v/>
      </c>
      <c r="R6" t="str">
        <f t="shared" si="7"/>
        <v/>
      </c>
      <c r="V6" t="str">
        <f t="shared" si="8"/>
        <v/>
      </c>
      <c r="W6" t="str">
        <f t="shared" si="9"/>
        <v/>
      </c>
      <c r="X6" s="140" t="str">
        <f t="array" ref="X6">IF(AND(V7&lt;&gt;"",V6=""),SUM(V7:INDEX(V$13:V$35,MIN(IF(V7:$V$35="",ROW(V7:$V$35)))-12)),"")</f>
        <v/>
      </c>
      <c r="Y6" s="142"/>
      <c r="Z6" s="97" t="s">
        <v>28</v>
      </c>
      <c r="AA6" s="99" t="s">
        <v>46</v>
      </c>
      <c r="AB6" s="98" t="s">
        <v>66</v>
      </c>
      <c r="AC6" s="100" t="s">
        <v>86</v>
      </c>
      <c r="AD6" s="106" t="s">
        <v>106</v>
      </c>
      <c r="AE6" s="108" t="s">
        <v>124</v>
      </c>
      <c r="AF6" s="139"/>
    </row>
    <row r="7" spans="1:32" ht="15" x14ac:dyDescent="0.25">
      <c r="A7" s="91" t="str">
        <f>Лист1!E:E</f>
        <v>Н77</v>
      </c>
      <c r="B7" s="87">
        <f>Лист1!U:U</f>
        <v>3</v>
      </c>
      <c r="C7" s="88" t="str">
        <f>Лист1!X:X</f>
        <v>2</v>
      </c>
      <c r="D7" s="94" t="str">
        <f t="shared" si="4"/>
        <v>Н77</v>
      </c>
      <c r="E7" s="101">
        <f t="shared" si="5"/>
        <v>3</v>
      </c>
      <c r="F7" s="102" t="str">
        <f t="shared" si="6"/>
        <v>2</v>
      </c>
      <c r="G7" s="104" t="str">
        <f>Лист1!Y:Y</f>
        <v>а</v>
      </c>
      <c r="H7" s="105">
        <f>Лист1!AN:AN</f>
        <v>0.81</v>
      </c>
      <c r="I7" s="107">
        <f>Лист1!AU:AU</f>
        <v>5.1999999999999993</v>
      </c>
      <c r="J7" s="89" t="str">
        <f t="shared" si="0"/>
        <v/>
      </c>
      <c r="K7" s="89" t="str">
        <f t="shared" si="1"/>
        <v/>
      </c>
      <c r="L7" s="89" t="str">
        <f t="shared" si="2"/>
        <v/>
      </c>
      <c r="M7" s="89" t="str">
        <f t="shared" si="3"/>
        <v/>
      </c>
      <c r="N7" s="89" t="str">
        <f t="shared" si="3"/>
        <v/>
      </c>
      <c r="O7" s="89" t="str">
        <f t="shared" si="3"/>
        <v/>
      </c>
      <c r="P7" s="89" t="str">
        <f t="shared" si="3"/>
        <v/>
      </c>
      <c r="Q7" s="89" t="str">
        <f t="shared" si="3"/>
        <v/>
      </c>
      <c r="R7" t="str">
        <f t="shared" si="7"/>
        <v/>
      </c>
      <c r="V7" t="str">
        <f t="shared" si="8"/>
        <v/>
      </c>
      <c r="W7" t="str">
        <f t="shared" si="9"/>
        <v/>
      </c>
      <c r="X7" s="140" t="str">
        <f t="array" ref="X7">IF(AND(V8&lt;&gt;"",V7=""),SUM(V8:INDEX(V$13:V$35,MIN(IF(V8:$V$35="",ROW(V8:$V$35)))-12)),"")</f>
        <v/>
      </c>
      <c r="Y7" s="142"/>
      <c r="Z7" s="97" t="s">
        <v>29</v>
      </c>
      <c r="AA7" s="99" t="s">
        <v>47</v>
      </c>
      <c r="AB7" s="98" t="s">
        <v>67</v>
      </c>
      <c r="AC7" s="100" t="s">
        <v>87</v>
      </c>
      <c r="AD7" s="106" t="s">
        <v>107</v>
      </c>
      <c r="AE7" s="108" t="s">
        <v>125</v>
      </c>
      <c r="AF7" s="139"/>
    </row>
    <row r="8" spans="1:32" ht="15" x14ac:dyDescent="0.25">
      <c r="A8" s="91" t="str">
        <f>Лист1!E:E</f>
        <v>Н77</v>
      </c>
      <c r="B8" s="87">
        <f>Лист1!U:U</f>
        <v>0</v>
      </c>
      <c r="C8" s="88" t="str">
        <f>Лист1!X:X</f>
        <v>2</v>
      </c>
      <c r="D8" s="94" t="str">
        <f t="shared" si="4"/>
        <v>Н77</v>
      </c>
      <c r="E8" s="101" t="str">
        <f t="shared" si="5"/>
        <v/>
      </c>
      <c r="F8" s="102" t="str">
        <f t="shared" si="6"/>
        <v>2</v>
      </c>
      <c r="G8" s="104" t="str">
        <f>Лист1!Y:Y</f>
        <v>в</v>
      </c>
      <c r="H8" s="105">
        <f>Лист1!AN:AN</f>
        <v>0.42</v>
      </c>
      <c r="I8" s="107">
        <f>Лист1!AU:AU</f>
        <v>2.7</v>
      </c>
      <c r="J8" s="89" t="str">
        <f t="shared" si="0"/>
        <v/>
      </c>
      <c r="K8" s="89" t="str">
        <f t="shared" si="1"/>
        <v/>
      </c>
      <c r="L8" s="89" t="str">
        <f t="shared" si="2"/>
        <v/>
      </c>
      <c r="M8" s="89" t="str">
        <f t="shared" si="3"/>
        <v/>
      </c>
      <c r="N8" s="89" t="str">
        <f t="shared" si="3"/>
        <v/>
      </c>
      <c r="O8" s="89" t="str">
        <f t="shared" si="3"/>
        <v/>
      </c>
      <c r="P8" s="89" t="str">
        <f t="shared" si="3"/>
        <v/>
      </c>
      <c r="Q8" s="89" t="str">
        <f t="shared" si="3"/>
        <v/>
      </c>
      <c r="R8" t="str">
        <f t="shared" si="7"/>
        <v/>
      </c>
      <c r="V8" t="str">
        <f t="shared" si="8"/>
        <v/>
      </c>
      <c r="W8" t="str">
        <f t="shared" si="9"/>
        <v/>
      </c>
      <c r="X8" s="140" t="str">
        <f t="array" ref="X8">IF(AND(V9&lt;&gt;"",V8=""),SUM(V9:INDEX(V$13:V$35,MIN(IF(V9:$V$35="",ROW(V9:$V$35)))-12)),"")</f>
        <v/>
      </c>
      <c r="Y8" s="142"/>
      <c r="Z8" s="97" t="s">
        <v>30</v>
      </c>
      <c r="AA8" s="99" t="s">
        <v>48</v>
      </c>
      <c r="AB8" s="98" t="s">
        <v>68</v>
      </c>
      <c r="AC8" s="100" t="s">
        <v>88</v>
      </c>
      <c r="AD8" s="106" t="s">
        <v>108</v>
      </c>
      <c r="AE8" s="108" t="s">
        <v>126</v>
      </c>
      <c r="AF8" s="139"/>
    </row>
    <row r="9" spans="1:32" ht="15" x14ac:dyDescent="0.25">
      <c r="A9" s="91" t="str">
        <f>Лист1!E:E</f>
        <v>Н77</v>
      </c>
      <c r="B9" s="87">
        <f>Лист1!U:U</f>
        <v>0</v>
      </c>
      <c r="C9" s="88" t="str">
        <f>Лист1!X:X</f>
        <v>2</v>
      </c>
      <c r="D9" s="94" t="str">
        <f t="shared" si="4"/>
        <v>Н77</v>
      </c>
      <c r="E9" s="101" t="str">
        <f t="shared" si="5"/>
        <v/>
      </c>
      <c r="F9" s="102" t="str">
        <f t="shared" si="6"/>
        <v>2</v>
      </c>
      <c r="G9" s="110" t="str">
        <f>Лист1!Y:Y</f>
        <v>с</v>
      </c>
      <c r="H9" s="105">
        <f>Лист1!AN:AN</f>
        <v>0.27</v>
      </c>
      <c r="I9" s="107">
        <f>Лист1!AU:AU</f>
        <v>1.8</v>
      </c>
      <c r="J9" s="89" t="str">
        <f t="shared" si="0"/>
        <v/>
      </c>
      <c r="K9" s="89" t="str">
        <f t="shared" si="1"/>
        <v/>
      </c>
      <c r="L9" s="89" t="str">
        <f t="shared" si="2"/>
        <v/>
      </c>
      <c r="M9" s="89" t="str">
        <f t="shared" si="3"/>
        <v/>
      </c>
      <c r="N9" s="89" t="str">
        <f t="shared" si="3"/>
        <v/>
      </c>
      <c r="O9" s="89" t="str">
        <f t="shared" si="3"/>
        <v/>
      </c>
      <c r="P9" s="89" t="str">
        <f t="shared" si="3"/>
        <v/>
      </c>
      <c r="Q9" s="89" t="str">
        <f t="shared" si="3"/>
        <v/>
      </c>
      <c r="R9" t="str">
        <f t="shared" si="7"/>
        <v/>
      </c>
      <c r="V9" t="str">
        <f t="shared" si="8"/>
        <v/>
      </c>
      <c r="W9" t="str">
        <f t="shared" si="9"/>
        <v/>
      </c>
      <c r="X9" s="140" t="str">
        <f t="array" ref="X9">IF(AND(V10&lt;&gt;"",V9=""),SUM(V10:INDEX(V$13:V$35,MIN(IF(V10:$V$35="",ROW(V10:$V$35)))-12)),"")</f>
        <v/>
      </c>
      <c r="Y9" s="142"/>
      <c r="Z9" s="97" t="s">
        <v>31</v>
      </c>
      <c r="AA9" s="99" t="s">
        <v>49</v>
      </c>
      <c r="AB9" s="98" t="s">
        <v>69</v>
      </c>
      <c r="AC9" s="100" t="s">
        <v>89</v>
      </c>
      <c r="AD9" s="106" t="s">
        <v>109</v>
      </c>
      <c r="AE9" s="108" t="s">
        <v>127</v>
      </c>
      <c r="AF9" s="139"/>
    </row>
    <row r="10" spans="1:32" ht="15" x14ac:dyDescent="0.25">
      <c r="A10" s="91" t="str">
        <f>Лист1!E:E</f>
        <v>Г18</v>
      </c>
      <c r="B10" s="87">
        <f>Лист1!U:U</f>
        <v>4</v>
      </c>
      <c r="C10" s="88" t="str">
        <f>Лист1!X:X</f>
        <v>1</v>
      </c>
      <c r="D10" s="94" t="str">
        <f t="shared" si="4"/>
        <v>Г18</v>
      </c>
      <c r="E10" s="101">
        <f t="shared" si="5"/>
        <v>4</v>
      </c>
      <c r="F10" s="102" t="str">
        <f t="shared" si="6"/>
        <v>1</v>
      </c>
      <c r="G10" s="104" t="str">
        <f>Лист1!Y:Y</f>
        <v>а</v>
      </c>
      <c r="H10" s="105">
        <f>Лист1!AN:AN</f>
        <v>3.9699999999999998</v>
      </c>
      <c r="I10" s="107">
        <f>Лист1!AU:AU</f>
        <v>23.1</v>
      </c>
      <c r="J10" s="89" t="str">
        <f t="shared" si="0"/>
        <v/>
      </c>
      <c r="K10" s="89" t="str">
        <f t="shared" si="1"/>
        <v/>
      </c>
      <c r="L10" s="89" t="str">
        <f t="shared" si="2"/>
        <v/>
      </c>
      <c r="M10" s="89" t="str">
        <f t="shared" si="3"/>
        <v/>
      </c>
      <c r="N10" s="89" t="str">
        <f t="shared" si="3"/>
        <v/>
      </c>
      <c r="O10" s="89" t="str">
        <f t="shared" si="3"/>
        <v/>
      </c>
      <c r="P10" s="89" t="str">
        <f t="shared" si="3"/>
        <v/>
      </c>
      <c r="Q10" s="89" t="str">
        <f t="shared" si="3"/>
        <v/>
      </c>
      <c r="R10" t="str">
        <f t="shared" si="7"/>
        <v/>
      </c>
      <c r="V10" t="str">
        <f t="shared" si="8"/>
        <v/>
      </c>
      <c r="W10" t="str">
        <f t="shared" si="9"/>
        <v/>
      </c>
      <c r="X10" s="140" t="str">
        <f t="array" ref="X10">IF(AND(V11&lt;&gt;"",V10=""),SUM(V11:INDEX(V$13:V$35,MIN(IF(V11:$V$35="",ROW(V11:$V$35)))-12)),"")</f>
        <v/>
      </c>
      <c r="Y10" s="142"/>
      <c r="Z10" s="97" t="s">
        <v>32</v>
      </c>
      <c r="AA10" s="99" t="s">
        <v>50</v>
      </c>
      <c r="AB10" s="98" t="s">
        <v>70</v>
      </c>
      <c r="AC10" s="100" t="s">
        <v>90</v>
      </c>
      <c r="AD10" s="106" t="s">
        <v>110</v>
      </c>
      <c r="AE10" s="108" t="s">
        <v>128</v>
      </c>
      <c r="AF10" s="139"/>
    </row>
    <row r="11" spans="1:32" ht="15.75" thickBot="1" x14ac:dyDescent="0.3">
      <c r="A11" s="91" t="str">
        <f>Лист1!E:E</f>
        <v>Г18</v>
      </c>
      <c r="B11" s="87">
        <f>Лист1!U:U</f>
        <v>0</v>
      </c>
      <c r="C11" s="88" t="str">
        <f>Лист1!X:X</f>
        <v>1</v>
      </c>
      <c r="D11" s="94" t="str">
        <f t="shared" si="4"/>
        <v>Г18</v>
      </c>
      <c r="E11" s="101" t="str">
        <f t="shared" si="5"/>
        <v/>
      </c>
      <c r="F11" s="102" t="str">
        <f t="shared" si="6"/>
        <v>1</v>
      </c>
      <c r="G11" s="104" t="str">
        <f>Лист1!Y:Y</f>
        <v>в</v>
      </c>
      <c r="H11" s="105">
        <f>Лист1!AN:AN</f>
        <v>2.73</v>
      </c>
      <c r="I11" s="107">
        <f>Лист1!AU:AU</f>
        <v>15.9</v>
      </c>
      <c r="J11" s="89" t="str">
        <f t="shared" si="0"/>
        <v/>
      </c>
      <c r="K11" s="89" t="str">
        <f t="shared" si="1"/>
        <v/>
      </c>
      <c r="L11" s="89" t="str">
        <f t="shared" si="2"/>
        <v/>
      </c>
      <c r="M11" s="89" t="str">
        <f t="shared" si="3"/>
        <v/>
      </c>
      <c r="N11" s="89" t="str">
        <f t="shared" si="3"/>
        <v/>
      </c>
      <c r="O11" s="89" t="str">
        <f t="shared" si="3"/>
        <v/>
      </c>
      <c r="P11" s="89" t="str">
        <f t="shared" si="3"/>
        <v/>
      </c>
      <c r="Q11" s="89" t="str">
        <f t="shared" si="3"/>
        <v/>
      </c>
      <c r="R11" t="str">
        <f t="shared" si="7"/>
        <v/>
      </c>
      <c r="V11" t="str">
        <f t="shared" si="8"/>
        <v/>
      </c>
      <c r="W11" t="str">
        <f t="shared" si="9"/>
        <v/>
      </c>
      <c r="X11" s="140" t="str">
        <f t="array" ref="X11">IF(AND(V12&lt;&gt;"",V11=""),SUM(V12:INDEX(V$13:V$35,MIN(IF(V12:$V$35="",ROW(V12:$V$35)))-12)),"")</f>
        <v/>
      </c>
      <c r="Y11" s="142"/>
      <c r="Z11" s="97" t="s">
        <v>41</v>
      </c>
      <c r="AA11" s="99" t="s">
        <v>51</v>
      </c>
      <c r="AB11" s="98" t="s">
        <v>71</v>
      </c>
      <c r="AC11" s="100" t="s">
        <v>91</v>
      </c>
      <c r="AD11" s="106" t="s">
        <v>111</v>
      </c>
      <c r="AE11" s="108" t="s">
        <v>129</v>
      </c>
      <c r="AF11" s="139"/>
    </row>
    <row r="12" spans="1:32" ht="62.25" customHeight="1" thickBot="1" x14ac:dyDescent="0.3">
      <c r="A12" s="111" t="str">
        <f>Лист1!E:E</f>
        <v>Г18</v>
      </c>
      <c r="B12" s="112">
        <f>Лист1!U:U</f>
        <v>0</v>
      </c>
      <c r="C12" s="113" t="str">
        <f>Лист1!X:X</f>
        <v>1</v>
      </c>
      <c r="D12" s="114" t="str">
        <f t="shared" si="4"/>
        <v>Г18</v>
      </c>
      <c r="E12" s="115" t="str">
        <f t="shared" si="5"/>
        <v/>
      </c>
      <c r="F12" s="116" t="str">
        <f t="shared" si="6"/>
        <v>1</v>
      </c>
      <c r="G12" s="109" t="str">
        <f>Лист1!Y:Y</f>
        <v>с</v>
      </c>
      <c r="H12" s="117">
        <f>Лист1!AN:AN</f>
        <v>1.33</v>
      </c>
      <c r="I12" s="118">
        <f>Лист1!AU:AU</f>
        <v>7.6999999999999993</v>
      </c>
      <c r="J12" s="119" t="str">
        <f t="shared" si="0"/>
        <v/>
      </c>
      <c r="K12" s="119" t="str">
        <f t="shared" si="1"/>
        <v/>
      </c>
      <c r="L12" s="119" t="str">
        <f t="shared" si="2"/>
        <v/>
      </c>
      <c r="M12" s="119" t="str">
        <f t="shared" si="3"/>
        <v/>
      </c>
      <c r="N12" s="119" t="str">
        <f t="shared" si="3"/>
        <v/>
      </c>
      <c r="O12" s="119" t="str">
        <f t="shared" si="3"/>
        <v/>
      </c>
      <c r="P12" s="119" t="str">
        <f t="shared" si="3"/>
        <v/>
      </c>
      <c r="Q12" s="119" t="str">
        <f t="shared" si="3"/>
        <v/>
      </c>
      <c r="R12" s="120" t="str">
        <f t="shared" si="7"/>
        <v/>
      </c>
      <c r="S12" s="120"/>
      <c r="T12" s="120"/>
      <c r="U12" s="120"/>
      <c r="V12" s="120" t="str">
        <f t="shared" si="8"/>
        <v/>
      </c>
      <c r="W12" s="120" t="str">
        <f t="shared" si="9"/>
        <v/>
      </c>
      <c r="X12" s="141">
        <f t="array" ref="X12">IF(AND(V13&lt;&gt;"",V12=""),SUM(V13:INDEX(V$13:V$35,MIN(IF(V13:$V$35="",ROW(V13:$V$35)))-12)),"")</f>
        <v>5.1899999999999995</v>
      </c>
      <c r="Y12" s="143"/>
      <c r="Z12" s="123" t="s">
        <v>142</v>
      </c>
      <c r="AA12" s="124" t="s">
        <v>52</v>
      </c>
      <c r="AB12" s="125" t="s">
        <v>72</v>
      </c>
      <c r="AC12" s="126" t="s">
        <v>92</v>
      </c>
      <c r="AD12" s="127" t="s">
        <v>138</v>
      </c>
      <c r="AE12" s="128" t="s">
        <v>141</v>
      </c>
      <c r="AF12" s="139"/>
    </row>
    <row r="13" spans="1:32" ht="15" x14ac:dyDescent="0.25">
      <c r="A13" s="91" t="str">
        <f>Лист1!E:E</f>
        <v>Г18</v>
      </c>
      <c r="B13" s="87">
        <f>Лист1!U:U</f>
        <v>4</v>
      </c>
      <c r="C13" s="88" t="str">
        <f>Лист1!X:X</f>
        <v>1.1</v>
      </c>
      <c r="D13" s="95" t="str">
        <f t="shared" si="4"/>
        <v>Г18</v>
      </c>
      <c r="E13" s="86">
        <f t="shared" si="5"/>
        <v>4</v>
      </c>
      <c r="F13" s="88" t="str">
        <f t="shared" si="6"/>
        <v>1.1</v>
      </c>
      <c r="G13" s="80" t="str">
        <f>Лист1!Y:Y</f>
        <v>а</v>
      </c>
      <c r="H13" s="80">
        <f>Лист1!AN:AN</f>
        <v>0.28000000000000003</v>
      </c>
      <c r="I13" s="80">
        <f>Лист1!AU:AU</f>
        <v>2.1</v>
      </c>
      <c r="J13" s="89" t="str">
        <f>IF(ISERR(SEARCH(".",$C13)),"",A13)</f>
        <v>Г18</v>
      </c>
      <c r="K13" s="89">
        <f t="shared" si="1"/>
        <v>4</v>
      </c>
      <c r="L13" s="89" t="str">
        <f t="shared" si="2"/>
        <v>1.1</v>
      </c>
      <c r="M13" s="89">
        <f t="shared" si="3"/>
        <v>4</v>
      </c>
      <c r="N13" s="89" t="str">
        <f t="shared" si="3"/>
        <v>1.1</v>
      </c>
      <c r="O13" s="89" t="str">
        <f t="shared" si="3"/>
        <v>а</v>
      </c>
      <c r="P13" s="89">
        <f t="shared" si="3"/>
        <v>0.28000000000000003</v>
      </c>
      <c r="Q13" s="89">
        <f t="shared" si="3"/>
        <v>2.1</v>
      </c>
      <c r="R13" t="str">
        <f t="shared" si="7"/>
        <v/>
      </c>
      <c r="V13" s="103">
        <f t="shared" si="8"/>
        <v>0.28000000000000003</v>
      </c>
      <c r="W13" s="103">
        <f t="shared" si="9"/>
        <v>2.1</v>
      </c>
      <c r="X13" s="140" t="str">
        <f t="array" ref="X13">IF(AND(V14&lt;&gt;"",V13=""),SUM(V14:INDEX(V$13:V$35,MIN(IF(V14:$V$35="",ROW(V14:$V$35)))-12)),"")</f>
        <v/>
      </c>
      <c r="Y13" s="142"/>
      <c r="Z13" s="130" t="s">
        <v>144</v>
      </c>
      <c r="AA13" s="131" t="s">
        <v>144</v>
      </c>
      <c r="AB13" s="131" t="s">
        <v>144</v>
      </c>
      <c r="AC13" s="131" t="s">
        <v>144</v>
      </c>
      <c r="AD13" s="131" t="s">
        <v>144</v>
      </c>
      <c r="AE13" s="132" t="s">
        <v>144</v>
      </c>
      <c r="AF13" s="139"/>
    </row>
    <row r="14" spans="1:32" ht="15" x14ac:dyDescent="0.25">
      <c r="A14" s="91" t="str">
        <f>Лист1!E:E</f>
        <v>Г18</v>
      </c>
      <c r="B14" s="87">
        <f>Лист1!U:U</f>
        <v>4</v>
      </c>
      <c r="C14" s="88" t="str">
        <f>Лист1!X:X</f>
        <v>1.2</v>
      </c>
      <c r="D14" s="95" t="str">
        <f t="shared" si="4"/>
        <v>Г18</v>
      </c>
      <c r="E14" s="86">
        <f t="shared" si="5"/>
        <v>4</v>
      </c>
      <c r="F14" s="88" t="str">
        <f t="shared" si="6"/>
        <v>1.2</v>
      </c>
      <c r="G14" s="80" t="str">
        <f>Лист1!Y:Y</f>
        <v>а</v>
      </c>
      <c r="H14" s="80">
        <f>Лист1!AN:AN</f>
        <v>0.28000000000000003</v>
      </c>
      <c r="I14" s="80">
        <f>Лист1!AU:AU</f>
        <v>2.1</v>
      </c>
      <c r="J14" s="89" t="str">
        <f t="shared" si="0"/>
        <v>Г18</v>
      </c>
      <c r="K14" s="89">
        <f t="shared" si="1"/>
        <v>4</v>
      </c>
      <c r="L14" s="89" t="str">
        <f t="shared" si="2"/>
        <v>1.2</v>
      </c>
      <c r="M14" s="89">
        <f t="shared" si="3"/>
        <v>4</v>
      </c>
      <c r="N14" s="89" t="str">
        <f t="shared" si="3"/>
        <v>1.2</v>
      </c>
      <c r="O14" s="89" t="str">
        <f t="shared" si="3"/>
        <v>а</v>
      </c>
      <c r="P14" s="89">
        <f t="shared" si="3"/>
        <v>0.28000000000000003</v>
      </c>
      <c r="Q14" s="89">
        <f t="shared" si="3"/>
        <v>2.1</v>
      </c>
      <c r="R14" t="str">
        <f t="shared" si="7"/>
        <v/>
      </c>
      <c r="V14" s="103">
        <f t="shared" si="8"/>
        <v>0.28000000000000003</v>
      </c>
      <c r="W14" s="103">
        <f t="shared" si="9"/>
        <v>2.1</v>
      </c>
      <c r="X14" s="140" t="str">
        <f t="array" ref="X14">IF(AND(V15&lt;&gt;"",V14=""),SUM(V15:INDEX(V$13:V$35,MIN(IF(V15:$V$35="",ROW(V15:$V$35)))-12)),"")</f>
        <v/>
      </c>
      <c r="Y14" s="142"/>
      <c r="Z14" s="133" t="s">
        <v>144</v>
      </c>
      <c r="AA14" s="134" t="s">
        <v>144</v>
      </c>
      <c r="AB14" s="134" t="s">
        <v>144</v>
      </c>
      <c r="AC14" s="134" t="s">
        <v>144</v>
      </c>
      <c r="AD14" s="134" t="s">
        <v>144</v>
      </c>
      <c r="AE14" s="135" t="s">
        <v>144</v>
      </c>
      <c r="AF14" s="139"/>
    </row>
    <row r="15" spans="1:32" ht="15" x14ac:dyDescent="0.25">
      <c r="A15" s="91" t="str">
        <f>Лист1!E:E</f>
        <v>Г18</v>
      </c>
      <c r="B15" s="87">
        <f>Лист1!U:U</f>
        <v>4</v>
      </c>
      <c r="C15" s="88" t="str">
        <f>Лист1!X:X</f>
        <v>1.3</v>
      </c>
      <c r="D15" s="95" t="str">
        <f t="shared" si="4"/>
        <v>Г18</v>
      </c>
      <c r="E15" s="86">
        <f t="shared" si="5"/>
        <v>4</v>
      </c>
      <c r="F15" s="88" t="str">
        <f t="shared" si="6"/>
        <v>1.3</v>
      </c>
      <c r="G15" s="80" t="str">
        <f>Лист1!Y:Y</f>
        <v>а</v>
      </c>
      <c r="H15" s="80">
        <f>Лист1!AN:AN</f>
        <v>0.14000000000000001</v>
      </c>
      <c r="I15" s="80">
        <f>Лист1!AU:AU</f>
        <v>1.1000000000000001</v>
      </c>
      <c r="J15" s="89" t="str">
        <f t="shared" si="0"/>
        <v>Г18</v>
      </c>
      <c r="K15" s="89">
        <f t="shared" si="1"/>
        <v>4</v>
      </c>
      <c r="L15" s="89" t="str">
        <f t="shared" si="2"/>
        <v>1.3</v>
      </c>
      <c r="M15" s="89">
        <f t="shared" si="3"/>
        <v>4</v>
      </c>
      <c r="N15" s="89" t="str">
        <f t="shared" si="3"/>
        <v>1.3</v>
      </c>
      <c r="O15" s="89" t="str">
        <f t="shared" si="3"/>
        <v>а</v>
      </c>
      <c r="P15" s="89">
        <f t="shared" si="3"/>
        <v>0.14000000000000001</v>
      </c>
      <c r="Q15" s="89">
        <f t="shared" si="3"/>
        <v>1.1000000000000001</v>
      </c>
      <c r="R15" t="str">
        <f t="shared" si="7"/>
        <v/>
      </c>
      <c r="V15" s="103">
        <f t="shared" si="8"/>
        <v>0.14000000000000001</v>
      </c>
      <c r="W15" s="103">
        <f t="shared" si="9"/>
        <v>1.1000000000000001</v>
      </c>
      <c r="X15" s="140" t="str">
        <f t="array" ref="X15">IF(AND(V16&lt;&gt;"",V15=""),SUM(V16:INDEX(V$13:V$35,MIN(IF(V16:$V$35="",ROW(V16:$V$35)))-12)),"")</f>
        <v/>
      </c>
      <c r="Y15" s="142"/>
      <c r="Z15" s="133" t="s">
        <v>144</v>
      </c>
      <c r="AA15" s="134" t="s">
        <v>144</v>
      </c>
      <c r="AB15" s="134" t="s">
        <v>144</v>
      </c>
      <c r="AC15" s="134" t="s">
        <v>144</v>
      </c>
      <c r="AD15" s="134" t="s">
        <v>144</v>
      </c>
      <c r="AE15" s="135" t="s">
        <v>144</v>
      </c>
      <c r="AF15" s="139"/>
    </row>
    <row r="16" spans="1:32" ht="12.75" customHeight="1" x14ac:dyDescent="0.25">
      <c r="A16" s="91" t="str">
        <f>Лист1!E:E</f>
        <v>Г18</v>
      </c>
      <c r="B16" s="87">
        <f>Лист1!U:U</f>
        <v>4</v>
      </c>
      <c r="C16" s="88" t="str">
        <f>Лист1!X:X</f>
        <v>1.4</v>
      </c>
      <c r="D16" s="95" t="str">
        <f t="shared" si="4"/>
        <v>Г18</v>
      </c>
      <c r="E16" s="86">
        <f t="shared" si="5"/>
        <v>4</v>
      </c>
      <c r="F16" s="88" t="str">
        <f t="shared" si="6"/>
        <v>1.4</v>
      </c>
      <c r="G16" s="80" t="str">
        <f>Лист1!Y:Y</f>
        <v>а</v>
      </c>
      <c r="H16" s="80">
        <f>Лист1!AN:AN</f>
        <v>2.3699999999999997</v>
      </c>
      <c r="I16" s="80">
        <f>Лист1!AU:AU</f>
        <v>14.299999999999999</v>
      </c>
      <c r="J16" s="89" t="str">
        <f t="shared" si="0"/>
        <v>Г18</v>
      </c>
      <c r="K16" s="89">
        <f t="shared" si="1"/>
        <v>4</v>
      </c>
      <c r="L16" s="89" t="str">
        <f t="shared" si="2"/>
        <v>1.4</v>
      </c>
      <c r="M16" s="89">
        <f t="shared" si="3"/>
        <v>4</v>
      </c>
      <c r="N16" s="89" t="str">
        <f t="shared" si="3"/>
        <v>1.4</v>
      </c>
      <c r="O16" s="89" t="str">
        <f t="shared" si="3"/>
        <v>а</v>
      </c>
      <c r="P16" s="89">
        <f t="shared" si="3"/>
        <v>2.3699999999999997</v>
      </c>
      <c r="Q16" s="89">
        <f t="shared" si="3"/>
        <v>14.299999999999999</v>
      </c>
      <c r="R16" t="str">
        <f t="shared" si="7"/>
        <v/>
      </c>
      <c r="V16" s="103">
        <f t="shared" si="8"/>
        <v>2.3699999999999997</v>
      </c>
      <c r="W16" s="103">
        <f t="shared" si="9"/>
        <v>14.299999999999999</v>
      </c>
      <c r="X16" s="140" t="str">
        <f t="array" ref="X16">IF(AND(V17&lt;&gt;"",V16=""),SUM(V17:INDEX(V$13:V$35,MIN(IF(V17:$V$35="",ROW(V17:$V$35)))-12)),"")</f>
        <v/>
      </c>
      <c r="Y16" s="142"/>
      <c r="Z16" s="133" t="s">
        <v>144</v>
      </c>
      <c r="AA16" s="134" t="s">
        <v>144</v>
      </c>
      <c r="AB16" s="134" t="s">
        <v>144</v>
      </c>
      <c r="AC16" s="134" t="s">
        <v>144</v>
      </c>
      <c r="AD16" s="134" t="s">
        <v>144</v>
      </c>
      <c r="AE16" s="135" t="s">
        <v>144</v>
      </c>
      <c r="AF16" s="139"/>
    </row>
    <row r="17" spans="1:32" ht="15.75" thickBot="1" x14ac:dyDescent="0.3">
      <c r="A17" s="91" t="str">
        <f>Лист1!E:E</f>
        <v>Г18</v>
      </c>
      <c r="B17" s="87">
        <f>Лист1!U:U</f>
        <v>4</v>
      </c>
      <c r="C17" s="88" t="str">
        <f>Лист1!X:X</f>
        <v>1.5</v>
      </c>
      <c r="D17" s="95" t="str">
        <f t="shared" si="4"/>
        <v>Г18</v>
      </c>
      <c r="E17" s="86">
        <f t="shared" si="5"/>
        <v>4</v>
      </c>
      <c r="F17" s="88" t="str">
        <f t="shared" si="6"/>
        <v>1.5</v>
      </c>
      <c r="G17" s="80" t="str">
        <f>Лист1!Y:Y</f>
        <v>а</v>
      </c>
      <c r="H17" s="80">
        <f>Лист1!AN:AN</f>
        <v>2.1199999999999997</v>
      </c>
      <c r="I17" s="80">
        <f>Лист1!AU:AU</f>
        <v>12.799999999999999</v>
      </c>
      <c r="J17" s="89" t="str">
        <f t="shared" si="0"/>
        <v>Г18</v>
      </c>
      <c r="K17" s="89">
        <f t="shared" si="1"/>
        <v>4</v>
      </c>
      <c r="L17" s="89" t="str">
        <f t="shared" si="2"/>
        <v>1.5</v>
      </c>
      <c r="M17" s="89">
        <f t="shared" si="3"/>
        <v>4</v>
      </c>
      <c r="N17" s="89" t="str">
        <f t="shared" si="3"/>
        <v>1.5</v>
      </c>
      <c r="O17" s="89" t="str">
        <f t="shared" si="3"/>
        <v>а</v>
      </c>
      <c r="P17" s="89">
        <f t="shared" si="3"/>
        <v>2.1199999999999997</v>
      </c>
      <c r="Q17" s="89">
        <f t="shared" si="3"/>
        <v>12.799999999999999</v>
      </c>
      <c r="R17" t="str">
        <f t="shared" si="7"/>
        <v/>
      </c>
      <c r="V17" s="103">
        <f t="shared" si="8"/>
        <v>2.1199999999999997</v>
      </c>
      <c r="W17" s="103">
        <f t="shared" si="9"/>
        <v>12.799999999999999</v>
      </c>
      <c r="X17" s="140" t="str">
        <f t="array" ref="X17">IF(AND(V18&lt;&gt;"",V17=""),SUM(V18:INDEX(V$13:V$35,MIN(IF(V18:$V$35="",ROW(V18:$V$35)))-12)),"")</f>
        <v/>
      </c>
      <c r="Y17" s="142"/>
      <c r="Z17" s="136" t="s">
        <v>144</v>
      </c>
      <c r="AA17" s="137" t="s">
        <v>144</v>
      </c>
      <c r="AB17" s="137" t="s">
        <v>144</v>
      </c>
      <c r="AC17" s="137" t="s">
        <v>144</v>
      </c>
      <c r="AD17" s="137" t="s">
        <v>144</v>
      </c>
      <c r="AE17" s="138" t="s">
        <v>144</v>
      </c>
      <c r="AF17" s="139"/>
    </row>
    <row r="18" spans="1:32" ht="12.75" customHeight="1" x14ac:dyDescent="0.25">
      <c r="A18" s="91" t="str">
        <f>Лист1!E:E</f>
        <v>Н77</v>
      </c>
      <c r="B18" s="87">
        <f>Лист1!U:U</f>
        <v>4</v>
      </c>
      <c r="C18" s="88" t="str">
        <f>Лист1!X:X</f>
        <v>2</v>
      </c>
      <c r="D18" s="96" t="str">
        <f t="shared" si="4"/>
        <v>Н77</v>
      </c>
      <c r="E18" s="101">
        <f t="shared" si="5"/>
        <v>4</v>
      </c>
      <c r="F18" s="102" t="str">
        <f t="shared" si="6"/>
        <v>2</v>
      </c>
      <c r="G18" s="104" t="str">
        <f>Лист1!Y:Y</f>
        <v>а</v>
      </c>
      <c r="H18" s="105">
        <f>Лист1!AN:AN</f>
        <v>0.18000000000000002</v>
      </c>
      <c r="I18" s="107">
        <f>Лист1!AU:AU</f>
        <v>1.4000000000000001</v>
      </c>
      <c r="J18" s="89" t="str">
        <f t="shared" si="0"/>
        <v/>
      </c>
      <c r="K18" s="89" t="str">
        <f t="shared" si="1"/>
        <v/>
      </c>
      <c r="L18" s="89" t="str">
        <f t="shared" si="2"/>
        <v/>
      </c>
      <c r="M18" s="89" t="str">
        <f t="shared" ref="M18:M39" si="10">IF(ISERR(SEARCH(".",$C18)),"",E18)</f>
        <v/>
      </c>
      <c r="N18" s="89" t="str">
        <f t="shared" ref="N18:N39" si="11">IF(ISERR(SEARCH(".",$C18)),"",F18)</f>
        <v/>
      </c>
      <c r="O18" s="89" t="str">
        <f t="shared" ref="O18:O39" si="12">IF(ISERR(SEARCH(".",$C18)),"",G18)</f>
        <v/>
      </c>
      <c r="P18" s="89" t="str">
        <f t="shared" ref="P18:P39" si="13">IF(ISERR(SEARCH(".",$C18)),"",H18)</f>
        <v/>
      </c>
      <c r="Q18" s="89" t="str">
        <f t="shared" ref="Q18:Q39" si="14">IF(ISERR(SEARCH(".",$C18)),"",I18)</f>
        <v/>
      </c>
      <c r="R18" t="str">
        <f t="shared" si="7"/>
        <v/>
      </c>
      <c r="V18" s="103" t="str">
        <f t="shared" si="8"/>
        <v/>
      </c>
      <c r="W18" s="103" t="str">
        <f t="shared" si="9"/>
        <v/>
      </c>
      <c r="X18" s="140" t="str">
        <f t="array" ref="X18">IF(AND(V19&lt;&gt;"",V18=""),SUM(V19:INDEX(V$13:V$35,MIN(IF(V19:$V$35="",ROW(V19:$V$35)))-12)),"")</f>
        <v/>
      </c>
      <c r="Y18" s="142"/>
      <c r="Z18" s="97" t="s">
        <v>33</v>
      </c>
      <c r="AA18" s="99" t="s">
        <v>53</v>
      </c>
      <c r="AB18" s="98" t="s">
        <v>73</v>
      </c>
      <c r="AC18" s="100" t="s">
        <v>93</v>
      </c>
      <c r="AD18" s="106" t="s">
        <v>112</v>
      </c>
      <c r="AE18" s="108" t="s">
        <v>130</v>
      </c>
      <c r="AF18" s="139"/>
    </row>
    <row r="19" spans="1:32" ht="15" x14ac:dyDescent="0.25">
      <c r="A19" s="91" t="str">
        <f>Лист1!E:E</f>
        <v>Н77</v>
      </c>
      <c r="B19" s="87">
        <f>Лист1!U:U</f>
        <v>0</v>
      </c>
      <c r="C19" s="88" t="str">
        <f>Лист1!X:X</f>
        <v>2</v>
      </c>
      <c r="D19" s="96" t="str">
        <f t="shared" si="4"/>
        <v>Н77</v>
      </c>
      <c r="E19" s="101" t="str">
        <f t="shared" si="5"/>
        <v/>
      </c>
      <c r="F19" s="102" t="str">
        <f t="shared" si="6"/>
        <v>2</v>
      </c>
      <c r="G19" s="104" t="str">
        <f>Лист1!Y:Y</f>
        <v>в</v>
      </c>
      <c r="H19" s="105">
        <f>Лист1!AN:AN</f>
        <v>0.36</v>
      </c>
      <c r="I19" s="107">
        <f>Лист1!AU:AU</f>
        <v>2.7</v>
      </c>
      <c r="J19" s="89" t="str">
        <f t="shared" si="0"/>
        <v/>
      </c>
      <c r="K19" s="89" t="str">
        <f t="shared" si="1"/>
        <v/>
      </c>
      <c r="L19" s="89" t="str">
        <f t="shared" si="2"/>
        <v/>
      </c>
      <c r="M19" s="89" t="str">
        <f t="shared" si="10"/>
        <v/>
      </c>
      <c r="N19" s="89" t="str">
        <f t="shared" si="11"/>
        <v/>
      </c>
      <c r="O19" s="89" t="str">
        <f t="shared" si="12"/>
        <v/>
      </c>
      <c r="P19" s="89" t="str">
        <f t="shared" si="13"/>
        <v/>
      </c>
      <c r="Q19" s="89" t="str">
        <f t="shared" si="14"/>
        <v/>
      </c>
      <c r="R19" t="str">
        <f t="shared" si="7"/>
        <v/>
      </c>
      <c r="V19" s="103" t="str">
        <f t="shared" si="8"/>
        <v/>
      </c>
      <c r="W19" s="103" t="str">
        <f t="shared" si="9"/>
        <v/>
      </c>
      <c r="X19" s="140" t="str">
        <f t="array" ref="X19">IF(AND(V20&lt;&gt;"",V19=""),SUM(V20:INDEX(V$13:V$35,MIN(IF(V20:$V$35="",ROW(V20:$V$35)))-12)),"")</f>
        <v/>
      </c>
      <c r="Y19" s="142"/>
      <c r="Z19" s="97" t="s">
        <v>34</v>
      </c>
      <c r="AA19" s="99" t="s">
        <v>54</v>
      </c>
      <c r="AB19" s="98" t="s">
        <v>74</v>
      </c>
      <c r="AC19" s="100" t="s">
        <v>94</v>
      </c>
      <c r="AD19" s="106" t="s">
        <v>113</v>
      </c>
      <c r="AE19" s="108" t="s">
        <v>131</v>
      </c>
      <c r="AF19" s="139"/>
    </row>
    <row r="20" spans="1:32" ht="15" x14ac:dyDescent="0.25">
      <c r="A20" s="91" t="str">
        <f>Лист1!E:E</f>
        <v>Н77</v>
      </c>
      <c r="B20" s="87">
        <f>Лист1!U:U</f>
        <v>0</v>
      </c>
      <c r="C20" s="88" t="str">
        <f>Лист1!X:X</f>
        <v>2</v>
      </c>
      <c r="D20" s="96" t="str">
        <f t="shared" si="4"/>
        <v>Н77</v>
      </c>
      <c r="E20" s="101" t="str">
        <f t="shared" si="5"/>
        <v/>
      </c>
      <c r="F20" s="102" t="str">
        <f t="shared" si="6"/>
        <v>2</v>
      </c>
      <c r="G20" s="110" t="str">
        <f>Лист1!Y:Y</f>
        <v>с</v>
      </c>
      <c r="H20" s="105">
        <f>Лист1!AN:AN</f>
        <v>0.26</v>
      </c>
      <c r="I20" s="107">
        <f>Лист1!AU:AU</f>
        <v>2</v>
      </c>
      <c r="J20" s="89" t="str">
        <f t="shared" si="0"/>
        <v/>
      </c>
      <c r="K20" s="89" t="str">
        <f t="shared" si="1"/>
        <v/>
      </c>
      <c r="L20" s="89" t="str">
        <f t="shared" si="2"/>
        <v/>
      </c>
      <c r="M20" s="89" t="str">
        <f t="shared" si="10"/>
        <v/>
      </c>
      <c r="N20" s="89" t="str">
        <f t="shared" si="11"/>
        <v/>
      </c>
      <c r="O20" s="89" t="str">
        <f t="shared" si="12"/>
        <v/>
      </c>
      <c r="P20" s="89" t="str">
        <f t="shared" si="13"/>
        <v/>
      </c>
      <c r="Q20" s="89" t="str">
        <f t="shared" si="14"/>
        <v/>
      </c>
      <c r="R20" t="str">
        <f t="shared" si="7"/>
        <v/>
      </c>
      <c r="V20" s="103" t="str">
        <f t="shared" si="8"/>
        <v/>
      </c>
      <c r="W20" s="103" t="str">
        <f t="shared" si="9"/>
        <v/>
      </c>
      <c r="X20" s="140" t="str">
        <f t="array" ref="X20">IF(AND(V21&lt;&gt;"",V20=""),SUM(V21:INDEX(V$13:V$35,MIN(IF(V21:$V$35="",ROW(V21:$V$35)))-12)),"")</f>
        <v/>
      </c>
      <c r="Y20" s="142"/>
      <c r="Z20" s="97" t="s">
        <v>35</v>
      </c>
      <c r="AA20" s="99" t="s">
        <v>55</v>
      </c>
      <c r="AB20" s="98" t="s">
        <v>75</v>
      </c>
      <c r="AC20" s="100" t="s">
        <v>95</v>
      </c>
      <c r="AD20" s="106" t="s">
        <v>114</v>
      </c>
      <c r="AE20" s="108" t="s">
        <v>132</v>
      </c>
      <c r="AF20" s="139"/>
    </row>
    <row r="21" spans="1:32" ht="15" x14ac:dyDescent="0.25">
      <c r="A21" s="91" t="str">
        <f>Лист1!E:E</f>
        <v>Г18</v>
      </c>
      <c r="B21" s="87">
        <f>Лист1!U:U</f>
        <v>4</v>
      </c>
      <c r="C21" s="88" t="str">
        <f>Лист1!X:X</f>
        <v>3</v>
      </c>
      <c r="D21" s="96" t="str">
        <f t="shared" si="4"/>
        <v>Г18</v>
      </c>
      <c r="E21" s="101">
        <f t="shared" si="5"/>
        <v>4</v>
      </c>
      <c r="F21" s="102" t="str">
        <f t="shared" si="6"/>
        <v>3</v>
      </c>
      <c r="G21" s="104" t="str">
        <f>Лист1!Y:Y</f>
        <v>а</v>
      </c>
      <c r="H21" s="105">
        <f>Лист1!AN:AN</f>
        <v>3.61</v>
      </c>
      <c r="I21" s="107">
        <f>Лист1!AU:AU</f>
        <v>21</v>
      </c>
      <c r="J21" s="89" t="str">
        <f t="shared" si="0"/>
        <v/>
      </c>
      <c r="K21" s="89" t="str">
        <f t="shared" si="1"/>
        <v/>
      </c>
      <c r="L21" s="89" t="str">
        <f t="shared" si="2"/>
        <v/>
      </c>
      <c r="M21" s="89" t="str">
        <f t="shared" si="10"/>
        <v/>
      </c>
      <c r="N21" s="89" t="str">
        <f t="shared" si="11"/>
        <v/>
      </c>
      <c r="O21" s="89" t="str">
        <f t="shared" si="12"/>
        <v/>
      </c>
      <c r="P21" s="89" t="str">
        <f t="shared" si="13"/>
        <v/>
      </c>
      <c r="Q21" s="89" t="str">
        <f t="shared" si="14"/>
        <v/>
      </c>
      <c r="R21" t="str">
        <f t="shared" si="7"/>
        <v/>
      </c>
      <c r="V21" s="103" t="str">
        <f t="shared" si="8"/>
        <v/>
      </c>
      <c r="W21" s="103" t="str">
        <f t="shared" si="9"/>
        <v/>
      </c>
      <c r="X21" s="140" t="str">
        <f t="array" ref="X21">IF(AND(V22&lt;&gt;"",V21=""),SUM(V22:INDEX(V$13:V$35,MIN(IF(V22:$V$35="",ROW(V22:$V$35)))-12)),"")</f>
        <v/>
      </c>
      <c r="Y21" s="142"/>
      <c r="Z21" s="97" t="s">
        <v>36</v>
      </c>
      <c r="AA21" s="99" t="s">
        <v>56</v>
      </c>
      <c r="AB21" s="98" t="s">
        <v>76</v>
      </c>
      <c r="AC21" s="100" t="s">
        <v>96</v>
      </c>
      <c r="AD21" s="106" t="s">
        <v>115</v>
      </c>
      <c r="AE21" s="108" t="s">
        <v>133</v>
      </c>
      <c r="AF21" s="139"/>
    </row>
    <row r="22" spans="1:32" ht="15" x14ac:dyDescent="0.25">
      <c r="A22" s="91" t="str">
        <f>Лист1!E:E</f>
        <v>Г18</v>
      </c>
      <c r="B22" s="87">
        <f>Лист1!U:U</f>
        <v>0</v>
      </c>
      <c r="C22" s="88" t="str">
        <f>Лист1!X:X</f>
        <v>3</v>
      </c>
      <c r="D22" s="96" t="str">
        <f t="shared" si="4"/>
        <v>Г18</v>
      </c>
      <c r="E22" s="101" t="str">
        <f t="shared" si="5"/>
        <v/>
      </c>
      <c r="F22" s="102" t="str">
        <f t="shared" si="6"/>
        <v>3</v>
      </c>
      <c r="G22" s="104" t="str">
        <f>Лист1!Y:Y</f>
        <v>в</v>
      </c>
      <c r="H22" s="105">
        <f>Лист1!AN:AN</f>
        <v>3.61</v>
      </c>
      <c r="I22" s="107">
        <f>Лист1!AU:AU</f>
        <v>21</v>
      </c>
      <c r="J22" s="89" t="str">
        <f t="shared" si="0"/>
        <v/>
      </c>
      <c r="K22" s="89" t="str">
        <f t="shared" si="1"/>
        <v/>
      </c>
      <c r="L22" s="89" t="str">
        <f t="shared" si="2"/>
        <v/>
      </c>
      <c r="M22" s="89" t="str">
        <f t="shared" si="10"/>
        <v/>
      </c>
      <c r="N22" s="89" t="str">
        <f t="shared" si="11"/>
        <v/>
      </c>
      <c r="O22" s="89" t="str">
        <f t="shared" si="12"/>
        <v/>
      </c>
      <c r="P22" s="89" t="str">
        <f t="shared" si="13"/>
        <v/>
      </c>
      <c r="Q22" s="89" t="str">
        <f t="shared" si="14"/>
        <v/>
      </c>
      <c r="R22" t="str">
        <f t="shared" si="7"/>
        <v/>
      </c>
      <c r="V22" s="103" t="str">
        <f t="shared" si="8"/>
        <v/>
      </c>
      <c r="W22" s="103" t="str">
        <f t="shared" si="9"/>
        <v/>
      </c>
      <c r="X22" s="140" t="str">
        <f t="array" ref="X22">IF(AND(V23&lt;&gt;"",V22=""),SUM(V23:INDEX(V$13:V$35,MIN(IF(V23:$V$35="",ROW(V23:$V$35)))-12)),"")</f>
        <v/>
      </c>
      <c r="Y22" s="142"/>
      <c r="Z22" s="97" t="s">
        <v>37</v>
      </c>
      <c r="AA22" s="99" t="s">
        <v>57</v>
      </c>
      <c r="AB22" s="98" t="s">
        <v>77</v>
      </c>
      <c r="AC22" s="100" t="s">
        <v>97</v>
      </c>
      <c r="AD22" s="106" t="s">
        <v>116</v>
      </c>
      <c r="AE22" s="108" t="s">
        <v>134</v>
      </c>
      <c r="AF22" s="139"/>
    </row>
    <row r="23" spans="1:32" ht="15" x14ac:dyDescent="0.25">
      <c r="A23" s="91" t="str">
        <f>Лист1!E:E</f>
        <v>Г18</v>
      </c>
      <c r="B23" s="87">
        <f>Лист1!U:U</f>
        <v>0</v>
      </c>
      <c r="C23" s="88" t="str">
        <f>Лист1!X:X</f>
        <v>3</v>
      </c>
      <c r="D23" s="96" t="str">
        <f t="shared" si="4"/>
        <v>Г18</v>
      </c>
      <c r="E23" s="101" t="str">
        <f t="shared" si="5"/>
        <v/>
      </c>
      <c r="F23" s="102" t="str">
        <f t="shared" si="6"/>
        <v>3</v>
      </c>
      <c r="G23" s="110" t="str">
        <f>Лист1!Y:Y</f>
        <v>с</v>
      </c>
      <c r="H23" s="105">
        <f>Лист1!AN:AN</f>
        <v>3.3699999999999997</v>
      </c>
      <c r="I23" s="107">
        <f>Лист1!AU:AU</f>
        <v>19.600000000000001</v>
      </c>
      <c r="J23" s="89" t="str">
        <f t="shared" si="0"/>
        <v/>
      </c>
      <c r="K23" s="89" t="str">
        <f t="shared" si="1"/>
        <v/>
      </c>
      <c r="L23" s="89" t="str">
        <f t="shared" si="2"/>
        <v/>
      </c>
      <c r="M23" s="89" t="str">
        <f t="shared" si="10"/>
        <v/>
      </c>
      <c r="N23" s="89" t="str">
        <f t="shared" si="11"/>
        <v/>
      </c>
      <c r="O23" s="89" t="str">
        <f t="shared" si="12"/>
        <v/>
      </c>
      <c r="P23" s="89" t="str">
        <f t="shared" si="13"/>
        <v/>
      </c>
      <c r="Q23" s="89" t="str">
        <f t="shared" si="14"/>
        <v/>
      </c>
      <c r="R23" t="str">
        <f t="shared" si="7"/>
        <v/>
      </c>
      <c r="V23" s="103" t="str">
        <f t="shared" si="8"/>
        <v/>
      </c>
      <c r="W23" s="103" t="str">
        <f t="shared" si="9"/>
        <v/>
      </c>
      <c r="X23" s="140" t="str">
        <f t="array" ref="X23">IF(AND(V24&lt;&gt;"",V23=""),SUM(V24:INDEX(V$13:V$35,MIN(IF(V24:$V$35="",ROW(V24:$V$35)))-12)),"")</f>
        <v/>
      </c>
      <c r="Y23" s="142"/>
      <c r="Z23" s="97" t="s">
        <v>38</v>
      </c>
      <c r="AA23" s="99" t="s">
        <v>58</v>
      </c>
      <c r="AB23" s="98" t="s">
        <v>78</v>
      </c>
      <c r="AC23" s="100" t="s">
        <v>98</v>
      </c>
      <c r="AD23" s="106" t="s">
        <v>117</v>
      </c>
      <c r="AE23" s="108" t="s">
        <v>135</v>
      </c>
      <c r="AF23" s="139"/>
    </row>
    <row r="24" spans="1:32" ht="15" x14ac:dyDescent="0.25">
      <c r="A24" s="91" t="str">
        <f>Лист1!E:E</f>
        <v>Н77</v>
      </c>
      <c r="B24" s="87">
        <f>Лист1!U:U</f>
        <v>4</v>
      </c>
      <c r="C24" s="88" t="str">
        <f>Лист1!X:X</f>
        <v>4</v>
      </c>
      <c r="D24" s="96" t="str">
        <f t="shared" si="4"/>
        <v>Н77</v>
      </c>
      <c r="E24" s="101">
        <f t="shared" si="5"/>
        <v>4</v>
      </c>
      <c r="F24" s="102" t="str">
        <f t="shared" si="6"/>
        <v>4</v>
      </c>
      <c r="G24" s="104" t="str">
        <f>Лист1!Y:Y</f>
        <v>а</v>
      </c>
      <c r="H24" s="105">
        <f>Лист1!AN:AN</f>
        <v>0.6</v>
      </c>
      <c r="I24" s="107">
        <f>Лист1!AU:AU</f>
        <v>3.8</v>
      </c>
      <c r="J24" s="89" t="str">
        <f t="shared" si="0"/>
        <v/>
      </c>
      <c r="K24" s="89" t="str">
        <f t="shared" si="1"/>
        <v/>
      </c>
      <c r="L24" s="89" t="str">
        <f t="shared" si="2"/>
        <v/>
      </c>
      <c r="M24" s="89" t="str">
        <f t="shared" si="10"/>
        <v/>
      </c>
      <c r="N24" s="89" t="str">
        <f t="shared" si="11"/>
        <v/>
      </c>
      <c r="O24" s="89" t="str">
        <f t="shared" si="12"/>
        <v/>
      </c>
      <c r="P24" s="89" t="str">
        <f t="shared" si="13"/>
        <v/>
      </c>
      <c r="Q24" s="89" t="str">
        <f t="shared" si="14"/>
        <v/>
      </c>
      <c r="R24" t="str">
        <f t="shared" si="7"/>
        <v/>
      </c>
      <c r="V24" s="103" t="str">
        <f t="shared" si="8"/>
        <v/>
      </c>
      <c r="W24" s="103" t="str">
        <f t="shared" si="9"/>
        <v/>
      </c>
      <c r="X24" s="140" t="str">
        <f t="array" ref="X24">IF(AND(V25&lt;&gt;"",V24=""),SUM(V25:INDEX(V$13:V$35,MIN(IF(V25:$V$35="",ROW(V25:$V$35)))-12)),"")</f>
        <v/>
      </c>
      <c r="Y24" s="142"/>
      <c r="Z24" s="97" t="s">
        <v>39</v>
      </c>
      <c r="AA24" s="99" t="s">
        <v>59</v>
      </c>
      <c r="AB24" s="98" t="s">
        <v>79</v>
      </c>
      <c r="AC24" s="100" t="s">
        <v>99</v>
      </c>
      <c r="AD24" s="106" t="s">
        <v>118</v>
      </c>
      <c r="AE24" s="108" t="s">
        <v>136</v>
      </c>
      <c r="AF24" s="139"/>
    </row>
    <row r="25" spans="1:32" ht="15.75" thickBot="1" x14ac:dyDescent="0.3">
      <c r="A25" s="91" t="str">
        <f>Лист1!E:E</f>
        <v>Н77</v>
      </c>
      <c r="B25" s="87">
        <f>Лист1!U:U</f>
        <v>0</v>
      </c>
      <c r="C25" s="88" t="str">
        <f>Лист1!X:X</f>
        <v>4</v>
      </c>
      <c r="D25" s="96" t="str">
        <f t="shared" si="4"/>
        <v>Н77</v>
      </c>
      <c r="E25" s="101" t="str">
        <f t="shared" si="5"/>
        <v/>
      </c>
      <c r="F25" s="102" t="str">
        <f t="shared" si="6"/>
        <v>4</v>
      </c>
      <c r="G25" s="104" t="str">
        <f>Лист1!Y:Y</f>
        <v>в</v>
      </c>
      <c r="H25" s="105">
        <f>Лист1!AN:AN</f>
        <v>0.93</v>
      </c>
      <c r="I25" s="107">
        <f>Лист1!AU:AU</f>
        <v>5.8999999999999995</v>
      </c>
      <c r="J25" s="89" t="str">
        <f t="shared" si="0"/>
        <v/>
      </c>
      <c r="K25" s="89" t="str">
        <f t="shared" si="1"/>
        <v/>
      </c>
      <c r="L25" s="89" t="str">
        <f t="shared" si="2"/>
        <v/>
      </c>
      <c r="M25" s="89" t="str">
        <f t="shared" si="10"/>
        <v/>
      </c>
      <c r="N25" s="89" t="str">
        <f t="shared" si="11"/>
        <v/>
      </c>
      <c r="O25" s="89" t="str">
        <f t="shared" si="12"/>
        <v/>
      </c>
      <c r="P25" s="89" t="str">
        <f t="shared" si="13"/>
        <v/>
      </c>
      <c r="Q25" s="89" t="str">
        <f t="shared" si="14"/>
        <v/>
      </c>
      <c r="R25" t="str">
        <f t="shared" ref="R25:R30" si="15">IFERROR(INDEX(A$6:A$21,SMALL(IF(ISNUMBER(SEARCH(".",$F$6:$F$21)),ROW($A$6:$A$21)-5),ROW(A24))),"")</f>
        <v/>
      </c>
      <c r="V25" s="103" t="str">
        <f t="shared" si="8"/>
        <v/>
      </c>
      <c r="W25" s="103" t="str">
        <f t="shared" si="9"/>
        <v/>
      </c>
      <c r="X25" s="140" t="str">
        <f t="array" ref="X25">IF(AND(V26&lt;&gt;"",V25=""),SUM(V26:INDEX(V$13:V$35,MIN(IF(V26:$V$35="",ROW(V26:$V$35)))-12)),"")</f>
        <v/>
      </c>
      <c r="Y25" s="142"/>
      <c r="Z25" s="97" t="s">
        <v>40</v>
      </c>
      <c r="AA25" s="99" t="s">
        <v>60</v>
      </c>
      <c r="AB25" s="98" t="s">
        <v>80</v>
      </c>
      <c r="AC25" s="100" t="s">
        <v>100</v>
      </c>
      <c r="AD25" s="106" t="s">
        <v>119</v>
      </c>
      <c r="AE25" s="108" t="s">
        <v>137</v>
      </c>
      <c r="AF25" s="139"/>
    </row>
    <row r="26" spans="1:32" ht="66" customHeight="1" thickBot="1" x14ac:dyDescent="0.3">
      <c r="A26" s="111" t="str">
        <f>Лист1!E:E</f>
        <v>Н77</v>
      </c>
      <c r="B26" s="112">
        <f>Лист1!U:U</f>
        <v>0</v>
      </c>
      <c r="C26" s="113" t="str">
        <f>Лист1!X:X</f>
        <v>4</v>
      </c>
      <c r="D26" s="121" t="str">
        <f t="shared" si="4"/>
        <v>Н77</v>
      </c>
      <c r="E26" s="115" t="str">
        <f t="shared" si="5"/>
        <v/>
      </c>
      <c r="F26" s="116" t="str">
        <f t="shared" si="6"/>
        <v>4</v>
      </c>
      <c r="G26" s="109" t="str">
        <f>Лист1!Y:Y</f>
        <v>с</v>
      </c>
      <c r="H26" s="117">
        <f>Лист1!AN:AN</f>
        <v>0.75</v>
      </c>
      <c r="I26" s="118">
        <f>Лист1!AU:AU</f>
        <v>4.8</v>
      </c>
      <c r="J26" s="119" t="str">
        <f t="shared" si="0"/>
        <v/>
      </c>
      <c r="K26" s="119" t="str">
        <f t="shared" si="1"/>
        <v/>
      </c>
      <c r="L26" s="119" t="str">
        <f t="shared" si="2"/>
        <v/>
      </c>
      <c r="M26" s="119" t="str">
        <f t="shared" si="10"/>
        <v/>
      </c>
      <c r="N26" s="119" t="str">
        <f t="shared" si="11"/>
        <v/>
      </c>
      <c r="O26" s="119" t="str">
        <f t="shared" si="12"/>
        <v/>
      </c>
      <c r="P26" s="119" t="str">
        <f t="shared" si="13"/>
        <v/>
      </c>
      <c r="Q26" s="119" t="str">
        <f t="shared" si="14"/>
        <v/>
      </c>
      <c r="R26" s="120" t="str">
        <f t="shared" si="15"/>
        <v/>
      </c>
      <c r="S26" s="120"/>
      <c r="T26" s="120"/>
      <c r="U26" s="120"/>
      <c r="V26" s="122" t="str">
        <f t="shared" si="8"/>
        <v/>
      </c>
      <c r="W26" s="122" t="str">
        <f t="shared" si="9"/>
        <v/>
      </c>
      <c r="X26" s="141">
        <f t="array" ref="X26">IF(AND(V27&lt;&gt;"",V26=""),SUM(V27:INDEX(V$13:V$35,MIN(IF(V27:$V$35="",ROW(V27:$V$35)))-12)),"")</f>
        <v>1.6199999999999999</v>
      </c>
      <c r="Y26" s="143"/>
      <c r="Z26" s="129" t="s">
        <v>143</v>
      </c>
      <c r="AA26" s="124" t="s">
        <v>61</v>
      </c>
      <c r="AB26" s="125" t="s">
        <v>81</v>
      </c>
      <c r="AC26" s="126" t="s">
        <v>101</v>
      </c>
      <c r="AD26" s="127" t="s">
        <v>139</v>
      </c>
      <c r="AE26" s="128" t="s">
        <v>140</v>
      </c>
      <c r="AF26" s="139"/>
    </row>
    <row r="27" spans="1:32" ht="15" x14ac:dyDescent="0.25">
      <c r="A27" s="91" t="str">
        <f>Лист1!E:E</f>
        <v>Н76</v>
      </c>
      <c r="B27" s="87">
        <f>Лист1!U:U</f>
        <v>4</v>
      </c>
      <c r="C27" s="88" t="str">
        <f>Лист1!X:X</f>
        <v>4.1</v>
      </c>
      <c r="D27" s="95" t="str">
        <f t="shared" si="4"/>
        <v>Н76</v>
      </c>
      <c r="E27" s="86">
        <f t="shared" si="5"/>
        <v>4</v>
      </c>
      <c r="F27" s="88" t="str">
        <f t="shared" si="6"/>
        <v>4.1</v>
      </c>
      <c r="G27" s="80" t="str">
        <f>Лист1!Y:Y</f>
        <v>а</v>
      </c>
      <c r="H27" s="80">
        <f>Лист1!AN:AN</f>
        <v>1.08</v>
      </c>
      <c r="I27" s="80">
        <f>Лист1!AU:AU</f>
        <v>6.8999999999999995</v>
      </c>
      <c r="J27" s="89" t="str">
        <f t="shared" si="0"/>
        <v>Н76</v>
      </c>
      <c r="K27" s="89">
        <f t="shared" si="1"/>
        <v>4</v>
      </c>
      <c r="L27" s="89" t="str">
        <f t="shared" si="2"/>
        <v>4.1</v>
      </c>
      <c r="M27" s="89">
        <f t="shared" si="10"/>
        <v>4</v>
      </c>
      <c r="N27" s="89" t="str">
        <f t="shared" si="11"/>
        <v>4.1</v>
      </c>
      <c r="O27" s="89" t="str">
        <f t="shared" si="12"/>
        <v>а</v>
      </c>
      <c r="P27" s="89">
        <f t="shared" si="13"/>
        <v>1.08</v>
      </c>
      <c r="Q27" s="89">
        <f t="shared" si="14"/>
        <v>6.8999999999999995</v>
      </c>
      <c r="R27" t="str">
        <f t="shared" si="15"/>
        <v/>
      </c>
      <c r="V27" s="103">
        <f t="shared" si="8"/>
        <v>1.08</v>
      </c>
      <c r="W27" s="103">
        <f t="shared" si="9"/>
        <v>6.8999999999999995</v>
      </c>
      <c r="X27" s="140" t="str">
        <f t="array" ref="X27">IF(AND(V28&lt;&gt;"",V27=""),SUM(V28:INDEX(V$13:V$35,MIN(IF(V28:$V$35="",ROW(V28:$V$35)))-12)),"")</f>
        <v/>
      </c>
      <c r="Y27" s="142"/>
      <c r="Z27" s="130" t="s">
        <v>144</v>
      </c>
      <c r="AA27" s="131" t="s">
        <v>144</v>
      </c>
      <c r="AB27" s="131" t="s">
        <v>144</v>
      </c>
      <c r="AC27" s="131" t="s">
        <v>144</v>
      </c>
      <c r="AD27" s="131" t="s">
        <v>144</v>
      </c>
      <c r="AE27" s="132" t="s">
        <v>144</v>
      </c>
      <c r="AF27" s="139"/>
    </row>
    <row r="28" spans="1:32" ht="15" x14ac:dyDescent="0.25">
      <c r="A28" s="91" t="str">
        <f>Лист1!E:E</f>
        <v>Н77</v>
      </c>
      <c r="B28" s="87">
        <f>Лист1!U:U</f>
        <v>4</v>
      </c>
      <c r="C28" s="88" t="str">
        <f>Лист1!X:X</f>
        <v>4.2</v>
      </c>
      <c r="D28" s="95" t="str">
        <f t="shared" si="4"/>
        <v>Н77</v>
      </c>
      <c r="E28" s="86">
        <f t="shared" si="5"/>
        <v>4</v>
      </c>
      <c r="F28" s="88" t="str">
        <f t="shared" si="6"/>
        <v>4.2</v>
      </c>
      <c r="G28" s="80" t="str">
        <f>Лист1!Y:Y</f>
        <v>а</v>
      </c>
      <c r="H28" s="80">
        <f>Лист1!AN:AN</f>
        <v>0.22</v>
      </c>
      <c r="I28" s="80">
        <f>Лист1!AU:AU</f>
        <v>1.7000000000000002</v>
      </c>
      <c r="J28" s="89" t="str">
        <f t="shared" si="0"/>
        <v>Н77</v>
      </c>
      <c r="K28" s="89">
        <f t="shared" si="1"/>
        <v>4</v>
      </c>
      <c r="L28" s="89" t="str">
        <f t="shared" si="2"/>
        <v>4.2</v>
      </c>
      <c r="M28" s="89">
        <f t="shared" si="10"/>
        <v>4</v>
      </c>
      <c r="N28" s="89" t="str">
        <f t="shared" si="11"/>
        <v>4.2</v>
      </c>
      <c r="O28" s="89" t="str">
        <f t="shared" si="12"/>
        <v>а</v>
      </c>
      <c r="P28" s="89">
        <f t="shared" si="13"/>
        <v>0.22</v>
      </c>
      <c r="Q28" s="89">
        <f t="shared" si="14"/>
        <v>1.7000000000000002</v>
      </c>
      <c r="R28" t="str">
        <f t="shared" si="15"/>
        <v/>
      </c>
      <c r="V28" s="103">
        <f t="shared" si="8"/>
        <v>0.22</v>
      </c>
      <c r="W28" s="103">
        <f t="shared" si="9"/>
        <v>1.7000000000000002</v>
      </c>
      <c r="X28" s="140" t="str">
        <f t="array" ref="X28">IF(AND(V29&lt;&gt;"",V28=""),SUM(V29:INDEX(V$13:V$35,MIN(IF(V29:$V$35="",ROW(V29:$V$35)))-12)),"")</f>
        <v/>
      </c>
      <c r="Y28" s="142"/>
      <c r="Z28" s="133" t="s">
        <v>144</v>
      </c>
      <c r="AA28" s="134" t="s">
        <v>144</v>
      </c>
      <c r="AB28" s="134" t="s">
        <v>144</v>
      </c>
      <c r="AC28" s="134" t="s">
        <v>144</v>
      </c>
      <c r="AD28" s="134" t="s">
        <v>144</v>
      </c>
      <c r="AE28" s="135" t="s">
        <v>144</v>
      </c>
      <c r="AF28" s="139"/>
    </row>
    <row r="29" spans="1:32" ht="15" x14ac:dyDescent="0.25">
      <c r="A29" s="91" t="str">
        <f>Лист1!E:E</f>
        <v>Н77</v>
      </c>
      <c r="B29" s="87">
        <f>Лист1!U:U</f>
        <v>4</v>
      </c>
      <c r="C29" s="88" t="str">
        <f>Лист1!X:X</f>
        <v>4.3</v>
      </c>
      <c r="D29" s="95" t="str">
        <f t="shared" si="4"/>
        <v>Н77</v>
      </c>
      <c r="E29" s="86">
        <f t="shared" si="5"/>
        <v>4</v>
      </c>
      <c r="F29" s="88" t="str">
        <f t="shared" si="6"/>
        <v>4.3</v>
      </c>
      <c r="G29" s="80" t="str">
        <f>Лист1!Y:Y</f>
        <v>а</v>
      </c>
      <c r="H29" s="80">
        <f>Лист1!AN:AN</f>
        <v>0.12</v>
      </c>
      <c r="I29" s="80">
        <f>Лист1!AU:AU</f>
        <v>0.9</v>
      </c>
      <c r="J29" s="89" t="str">
        <f t="shared" si="0"/>
        <v>Н77</v>
      </c>
      <c r="K29" s="89">
        <f t="shared" si="1"/>
        <v>4</v>
      </c>
      <c r="L29" s="89" t="str">
        <f t="shared" si="2"/>
        <v>4.3</v>
      </c>
      <c r="M29" s="89">
        <f t="shared" si="10"/>
        <v>4</v>
      </c>
      <c r="N29" s="89" t="str">
        <f t="shared" si="11"/>
        <v>4.3</v>
      </c>
      <c r="O29" s="89" t="str">
        <f t="shared" si="12"/>
        <v>а</v>
      </c>
      <c r="P29" s="89">
        <f t="shared" si="13"/>
        <v>0.12</v>
      </c>
      <c r="Q29" s="89">
        <f t="shared" si="14"/>
        <v>0.9</v>
      </c>
      <c r="R29" t="str">
        <f t="shared" si="15"/>
        <v/>
      </c>
      <c r="V29" s="103">
        <f t="shared" si="8"/>
        <v>0.12</v>
      </c>
      <c r="W29" s="103">
        <f t="shared" si="9"/>
        <v>0.9</v>
      </c>
      <c r="X29" s="140" t="str">
        <f t="array" ref="X29">IF(AND(V30&lt;&gt;"",V29=""),SUM(V30:INDEX(V$13:V$35,MIN(IF(V30:$V$35="",ROW(V30:$V$35)))-12)),"")</f>
        <v/>
      </c>
      <c r="Y29" s="142"/>
      <c r="Z29" s="133" t="s">
        <v>144</v>
      </c>
      <c r="AA29" s="134" t="s">
        <v>144</v>
      </c>
      <c r="AB29" s="134" t="s">
        <v>144</v>
      </c>
      <c r="AC29" s="134" t="s">
        <v>144</v>
      </c>
      <c r="AD29" s="134" t="s">
        <v>144</v>
      </c>
      <c r="AE29" s="135" t="s">
        <v>144</v>
      </c>
      <c r="AF29" s="139"/>
    </row>
    <row r="30" spans="1:32" ht="15.75" thickBot="1" x14ac:dyDescent="0.3">
      <c r="A30" s="91" t="str">
        <f>Лист1!E:E</f>
        <v>Н77</v>
      </c>
      <c r="B30" s="87">
        <f>Лист1!U:U</f>
        <v>4</v>
      </c>
      <c r="C30" s="88" t="str">
        <f>Лист1!X:X</f>
        <v>4.4</v>
      </c>
      <c r="D30" s="95" t="str">
        <f t="shared" si="4"/>
        <v>Н77</v>
      </c>
      <c r="E30" s="86">
        <f t="shared" si="5"/>
        <v>4</v>
      </c>
      <c r="F30" s="88" t="str">
        <f t="shared" si="6"/>
        <v>4.4</v>
      </c>
      <c r="G30" s="80" t="str">
        <f>Лист1!Y:Y</f>
        <v>а</v>
      </c>
      <c r="H30" s="80">
        <f>Лист1!AN:AN</f>
        <v>0.2</v>
      </c>
      <c r="I30" s="80">
        <f>Лист1!AU:AU</f>
        <v>1.5</v>
      </c>
      <c r="J30" s="89" t="str">
        <f t="shared" si="0"/>
        <v>Н77</v>
      </c>
      <c r="K30" s="89">
        <f t="shared" si="1"/>
        <v>4</v>
      </c>
      <c r="L30" s="89" t="str">
        <f t="shared" si="2"/>
        <v>4.4</v>
      </c>
      <c r="M30" s="89">
        <f t="shared" si="10"/>
        <v>4</v>
      </c>
      <c r="N30" s="89" t="str">
        <f t="shared" si="11"/>
        <v>4.4</v>
      </c>
      <c r="O30" s="89" t="str">
        <f t="shared" si="12"/>
        <v>а</v>
      </c>
      <c r="P30" s="89">
        <f t="shared" si="13"/>
        <v>0.2</v>
      </c>
      <c r="Q30" s="89">
        <f t="shared" si="14"/>
        <v>1.5</v>
      </c>
      <c r="R30" t="str">
        <f t="shared" si="15"/>
        <v/>
      </c>
      <c r="V30" s="103">
        <f>IF(ISERR(SEARCH(".",$C30)),"",H30)</f>
        <v>0.2</v>
      </c>
      <c r="W30" s="103">
        <f t="shared" si="9"/>
        <v>1.5</v>
      </c>
      <c r="X30" s="140" t="str">
        <f t="array" ref="X30">IF(AND(V31&lt;&gt;"",V30=""),SUM(V31:INDEX(V$13:V$35,MIN(IF(V31:$V$35="",ROW(V31:$V$35)))-12)),"")</f>
        <v/>
      </c>
      <c r="Y30" s="142"/>
      <c r="Z30" s="136" t="s">
        <v>144</v>
      </c>
      <c r="AA30" s="137" t="s">
        <v>144</v>
      </c>
      <c r="AB30" s="137" t="s">
        <v>144</v>
      </c>
      <c r="AC30" s="137" t="s">
        <v>144</v>
      </c>
      <c r="AD30" s="137" t="s">
        <v>144</v>
      </c>
      <c r="AE30" s="138" t="s">
        <v>144</v>
      </c>
      <c r="AF30" s="139"/>
    </row>
    <row r="31" spans="1:32" ht="15" x14ac:dyDescent="0.25">
      <c r="A31" s="91"/>
      <c r="J31" s="89" t="str">
        <f t="shared" si="0"/>
        <v/>
      </c>
      <c r="K31" s="89" t="str">
        <f t="shared" si="1"/>
        <v/>
      </c>
      <c r="L31" s="89" t="str">
        <f t="shared" si="2"/>
        <v/>
      </c>
      <c r="M31" s="89" t="str">
        <f t="shared" si="10"/>
        <v/>
      </c>
      <c r="N31" s="89" t="str">
        <f t="shared" si="11"/>
        <v/>
      </c>
      <c r="O31" s="89" t="str">
        <f t="shared" si="12"/>
        <v/>
      </c>
      <c r="P31" s="89" t="str">
        <f t="shared" si="13"/>
        <v/>
      </c>
      <c r="Q31" s="89" t="str">
        <f t="shared" si="14"/>
        <v/>
      </c>
      <c r="V31" s="103" t="str">
        <f t="shared" si="8"/>
        <v/>
      </c>
      <c r="W31" s="103"/>
      <c r="AF31" s="139"/>
    </row>
    <row r="32" spans="1:32" x14ac:dyDescent="0.2">
      <c r="A32" s="91"/>
      <c r="J32" s="89" t="str">
        <f t="shared" si="0"/>
        <v/>
      </c>
      <c r="K32" s="89" t="str">
        <f t="shared" si="1"/>
        <v/>
      </c>
      <c r="L32" s="89" t="str">
        <f t="shared" si="2"/>
        <v/>
      </c>
      <c r="M32" s="89" t="str">
        <f t="shared" si="10"/>
        <v/>
      </c>
      <c r="N32" s="89" t="str">
        <f t="shared" si="11"/>
        <v/>
      </c>
      <c r="O32" s="89" t="str">
        <f t="shared" si="12"/>
        <v/>
      </c>
      <c r="P32" s="89" t="str">
        <f t="shared" si="13"/>
        <v/>
      </c>
      <c r="Q32" s="89" t="str">
        <f t="shared" si="14"/>
        <v/>
      </c>
      <c r="V32" t="str">
        <f t="shared" si="8"/>
        <v/>
      </c>
    </row>
    <row r="33" spans="1:17" x14ac:dyDescent="0.2">
      <c r="A33" s="91"/>
      <c r="J33" s="89" t="str">
        <f t="shared" si="0"/>
        <v/>
      </c>
      <c r="K33" s="89" t="str">
        <f t="shared" si="1"/>
        <v/>
      </c>
      <c r="L33" s="89" t="str">
        <f t="shared" si="2"/>
        <v/>
      </c>
      <c r="M33" s="89" t="str">
        <f t="shared" si="10"/>
        <v/>
      </c>
      <c r="N33" s="89" t="str">
        <f t="shared" si="11"/>
        <v/>
      </c>
      <c r="O33" s="89" t="str">
        <f t="shared" si="12"/>
        <v/>
      </c>
      <c r="P33" s="89" t="str">
        <f t="shared" si="13"/>
        <v/>
      </c>
      <c r="Q33" s="89" t="str">
        <f t="shared" si="14"/>
        <v/>
      </c>
    </row>
    <row r="34" spans="1:17" x14ac:dyDescent="0.2">
      <c r="A34" s="91"/>
      <c r="J34" s="89" t="str">
        <f t="shared" si="0"/>
        <v/>
      </c>
      <c r="K34" s="89" t="str">
        <f t="shared" si="1"/>
        <v/>
      </c>
      <c r="L34" s="89" t="str">
        <f t="shared" si="2"/>
        <v/>
      </c>
      <c r="M34" s="89" t="str">
        <f t="shared" si="10"/>
        <v/>
      </c>
      <c r="N34" s="89" t="str">
        <f t="shared" si="11"/>
        <v/>
      </c>
      <c r="O34" s="89" t="str">
        <f t="shared" si="12"/>
        <v/>
      </c>
      <c r="P34" s="89" t="str">
        <f t="shared" si="13"/>
        <v/>
      </c>
      <c r="Q34" s="89" t="str">
        <f t="shared" si="14"/>
        <v/>
      </c>
    </row>
    <row r="35" spans="1:17" x14ac:dyDescent="0.2">
      <c r="A35" s="91"/>
      <c r="J35" s="89" t="str">
        <f t="shared" si="0"/>
        <v/>
      </c>
      <c r="K35" s="89" t="str">
        <f t="shared" si="1"/>
        <v/>
      </c>
      <c r="L35" s="89" t="str">
        <f t="shared" si="2"/>
        <v/>
      </c>
      <c r="M35" s="89" t="str">
        <f t="shared" si="10"/>
        <v/>
      </c>
      <c r="N35" s="89" t="str">
        <f t="shared" si="11"/>
        <v/>
      </c>
      <c r="O35" s="89" t="str">
        <f t="shared" si="12"/>
        <v/>
      </c>
      <c r="P35" s="89" t="str">
        <f t="shared" si="13"/>
        <v/>
      </c>
      <c r="Q35" s="89" t="str">
        <f t="shared" si="14"/>
        <v/>
      </c>
    </row>
    <row r="36" spans="1:17" x14ac:dyDescent="0.2">
      <c r="A36" s="91"/>
      <c r="J36" s="89" t="str">
        <f t="shared" si="0"/>
        <v/>
      </c>
      <c r="K36" s="89" t="str">
        <f t="shared" si="1"/>
        <v/>
      </c>
      <c r="L36" s="89" t="str">
        <f t="shared" si="2"/>
        <v/>
      </c>
      <c r="M36" s="89" t="str">
        <f t="shared" si="10"/>
        <v/>
      </c>
      <c r="N36" s="89" t="str">
        <f t="shared" si="11"/>
        <v/>
      </c>
      <c r="O36" s="89" t="str">
        <f t="shared" si="12"/>
        <v/>
      </c>
      <c r="P36" s="89" t="str">
        <f t="shared" si="13"/>
        <v/>
      </c>
      <c r="Q36" s="89" t="str">
        <f t="shared" si="14"/>
        <v/>
      </c>
    </row>
    <row r="37" spans="1:17" x14ac:dyDescent="0.2">
      <c r="A37" s="91"/>
      <c r="J37" s="89" t="str">
        <f t="shared" si="0"/>
        <v/>
      </c>
      <c r="K37" s="89" t="str">
        <f t="shared" si="1"/>
        <v/>
      </c>
      <c r="L37" s="89" t="str">
        <f t="shared" si="2"/>
        <v/>
      </c>
      <c r="M37" s="89" t="str">
        <f t="shared" si="10"/>
        <v/>
      </c>
      <c r="N37" s="89" t="str">
        <f t="shared" si="11"/>
        <v/>
      </c>
      <c r="O37" s="89" t="str">
        <f t="shared" si="12"/>
        <v/>
      </c>
      <c r="P37" s="89" t="str">
        <f t="shared" si="13"/>
        <v/>
      </c>
      <c r="Q37" s="89" t="str">
        <f t="shared" si="14"/>
        <v/>
      </c>
    </row>
    <row r="38" spans="1:17" x14ac:dyDescent="0.2">
      <c r="A38" s="91"/>
      <c r="J38" s="89" t="str">
        <f t="shared" si="0"/>
        <v/>
      </c>
      <c r="K38" s="89" t="str">
        <f t="shared" si="1"/>
        <v/>
      </c>
      <c r="L38" s="89" t="str">
        <f t="shared" si="2"/>
        <v/>
      </c>
      <c r="M38" s="89" t="str">
        <f t="shared" si="10"/>
        <v/>
      </c>
      <c r="N38" s="89" t="str">
        <f t="shared" si="11"/>
        <v/>
      </c>
      <c r="O38" s="89" t="str">
        <f t="shared" si="12"/>
        <v/>
      </c>
      <c r="P38" s="89" t="str">
        <f t="shared" si="13"/>
        <v/>
      </c>
      <c r="Q38" s="89" t="str">
        <f t="shared" si="14"/>
        <v/>
      </c>
    </row>
    <row r="39" spans="1:17" x14ac:dyDescent="0.2">
      <c r="A39" s="91"/>
      <c r="J39" s="89" t="str">
        <f t="shared" si="0"/>
        <v/>
      </c>
      <c r="K39" s="89" t="str">
        <f t="shared" si="1"/>
        <v/>
      </c>
      <c r="L39" s="89" t="str">
        <f t="shared" si="2"/>
        <v/>
      </c>
      <c r="M39" s="89" t="str">
        <f t="shared" si="10"/>
        <v/>
      </c>
      <c r="N39" s="89" t="str">
        <f t="shared" si="11"/>
        <v/>
      </c>
      <c r="O39" s="89" t="str">
        <f t="shared" si="12"/>
        <v/>
      </c>
      <c r="P39" s="89" t="str">
        <f t="shared" si="13"/>
        <v/>
      </c>
      <c r="Q39" s="89" t="str">
        <f t="shared" si="14"/>
        <v/>
      </c>
    </row>
    <row r="40" spans="1:17" x14ac:dyDescent="0.2">
      <c r="A40" s="91"/>
      <c r="J40" s="89"/>
      <c r="K40" s="86"/>
      <c r="M40" s="86"/>
      <c r="P40" t="str">
        <f>IFERROR(INDEX(A$6:A$21,SMALL(IF(ISNUMBER(SEARCH(".",$F$6:$F$21)),ROW($A$6:$A$21)-5),ROW(A39))),"")</f>
        <v/>
      </c>
    </row>
    <row r="41" spans="1:17" x14ac:dyDescent="0.2">
      <c r="A41" s="91"/>
      <c r="J41" s="89"/>
      <c r="K41" s="86"/>
      <c r="M41" s="86"/>
    </row>
    <row r="42" spans="1:17" x14ac:dyDescent="0.2">
      <c r="A42" s="91"/>
      <c r="J42" s="89"/>
      <c r="K42" s="86"/>
      <c r="M42" s="86"/>
    </row>
    <row r="43" spans="1:17" x14ac:dyDescent="0.2">
      <c r="A43" s="91"/>
      <c r="J43" s="89"/>
      <c r="K43" s="86"/>
      <c r="M43" s="86"/>
    </row>
    <row r="44" spans="1:17" x14ac:dyDescent="0.2">
      <c r="A44" s="91"/>
      <c r="J44" s="89"/>
      <c r="K44" s="86"/>
      <c r="M44" s="86"/>
    </row>
    <row r="45" spans="1:17" x14ac:dyDescent="0.2">
      <c r="A45" s="91"/>
      <c r="J45" s="89"/>
      <c r="K45" s="86"/>
      <c r="M45" s="86"/>
    </row>
    <row r="46" spans="1:17" x14ac:dyDescent="0.2">
      <c r="A46" s="91"/>
      <c r="J46" s="89"/>
      <c r="K46" s="86"/>
      <c r="M46" s="86"/>
    </row>
    <row r="47" spans="1:17" x14ac:dyDescent="0.2">
      <c r="A47" s="91"/>
      <c r="J47" s="89"/>
      <c r="K47" s="86"/>
      <c r="M47" s="86"/>
    </row>
    <row r="48" spans="1:17" x14ac:dyDescent="0.2">
      <c r="A48" s="91"/>
      <c r="J48" s="89"/>
      <c r="K48" s="86"/>
      <c r="M48" s="86"/>
    </row>
    <row r="49" spans="1:13" x14ac:dyDescent="0.2">
      <c r="A49" s="91"/>
      <c r="J49" s="89"/>
      <c r="K49" s="86"/>
      <c r="M49" s="86"/>
    </row>
    <row r="50" spans="1:13" x14ac:dyDescent="0.2">
      <c r="A50" s="91"/>
      <c r="J50" s="89"/>
      <c r="K50" s="86"/>
      <c r="M50" s="86"/>
    </row>
    <row r="51" spans="1:13" x14ac:dyDescent="0.2">
      <c r="A51" s="91"/>
      <c r="J51" s="89"/>
      <c r="K51" s="86"/>
      <c r="M51" s="86"/>
    </row>
    <row r="52" spans="1:13" x14ac:dyDescent="0.2">
      <c r="A52" s="91"/>
      <c r="J52" s="89"/>
      <c r="K52" s="86"/>
      <c r="M52" s="86"/>
    </row>
    <row r="53" spans="1:13" x14ac:dyDescent="0.2">
      <c r="A53" s="91"/>
      <c r="J53" s="89"/>
      <c r="K53" s="86"/>
      <c r="M53" s="86"/>
    </row>
    <row r="54" spans="1:13" x14ac:dyDescent="0.2">
      <c r="A54" s="91"/>
      <c r="J54" s="89"/>
      <c r="K54" s="86"/>
      <c r="M54" s="86"/>
    </row>
    <row r="55" spans="1:13" x14ac:dyDescent="0.2">
      <c r="A55" s="91"/>
      <c r="J55" s="89"/>
      <c r="K55" s="86"/>
      <c r="M55" s="86"/>
    </row>
    <row r="56" spans="1:13" x14ac:dyDescent="0.2">
      <c r="A56" s="91"/>
      <c r="J56" s="89"/>
      <c r="K56" s="86"/>
      <c r="M56" s="86"/>
    </row>
    <row r="57" spans="1:13" x14ac:dyDescent="0.2">
      <c r="A57" s="91"/>
      <c r="J57" s="89"/>
      <c r="K57" s="86"/>
      <c r="M57" s="86"/>
    </row>
    <row r="58" spans="1:13" x14ac:dyDescent="0.2">
      <c r="A58" s="91"/>
      <c r="J58" s="89"/>
      <c r="K58" s="86"/>
      <c r="M58" s="86"/>
    </row>
    <row r="59" spans="1:13" x14ac:dyDescent="0.2">
      <c r="A59" s="91"/>
      <c r="J59" s="89"/>
      <c r="K59" s="86"/>
      <c r="M59" s="86"/>
    </row>
    <row r="60" spans="1:13" x14ac:dyDescent="0.2">
      <c r="A60" s="91"/>
      <c r="J60" s="89"/>
      <c r="K60" s="86"/>
      <c r="M60" s="86"/>
    </row>
    <row r="61" spans="1:13" x14ac:dyDescent="0.2">
      <c r="A61" s="91"/>
      <c r="J61" s="89"/>
      <c r="K61" s="86"/>
      <c r="M61" s="86"/>
    </row>
    <row r="62" spans="1:13" x14ac:dyDescent="0.2">
      <c r="A62" s="91"/>
      <c r="J62" s="89"/>
      <c r="K62" s="86"/>
      <c r="M62" s="86"/>
    </row>
    <row r="63" spans="1:13" x14ac:dyDescent="0.2">
      <c r="A63" s="91"/>
      <c r="J63" s="89"/>
      <c r="K63" s="86"/>
      <c r="M63" s="86"/>
    </row>
    <row r="64" spans="1:13" x14ac:dyDescent="0.2">
      <c r="A64" s="91"/>
      <c r="J64" s="89"/>
      <c r="K64" s="86"/>
      <c r="M64" s="86"/>
    </row>
    <row r="65" spans="1:13" x14ac:dyDescent="0.2">
      <c r="A65" s="91"/>
      <c r="J65" s="89"/>
      <c r="K65" s="86"/>
      <c r="M65" s="86"/>
    </row>
    <row r="66" spans="1:13" x14ac:dyDescent="0.2">
      <c r="A66" s="91"/>
      <c r="J66" s="89"/>
      <c r="K66" s="86"/>
      <c r="M66" s="86"/>
    </row>
    <row r="67" spans="1:13" x14ac:dyDescent="0.2">
      <c r="A67" s="91"/>
      <c r="J67" s="89"/>
      <c r="K67" s="86"/>
      <c r="M67" s="86"/>
    </row>
    <row r="68" spans="1:13" x14ac:dyDescent="0.2">
      <c r="A68" s="91"/>
      <c r="J68" s="89"/>
      <c r="K68" s="86"/>
      <c r="M68" s="86"/>
    </row>
    <row r="69" spans="1:13" x14ac:dyDescent="0.2">
      <c r="A69" s="91"/>
      <c r="J69" s="89"/>
      <c r="K69" s="86"/>
      <c r="M69" s="86"/>
    </row>
    <row r="70" spans="1:13" x14ac:dyDescent="0.2">
      <c r="A70" s="91"/>
      <c r="J70" s="89"/>
      <c r="K70" s="86"/>
      <c r="M70" s="86"/>
    </row>
    <row r="71" spans="1:13" x14ac:dyDescent="0.2">
      <c r="A71" s="91"/>
      <c r="J71" s="89"/>
      <c r="K71" s="86"/>
      <c r="M71" s="86"/>
    </row>
    <row r="72" spans="1:13" x14ac:dyDescent="0.2">
      <c r="A72" s="91"/>
      <c r="J72" s="89"/>
      <c r="K72" s="86"/>
      <c r="M72" s="86"/>
    </row>
    <row r="73" spans="1:13" x14ac:dyDescent="0.2">
      <c r="A73" s="91"/>
      <c r="J73" s="89"/>
      <c r="K73" s="86"/>
      <c r="M73" s="86"/>
    </row>
  </sheetData>
  <mergeCells count="4">
    <mergeCell ref="B1:C1"/>
    <mergeCell ref="E1:G1"/>
    <mergeCell ref="K1:L1"/>
    <mergeCell ref="M1:O1"/>
  </mergeCells>
  <conditionalFormatting sqref="H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R1">
    <cfRule type="colorScale" priority="9">
      <colorScale>
        <cfvo type="min"/>
        <cfvo type="max"/>
        <color theme="9" tint="0.39997558519241921"/>
        <color theme="9" tint="0.39997558519241921"/>
      </colorScale>
    </cfRule>
  </conditionalFormatting>
  <conditionalFormatting sqref="Q1">
    <cfRule type="colorScale" priority="8">
      <colorScale>
        <cfvo type="min"/>
        <cfvo type="max"/>
        <color theme="7"/>
        <color theme="7"/>
      </colorScale>
    </cfRule>
  </conditionalFormatting>
  <conditionalFormatting sqref="M1">
    <cfRule type="colorScale" priority="7">
      <colorScale>
        <cfvo type="min"/>
        <cfvo type="max"/>
        <color theme="5" tint="0.39997558519241921"/>
        <color theme="5" tint="0.39997558519241921"/>
      </colorScale>
    </cfRule>
  </conditionalFormatting>
  <conditionalFormatting sqref="I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Рамиль</cp:lastModifiedBy>
  <cp:lastPrinted>2019-05-22T14:49:08Z</cp:lastPrinted>
  <dcterms:created xsi:type="dcterms:W3CDTF">2007-08-15T16:29:57Z</dcterms:created>
  <dcterms:modified xsi:type="dcterms:W3CDTF">2019-06-25T13:10:58Z</dcterms:modified>
</cp:coreProperties>
</file>