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3" sheetId="4" r:id="rId2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P13" i="4" l="1" a="1"/>
  <c r="P13" i="4" s="1"/>
  <c r="Q13" i="4" a="1"/>
  <c r="Q13" i="4"/>
  <c r="P14" i="4" a="1"/>
  <c r="P14" i="4" s="1"/>
  <c r="Q14" i="4" a="1"/>
  <c r="Q14" i="4" s="1"/>
  <c r="P15" i="4" a="1"/>
  <c r="P15" i="4" s="1"/>
  <c r="Q15" i="4" a="1"/>
  <c r="Q15" i="4"/>
  <c r="P16" i="4" a="1"/>
  <c r="P16" i="4" s="1"/>
  <c r="Q16" i="4" a="1"/>
  <c r="Q16" i="4" s="1"/>
  <c r="P17" i="4" a="1"/>
  <c r="P17" i="4" s="1"/>
  <c r="Q17" i="4" a="1"/>
  <c r="Q17" i="4"/>
  <c r="P18" i="4" a="1"/>
  <c r="P18" i="4" s="1"/>
  <c r="Q18" i="4" a="1"/>
  <c r="Q18" i="4" s="1"/>
  <c r="P19" i="4" a="1"/>
  <c r="P19" i="4" s="1"/>
  <c r="Q19" i="4" a="1"/>
  <c r="Q19" i="4"/>
  <c r="P20" i="4" a="1"/>
  <c r="P20" i="4" s="1"/>
  <c r="Q20" i="4" a="1"/>
  <c r="Q20" i="4" s="1"/>
  <c r="P21" i="4" a="1"/>
  <c r="P21" i="4" s="1"/>
  <c r="Q21" i="4" a="1"/>
  <c r="Q21" i="4"/>
  <c r="P22" i="4" a="1"/>
  <c r="P22" i="4" s="1"/>
  <c r="Q22" i="4" a="1"/>
  <c r="Q22" i="4" s="1"/>
  <c r="P23" i="4" a="1"/>
  <c r="P23" i="4" s="1"/>
  <c r="Q23" i="4" a="1"/>
  <c r="Q23" i="4"/>
  <c r="P24" i="4" a="1"/>
  <c r="P24" i="4" s="1"/>
  <c r="Q24" i="4" a="1"/>
  <c r="Q24" i="4" s="1"/>
  <c r="P25" i="4" a="1"/>
  <c r="P25" i="4" s="1"/>
  <c r="Q25" i="4" a="1"/>
  <c r="Q25" i="4"/>
  <c r="P26" i="4" a="1"/>
  <c r="P26" i="4" s="1"/>
  <c r="Q26" i="4" a="1"/>
  <c r="Q26" i="4" s="1"/>
  <c r="P27" i="4" a="1"/>
  <c r="P27" i="4" s="1"/>
  <c r="Q27" i="4" a="1"/>
  <c r="Q27" i="4"/>
  <c r="P28" i="4" a="1"/>
  <c r="P28" i="4" s="1"/>
  <c r="Q28" i="4" a="1"/>
  <c r="Q28" i="4" s="1"/>
  <c r="P29" i="4" a="1"/>
  <c r="P29" i="4" s="1"/>
  <c r="Q29" i="4" a="1"/>
  <c r="Q29" i="4"/>
  <c r="P30" i="4" a="1"/>
  <c r="P30" i="4" s="1"/>
  <c r="Q30" i="4" a="1"/>
  <c r="Q30" i="4" s="1"/>
  <c r="X20" i="4"/>
  <c r="Y20" i="4"/>
  <c r="X21" i="4"/>
  <c r="Y21" i="4"/>
  <c r="X22" i="4"/>
  <c r="Y22" i="4"/>
  <c r="X23" i="4"/>
  <c r="Y23" i="4"/>
  <c r="X24" i="4"/>
  <c r="Y24" i="4"/>
  <c r="X25" i="4"/>
  <c r="Y25" i="4"/>
  <c r="Y19" i="4"/>
  <c r="X19" i="4"/>
  <c r="A13" i="4" l="1"/>
  <c r="J31" i="4" l="1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J34" i="4"/>
  <c r="K34" i="4"/>
  <c r="L34" i="4"/>
  <c r="M34" i="4"/>
  <c r="J35" i="4"/>
  <c r="K35" i="4"/>
  <c r="L35" i="4"/>
  <c r="M35" i="4"/>
  <c r="J36" i="4"/>
  <c r="K36" i="4"/>
  <c r="L36" i="4"/>
  <c r="M36" i="4"/>
  <c r="J37" i="4"/>
  <c r="K37" i="4"/>
  <c r="L37" i="4"/>
  <c r="M37" i="4"/>
  <c r="A2" i="4"/>
  <c r="J38" i="4"/>
  <c r="K38" i="4"/>
  <c r="L38" i="4"/>
  <c r="M38" i="4"/>
  <c r="J39" i="4"/>
  <c r="K39" i="4"/>
  <c r="L39" i="4"/>
  <c r="M39" i="4"/>
  <c r="H3" i="4" l="1"/>
  <c r="A3" i="4" l="1"/>
  <c r="D3" i="4" s="1"/>
  <c r="B3" i="4"/>
  <c r="E3" i="4" s="1"/>
  <c r="G3" i="4"/>
  <c r="I3" i="4"/>
  <c r="A4" i="4"/>
  <c r="D4" i="4" s="1"/>
  <c r="B4" i="4"/>
  <c r="E4" i="4" s="1"/>
  <c r="G4" i="4"/>
  <c r="H4" i="4"/>
  <c r="I4" i="4"/>
  <c r="A5" i="4"/>
  <c r="D5" i="4" s="1"/>
  <c r="B5" i="4"/>
  <c r="E5" i="4" s="1"/>
  <c r="G5" i="4"/>
  <c r="H5" i="4"/>
  <c r="I5" i="4"/>
  <c r="A6" i="4"/>
  <c r="D6" i="4" s="1"/>
  <c r="B6" i="4"/>
  <c r="E6" i="4" s="1"/>
  <c r="G6" i="4"/>
  <c r="H6" i="4"/>
  <c r="I6" i="4"/>
  <c r="A7" i="4"/>
  <c r="D7" i="4" s="1"/>
  <c r="B7" i="4"/>
  <c r="E7" i="4" s="1"/>
  <c r="C7" i="4"/>
  <c r="H7" i="4"/>
  <c r="I7" i="4"/>
  <c r="A8" i="4"/>
  <c r="D8" i="4" s="1"/>
  <c r="B8" i="4"/>
  <c r="E8" i="4" s="1"/>
  <c r="H8" i="4"/>
  <c r="I8" i="4"/>
  <c r="A9" i="4"/>
  <c r="D9" i="4" s="1"/>
  <c r="B9" i="4"/>
  <c r="E9" i="4" s="1"/>
  <c r="C9" i="4"/>
  <c r="H9" i="4"/>
  <c r="I9" i="4"/>
  <c r="A10" i="4"/>
  <c r="D10" i="4" s="1"/>
  <c r="B10" i="4"/>
  <c r="E10" i="4" s="1"/>
  <c r="C10" i="4"/>
  <c r="G10" i="4"/>
  <c r="H10" i="4"/>
  <c r="I10" i="4"/>
  <c r="A11" i="4"/>
  <c r="D11" i="4" s="1"/>
  <c r="B11" i="4"/>
  <c r="E11" i="4" s="1"/>
  <c r="G11" i="4"/>
  <c r="H11" i="4"/>
  <c r="I11" i="4"/>
  <c r="A12" i="4"/>
  <c r="D12" i="4" s="1"/>
  <c r="B12" i="4"/>
  <c r="E12" i="4" s="1"/>
  <c r="G12" i="4"/>
  <c r="H12" i="4"/>
  <c r="I12" i="4"/>
  <c r="D13" i="4"/>
  <c r="B13" i="4"/>
  <c r="E13" i="4" s="1"/>
  <c r="C13" i="4"/>
  <c r="H13" i="4"/>
  <c r="I13" i="4"/>
  <c r="A14" i="4"/>
  <c r="D14" i="4" s="1"/>
  <c r="B14" i="4"/>
  <c r="E14" i="4" s="1"/>
  <c r="H14" i="4"/>
  <c r="I14" i="4"/>
  <c r="A15" i="4"/>
  <c r="D15" i="4" s="1"/>
  <c r="B15" i="4"/>
  <c r="E15" i="4" s="1"/>
  <c r="C15" i="4"/>
  <c r="H15" i="4"/>
  <c r="I15" i="4"/>
  <c r="A16" i="4"/>
  <c r="D16" i="4" s="1"/>
  <c r="B16" i="4"/>
  <c r="E16" i="4" s="1"/>
  <c r="C16" i="4"/>
  <c r="H16" i="4"/>
  <c r="I16" i="4"/>
  <c r="A17" i="4"/>
  <c r="D17" i="4" s="1"/>
  <c r="B17" i="4"/>
  <c r="E17" i="4" s="1"/>
  <c r="H17" i="4"/>
  <c r="I17" i="4"/>
  <c r="A18" i="4"/>
  <c r="D18" i="4" s="1"/>
  <c r="B18" i="4"/>
  <c r="E18" i="4" s="1"/>
  <c r="C18" i="4"/>
  <c r="H18" i="4"/>
  <c r="I18" i="4"/>
  <c r="A19" i="4"/>
  <c r="D19" i="4" s="1"/>
  <c r="B19" i="4"/>
  <c r="E19" i="4" s="1"/>
  <c r="H19" i="4"/>
  <c r="I19" i="4"/>
  <c r="A20" i="4"/>
  <c r="D20" i="4" s="1"/>
  <c r="B20" i="4"/>
  <c r="E20" i="4" s="1"/>
  <c r="C20" i="4"/>
  <c r="H20" i="4"/>
  <c r="I20" i="4"/>
  <c r="A21" i="4"/>
  <c r="D21" i="4" s="1"/>
  <c r="B21" i="4"/>
  <c r="E21" i="4" s="1"/>
  <c r="H21" i="4"/>
  <c r="I21" i="4"/>
  <c r="A22" i="4"/>
  <c r="D22" i="4" s="1"/>
  <c r="B22" i="4"/>
  <c r="E22" i="4" s="1"/>
  <c r="H22" i="4"/>
  <c r="I22" i="4"/>
  <c r="A23" i="4"/>
  <c r="D23" i="4" s="1"/>
  <c r="B23" i="4"/>
  <c r="E23" i="4" s="1"/>
  <c r="H23" i="4"/>
  <c r="I23" i="4"/>
  <c r="A24" i="4"/>
  <c r="D24" i="4" s="1"/>
  <c r="B24" i="4"/>
  <c r="E24" i="4" s="1"/>
  <c r="C24" i="4"/>
  <c r="H24" i="4"/>
  <c r="I24" i="4"/>
  <c r="A25" i="4"/>
  <c r="D25" i="4" s="1"/>
  <c r="B25" i="4"/>
  <c r="E25" i="4" s="1"/>
  <c r="C25" i="4"/>
  <c r="H25" i="4"/>
  <c r="I25" i="4"/>
  <c r="A26" i="4"/>
  <c r="D26" i="4" s="1"/>
  <c r="B26" i="4"/>
  <c r="E26" i="4" s="1"/>
  <c r="H26" i="4"/>
  <c r="I26" i="4"/>
  <c r="A27" i="4"/>
  <c r="D27" i="4" s="1"/>
  <c r="B27" i="4"/>
  <c r="E27" i="4" s="1"/>
  <c r="H27" i="4"/>
  <c r="I27" i="4"/>
  <c r="A28" i="4"/>
  <c r="D28" i="4" s="1"/>
  <c r="B28" i="4"/>
  <c r="E28" i="4" s="1"/>
  <c r="H28" i="4"/>
  <c r="I28" i="4"/>
  <c r="A29" i="4"/>
  <c r="D29" i="4" s="1"/>
  <c r="B29" i="4"/>
  <c r="E29" i="4" s="1"/>
  <c r="H29" i="4"/>
  <c r="I29" i="4"/>
  <c r="A30" i="4"/>
  <c r="D30" i="4" s="1"/>
  <c r="B30" i="4"/>
  <c r="E30" i="4" s="1"/>
  <c r="H30" i="4"/>
  <c r="I30" i="4"/>
  <c r="K2" i="1"/>
  <c r="AC2" i="1"/>
  <c r="AN2" i="1"/>
  <c r="H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AG7" i="1"/>
  <c r="AM7" i="1" s="1"/>
  <c r="X8" i="1"/>
  <c r="AH8" i="1"/>
  <c r="AG8" i="1"/>
  <c r="X9" i="1"/>
  <c r="AG9" i="1"/>
  <c r="X10" i="1"/>
  <c r="AH10" i="1"/>
  <c r="AG10" i="1"/>
  <c r="AM10" i="1" s="1"/>
  <c r="X11" i="1"/>
  <c r="AG11" i="1"/>
  <c r="X12" i="1"/>
  <c r="AH12" i="1"/>
  <c r="AG12" i="1"/>
  <c r="X13" i="1"/>
  <c r="AH13" i="1"/>
  <c r="AG13" i="1"/>
  <c r="AM13" i="1" s="1"/>
  <c r="X14" i="1"/>
  <c r="AH14" i="1"/>
  <c r="AG14" i="1"/>
  <c r="X15" i="1"/>
  <c r="AG15" i="1"/>
  <c r="X16" i="1"/>
  <c r="AG16" i="1"/>
  <c r="X17" i="1"/>
  <c r="C17" i="4" s="1"/>
  <c r="AH17" i="1"/>
  <c r="AG17" i="1"/>
  <c r="X18" i="1"/>
  <c r="AG18" i="1"/>
  <c r="X19" i="1"/>
  <c r="AG19" i="1"/>
  <c r="X20" i="1"/>
  <c r="AG20" i="1"/>
  <c r="AM20" i="1" s="1"/>
  <c r="X21" i="1"/>
  <c r="AG21" i="1"/>
  <c r="AM21" i="1" s="1"/>
  <c r="AH21" i="1"/>
  <c r="X22" i="1"/>
  <c r="AG22" i="1"/>
  <c r="AH22" i="1"/>
  <c r="X23" i="1"/>
  <c r="AG23" i="1"/>
  <c r="AM23" i="1" s="1"/>
  <c r="AH23" i="1"/>
  <c r="X24" i="1"/>
  <c r="AG24" i="1"/>
  <c r="AM24" i="1" s="1"/>
  <c r="X25" i="1"/>
  <c r="AH25" i="1"/>
  <c r="AG25" i="1"/>
  <c r="X26" i="1"/>
  <c r="Y28" i="1" s="1"/>
  <c r="G28" i="4" s="1"/>
  <c r="AG26" i="1"/>
  <c r="AM26" i="1" s="1"/>
  <c r="X27" i="1"/>
  <c r="AH27" i="1"/>
  <c r="AG27" i="1"/>
  <c r="AM27" i="1" s="1"/>
  <c r="X28" i="1"/>
  <c r="AH28" i="1"/>
  <c r="AG28" i="1"/>
  <c r="X29" i="1"/>
  <c r="AG29" i="1"/>
  <c r="AM29" i="1" s="1"/>
  <c r="X30" i="1"/>
  <c r="AH30" i="1"/>
  <c r="AG30" i="1"/>
  <c r="AM30" i="1" s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C2" i="4"/>
  <c r="D2" i="4"/>
  <c r="I2" i="4"/>
  <c r="G2" i="4"/>
  <c r="B2" i="4"/>
  <c r="E2" i="4" s="1"/>
  <c r="AH29" i="1"/>
  <c r="AM5" i="1"/>
  <c r="AH7" i="1"/>
  <c r="AH9" i="1"/>
  <c r="AM9" i="1"/>
  <c r="AH16" i="1"/>
  <c r="AM16" i="1"/>
  <c r="AH4" i="1"/>
  <c r="AH18" i="1"/>
  <c r="AM18" i="1" s="1"/>
  <c r="AH20" i="1"/>
  <c r="AH15" i="1"/>
  <c r="AM15" i="1"/>
  <c r="AM25" i="1"/>
  <c r="AM17" i="1"/>
  <c r="AH19" i="1"/>
  <c r="AH24" i="1"/>
  <c r="AM12" i="1"/>
  <c r="AH11" i="1"/>
  <c r="AM28" i="1"/>
  <c r="AM8" i="1"/>
  <c r="AM3" i="1"/>
  <c r="AH26" i="1"/>
  <c r="AH6" i="1"/>
  <c r="AM6" i="1"/>
  <c r="M24" i="4" l="1"/>
  <c r="J24" i="4"/>
  <c r="K24" i="4"/>
  <c r="L24" i="4"/>
  <c r="K17" i="4"/>
  <c r="J17" i="4"/>
  <c r="L17" i="4"/>
  <c r="K9" i="4"/>
  <c r="J9" i="4"/>
  <c r="L9" i="4"/>
  <c r="M9" i="4"/>
  <c r="J18" i="4"/>
  <c r="K18" i="4"/>
  <c r="L18" i="4"/>
  <c r="M18" i="4"/>
  <c r="L7" i="4"/>
  <c r="M7" i="4"/>
  <c r="J7" i="4"/>
  <c r="K7" i="4"/>
  <c r="K20" i="4"/>
  <c r="M20" i="4"/>
  <c r="J20" i="4"/>
  <c r="L20" i="4"/>
  <c r="K13" i="4"/>
  <c r="J13" i="4"/>
  <c r="L13" i="4"/>
  <c r="J10" i="4"/>
  <c r="K10" i="4"/>
  <c r="L10" i="4"/>
  <c r="M10" i="4"/>
  <c r="L25" i="4"/>
  <c r="K25" i="4"/>
  <c r="J25" i="4"/>
  <c r="M25" i="4"/>
  <c r="K16" i="4"/>
  <c r="J16" i="4"/>
  <c r="L16" i="4"/>
  <c r="L15" i="4"/>
  <c r="J15" i="4"/>
  <c r="K15" i="4"/>
  <c r="J2" i="4"/>
  <c r="K2" i="4"/>
  <c r="M2" i="4"/>
  <c r="L2" i="4"/>
  <c r="F13" i="4"/>
  <c r="F10" i="4"/>
  <c r="F7" i="4"/>
  <c r="F25" i="4"/>
  <c r="F16" i="4"/>
  <c r="F17" i="4"/>
  <c r="F15" i="4"/>
  <c r="F2" i="4"/>
  <c r="F9" i="4"/>
  <c r="F18" i="4"/>
  <c r="F24" i="4"/>
  <c r="F20" i="4"/>
  <c r="N2" i="4"/>
  <c r="O2" i="4"/>
  <c r="O20" i="4"/>
  <c r="N20" i="4"/>
  <c r="N9" i="4"/>
  <c r="O9" i="4"/>
  <c r="N17" i="4"/>
  <c r="O17" i="4"/>
  <c r="O10" i="4"/>
  <c r="N10" i="4"/>
  <c r="O24" i="4"/>
  <c r="N24" i="4"/>
  <c r="O15" i="4"/>
  <c r="N15" i="4"/>
  <c r="O25" i="4"/>
  <c r="N25" i="4"/>
  <c r="O18" i="4"/>
  <c r="N18" i="4"/>
  <c r="O7" i="4"/>
  <c r="N7" i="4"/>
  <c r="O16" i="4"/>
  <c r="N16" i="4"/>
  <c r="O13" i="4"/>
  <c r="N13" i="4"/>
  <c r="Y23" i="1"/>
  <c r="G23" i="4" s="1"/>
  <c r="Y25" i="1"/>
  <c r="G25" i="4" s="1"/>
  <c r="Y24" i="1"/>
  <c r="G24" i="4" s="1"/>
  <c r="Y18" i="1"/>
  <c r="G18" i="4" s="1"/>
  <c r="AM11" i="1"/>
  <c r="C5" i="4"/>
  <c r="Y26" i="1"/>
  <c r="G26" i="4" s="1"/>
  <c r="C26" i="4"/>
  <c r="C23" i="4"/>
  <c r="Y27" i="1"/>
  <c r="G27" i="4" s="1"/>
  <c r="Y30" i="1"/>
  <c r="G30" i="4" s="1"/>
  <c r="C30" i="4"/>
  <c r="C27" i="4"/>
  <c r="Y21" i="1"/>
  <c r="G21" i="4" s="1"/>
  <c r="C21" i="4"/>
  <c r="Y22" i="1"/>
  <c r="G22" i="4" s="1"/>
  <c r="C14" i="4"/>
  <c r="Y14" i="1"/>
  <c r="G14" i="4" s="1"/>
  <c r="Y15" i="1"/>
  <c r="G15" i="4" s="1"/>
  <c r="M15" i="4" s="1"/>
  <c r="Y16" i="1"/>
  <c r="G16" i="4" s="1"/>
  <c r="M16" i="4" s="1"/>
  <c r="Y13" i="1"/>
  <c r="G13" i="4" s="1"/>
  <c r="M13" i="4" s="1"/>
  <c r="C11" i="4"/>
  <c r="Y9" i="1"/>
  <c r="G9" i="4" s="1"/>
  <c r="AM4" i="1"/>
  <c r="Y17" i="1"/>
  <c r="G17" i="4" s="1"/>
  <c r="M17" i="4" s="1"/>
  <c r="Y19" i="1"/>
  <c r="G19" i="4" s="1"/>
  <c r="C4" i="4"/>
  <c r="Y29" i="1"/>
  <c r="G29" i="4" s="1"/>
  <c r="C29" i="4"/>
  <c r="Y20" i="1"/>
  <c r="G20" i="4" s="1"/>
  <c r="Y8" i="1"/>
  <c r="G8" i="4" s="1"/>
  <c r="C8" i="4"/>
  <c r="AM22" i="1"/>
  <c r="AM19" i="1"/>
  <c r="C19" i="4"/>
  <c r="C3" i="4"/>
  <c r="Y7" i="1"/>
  <c r="G7" i="4" s="1"/>
  <c r="C28" i="4"/>
  <c r="C12" i="4"/>
  <c r="AM14" i="1"/>
  <c r="C22" i="4"/>
  <c r="C6" i="4"/>
  <c r="X7" i="4" l="1"/>
  <c r="Y7" i="4"/>
  <c r="X10" i="4"/>
  <c r="Y10" i="4"/>
  <c r="Y9" i="4"/>
  <c r="X9" i="4"/>
  <c r="Y2" i="4"/>
  <c r="X2" i="4"/>
  <c r="J6" i="4"/>
  <c r="K6" i="4"/>
  <c r="M6" i="4"/>
  <c r="L6" i="4"/>
  <c r="J22" i="4"/>
  <c r="M22" i="4"/>
  <c r="K22" i="4"/>
  <c r="L22" i="4"/>
  <c r="J14" i="4"/>
  <c r="K14" i="4"/>
  <c r="L14" i="4"/>
  <c r="M14" i="4"/>
  <c r="L23" i="4"/>
  <c r="M23" i="4"/>
  <c r="J23" i="4"/>
  <c r="K23" i="4"/>
  <c r="J12" i="4"/>
  <c r="K12" i="4"/>
  <c r="M12" i="4"/>
  <c r="L12" i="4"/>
  <c r="L21" i="4"/>
  <c r="K21" i="4"/>
  <c r="J21" i="4"/>
  <c r="M21" i="4"/>
  <c r="M28" i="4"/>
  <c r="J28" i="4"/>
  <c r="K28" i="4"/>
  <c r="L28" i="4"/>
  <c r="J26" i="4"/>
  <c r="M26" i="4"/>
  <c r="K26" i="4"/>
  <c r="L26" i="4"/>
  <c r="L11" i="4"/>
  <c r="M11" i="4"/>
  <c r="J11" i="4"/>
  <c r="K11" i="4"/>
  <c r="L29" i="4"/>
  <c r="K29" i="4"/>
  <c r="J29" i="4"/>
  <c r="M29" i="4"/>
  <c r="L3" i="4"/>
  <c r="M3" i="4"/>
  <c r="J3" i="4"/>
  <c r="K3" i="4"/>
  <c r="J30" i="4"/>
  <c r="M30" i="4"/>
  <c r="K30" i="4"/>
  <c r="L30" i="4"/>
  <c r="K8" i="4"/>
  <c r="M8" i="4"/>
  <c r="J8" i="4"/>
  <c r="L8" i="4"/>
  <c r="L5" i="4"/>
  <c r="J5" i="4"/>
  <c r="K5" i="4"/>
  <c r="M5" i="4"/>
  <c r="L27" i="4"/>
  <c r="M27" i="4"/>
  <c r="J27" i="4"/>
  <c r="K27" i="4"/>
  <c r="L19" i="4"/>
  <c r="M19" i="4"/>
  <c r="J19" i="4"/>
  <c r="K19" i="4"/>
  <c r="J4" i="4"/>
  <c r="M4" i="4"/>
  <c r="K4" i="4"/>
  <c r="L4" i="4"/>
  <c r="F6" i="4"/>
  <c r="F22" i="4"/>
  <c r="F23" i="4"/>
  <c r="F8" i="4"/>
  <c r="F26" i="4"/>
  <c r="F12" i="4"/>
  <c r="F28" i="4"/>
  <c r="F11" i="4"/>
  <c r="F5" i="4"/>
  <c r="F29" i="4"/>
  <c r="F27" i="4"/>
  <c r="F14" i="4"/>
  <c r="F21" i="4"/>
  <c r="F3" i="4"/>
  <c r="F30" i="4"/>
  <c r="F19" i="4"/>
  <c r="F4" i="4"/>
  <c r="P9" i="4" a="1"/>
  <c r="P9" i="4" s="1"/>
  <c r="O12" i="4"/>
  <c r="Q12" i="4" s="1" a="1"/>
  <c r="Q12" i="4" s="1"/>
  <c r="N12" i="4"/>
  <c r="O8" i="4"/>
  <c r="N8" i="4"/>
  <c r="P7" i="4" s="1" a="1"/>
  <c r="P7" i="4" s="1"/>
  <c r="O11" i="4"/>
  <c r="N11" i="4"/>
  <c r="P10" i="4" s="1" a="1"/>
  <c r="P10" i="4" s="1"/>
  <c r="O4" i="4"/>
  <c r="N4" i="4"/>
  <c r="O30" i="4"/>
  <c r="N30" i="4"/>
  <c r="O23" i="4"/>
  <c r="N23" i="4"/>
  <c r="N26" i="4"/>
  <c r="O26" i="4"/>
  <c r="N6" i="4"/>
  <c r="O6" i="4"/>
  <c r="O3" i="4"/>
  <c r="N3" i="4"/>
  <c r="P2" i="4" s="1" a="1"/>
  <c r="P2" i="4" s="1"/>
  <c r="N29" i="4"/>
  <c r="O29" i="4"/>
  <c r="O14" i="4"/>
  <c r="N14" i="4"/>
  <c r="O21" i="4"/>
  <c r="N21" i="4"/>
  <c r="O28" i="4"/>
  <c r="N28" i="4"/>
  <c r="O22" i="4"/>
  <c r="N22" i="4"/>
  <c r="O19" i="4"/>
  <c r="N19" i="4"/>
  <c r="O27" i="4"/>
  <c r="N27" i="4"/>
  <c r="N5" i="4"/>
  <c r="O5" i="4"/>
  <c r="X8" i="4" l="1"/>
  <c r="Y8" i="4"/>
  <c r="Y4" i="4"/>
  <c r="X4" i="4"/>
  <c r="Y5" i="4"/>
  <c r="X5" i="4"/>
  <c r="X6" i="4"/>
  <c r="Y6" i="4"/>
  <c r="Y3" i="4"/>
  <c r="X3" i="4"/>
  <c r="Y11" i="4"/>
  <c r="X11" i="4"/>
  <c r="X30" i="4"/>
  <c r="Y30" i="4"/>
  <c r="P3" i="4" a="1"/>
  <c r="P3" i="4" s="1"/>
  <c r="P4" i="4" a="1"/>
  <c r="P4" i="4" s="1"/>
  <c r="P5" i="4" a="1"/>
  <c r="P5" i="4" s="1"/>
  <c r="P8" i="4" a="1"/>
  <c r="P8" i="4" s="1"/>
  <c r="P6" i="4" a="1"/>
  <c r="P6" i="4" s="1"/>
  <c r="P11" i="4" a="1"/>
  <c r="P11" i="4" s="1"/>
  <c r="P12" i="4" a="1"/>
  <c r="P12" i="4" s="1"/>
</calcChain>
</file>

<file path=xl/sharedStrings.xml><?xml version="1.0" encoding="utf-8"?>
<sst xmlns="http://schemas.openxmlformats.org/spreadsheetml/2006/main" count="215" uniqueCount="35">
  <si>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</si>
  <si>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</si>
  <si>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</si>
  <si>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</si>
  <si>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</si>
  <si>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</si>
  <si>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</si>
  <si>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</si>
  <si>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</si>
  <si>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</si>
  <si>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</si>
  <si>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</si>
  <si>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</si>
  <si>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</si>
  <si>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</si>
  <si>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</si>
  <si>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</si>
  <si>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</si>
  <si>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</si>
  <si>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</si>
  <si>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</si>
  <si>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</si>
  <si>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</si>
  <si>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</si>
  <si>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пусто</t>
  </si>
  <si>
    <t/>
  </si>
  <si>
    <t>Г19</t>
  </si>
  <si>
    <t>Г20</t>
  </si>
  <si>
    <t>Г21</t>
  </si>
  <si>
    <r>
      <t xml:space="preserve">D12,D13,D14,D15,D16,D17 Г18,Г19,Г20,Г21 </t>
    </r>
    <r>
      <rPr>
        <sz val="10"/>
        <color rgb="FF00B0F0"/>
        <rFont val="Arial Cyr"/>
        <charset val="204"/>
      </rPr>
      <t xml:space="preserve">через запятую, если повторяется одно и тоже значение, то прописать один раз </t>
    </r>
  </si>
  <si>
    <t>Н12+Р12=X12(1,33+5,19=6,52)</t>
  </si>
  <si>
    <t>I12+Q12=Y12(7,7+32,4=40,1)</t>
  </si>
  <si>
    <t>Н26+Р26=X26(0,75+1,62=2,37)</t>
  </si>
  <si>
    <t>I26+Q26=Y26(4,8+11=15,8)</t>
  </si>
  <si>
    <r>
      <t xml:space="preserve">D26,D27,D28,D29,D30     Г77,Г76 </t>
    </r>
    <r>
      <rPr>
        <sz val="10"/>
        <color rgb="FF00B0F0"/>
        <rFont val="Arial Cyr"/>
        <charset val="204"/>
      </rPr>
      <t xml:space="preserve"> через запятую, если повторяется одно и тоже значение, то прописать один раз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</si>
</sst>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0"/>
      <color rgb="FF00B0F0"/>
      <name val="Arial Cyr"/>
      <charset val="204"/>
    </font>
    <font>
      <sz val="11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2" borderId="0" xfId="0" applyFill="1" applyAlignment="1">
      <alignment horizontal="right"/>
    </xf>
    <xf numFmtId="0" fontId="0" fillId="14" borderId="0" xfId="0" applyFill="1" applyAlignment="1">
      <alignment horizontal="left" vertical="center"/>
    </xf>
    <xf numFmtId="0" fontId="0" fillId="0" borderId="0" xfId="0" applyFill="1"/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12" borderId="8" xfId="0" applyFill="1" applyBorder="1" applyAlignment="1">
      <alignment horizontal="right"/>
    </xf>
    <xf numFmtId="0" fontId="0" fillId="14" borderId="8" xfId="0" applyFill="1" applyBorder="1" applyAlignment="1">
      <alignment horizontal="left" vertical="center"/>
    </xf>
    <xf numFmtId="0" fontId="0" fillId="15" borderId="8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13" borderId="8" xfId="0" applyFill="1" applyBorder="1" applyAlignment="1">
      <alignment horizontal="left" vertical="center"/>
    </xf>
    <xf numFmtId="0" fontId="0" fillId="0" borderId="8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8" borderId="0" xfId="0" applyFill="1"/>
    <xf numFmtId="0" fontId="0" fillId="17" borderId="0" xfId="0" applyFill="1"/>
    <xf numFmtId="0" fontId="0" fillId="10" borderId="0" xfId="0" applyFill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/>
    <xf numFmtId="0" fontId="10" fillId="0" borderId="0" xfId="0" applyFont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Border="1"/>
    <xf numFmtId="0" fontId="0" fillId="8" borderId="0" xfId="0" applyFill="1" applyBorder="1"/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2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8" fillId="8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G18" sqref="G18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9.140625" style="11" hidden="1" customWidth="1"/>
    <col min="17" max="17" width="4.5703125" style="11" hidden="1" customWidth="1"/>
    <col min="18" max="18" width="4.140625" style="11" hidden="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1.1406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2.7109375" style="31" customWidth="1"/>
    <col min="95" max="95" width="1.5703125" style="31" customWidth="1"/>
    <col min="96" max="96" width="9.5703125" style="31" hidden="1" customWidth="1"/>
    <col min="97" max="97" width="10.7109375" style="31" hidden="1" customWidth="1"/>
    <col min="98" max="98" width="9.28515625" style="31" hidden="1" customWidth="1"/>
    <col min="99" max="99" width="9.140625" style="31" hidden="1" customWidth="1"/>
    <col min="100" max="100" width="7.85546875" style="31" hidden="1" customWidth="1"/>
    <col min="101" max="101" width="10.85546875" style="31" hidden="1" customWidth="1"/>
    <col min="102" max="102" width="14.7109375" style="31" hidden="1" customWidth="1"/>
    <col min="103" max="103" width="7.85546875" style="31" hidden="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40"/>
      <c r="F1" s="141"/>
      <c r="G1" s="141"/>
      <c r="H1" s="141"/>
      <c r="I1" s="142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43"/>
      <c r="V1" s="144"/>
      <c r="W1" s="143"/>
      <c r="X1" s="145"/>
      <c r="Y1" s="144"/>
      <c r="Z1" s="143"/>
      <c r="AA1" s="145"/>
      <c r="AB1" s="144"/>
      <c r="AC1" s="3"/>
      <c r="AD1" s="143"/>
      <c r="AE1" s="144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>
        <v>2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>
        <v>3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26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27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27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27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28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70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zoomScale="70" zoomScaleNormal="70" workbookViewId="0">
      <pane ySplit="1" topLeftCell="A2" activePane="bottomLeft" state="frozen"/>
      <selection pane="bottomLeft" activeCell="R40" sqref="R40"/>
    </sheetView>
  </sheetViews>
  <sheetFormatPr defaultRowHeight="12.75" x14ac:dyDescent="0.2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4.42578125" style="80" customWidth="1"/>
    <col min="8" max="8" width="10" style="80" customWidth="1"/>
    <col min="9" max="9" width="9.42578125" style="80" customWidth="1"/>
    <col min="10" max="10" width="14" customWidth="1"/>
    <col min="11" max="11" width="6.85546875" style="84" customWidth="1"/>
    <col min="12" max="12" width="5.28515625" style="127" customWidth="1"/>
    <col min="13" max="13" width="2.7109375" customWidth="1"/>
    <col min="17" max="17" width="5.7109375" customWidth="1"/>
    <col min="18" max="18" width="28.140625" customWidth="1"/>
    <col min="20" max="20" width="7.28515625" customWidth="1"/>
    <col min="21" max="21" width="6" customWidth="1"/>
    <col min="23" max="23" width="7.85546875" customWidth="1"/>
    <col min="24" max="24" width="28.85546875" customWidth="1"/>
    <col min="25" max="25" width="28.7109375" customWidth="1"/>
    <col min="26" max="26" width="10.28515625" bestFit="1" customWidth="1"/>
  </cols>
  <sheetData>
    <row r="1" spans="1:29" x14ac:dyDescent="0.2">
      <c r="A1" s="89"/>
      <c r="B1" s="146"/>
      <c r="C1" s="146"/>
      <c r="D1" s="90"/>
      <c r="E1" s="146"/>
      <c r="F1" s="146"/>
      <c r="G1" s="146"/>
      <c r="H1" s="89"/>
      <c r="I1" s="89"/>
      <c r="J1" s="83"/>
      <c r="K1" s="147"/>
      <c r="L1" s="147"/>
      <c r="M1" s="125"/>
      <c r="P1" s="123"/>
      <c r="Q1" s="124"/>
    </row>
    <row r="2" spans="1:29" ht="15" x14ac:dyDescent="0.25">
      <c r="A2" s="88">
        <f>Лист1!E:E</f>
        <v>0</v>
      </c>
      <c r="B2" s="85">
        <f>Лист1!U:U</f>
        <v>0</v>
      </c>
      <c r="C2" s="86">
        <f>Лист1!X:X</f>
        <v>0</v>
      </c>
      <c r="D2" s="86" t="str">
        <f>IF(A:A=0,"",A:A)</f>
        <v/>
      </c>
      <c r="E2" s="84" t="str">
        <f>IF(B:B=0,"",B:B)</f>
        <v/>
      </c>
      <c r="F2" s="86" t="str">
        <f>IF(C:C=0,"",C:C)</f>
        <v/>
      </c>
      <c r="G2" s="80">
        <f>Лист1!Y:Y</f>
        <v>0</v>
      </c>
      <c r="H2" s="80" t="e">
        <f>Лист1!AN:AN</f>
        <v>#REF!</v>
      </c>
      <c r="I2" s="80">
        <f>Лист1!AU:AU</f>
        <v>0</v>
      </c>
      <c r="J2" s="87" t="str">
        <f t="shared" ref="J2:J39" si="0">IF(ISERR(SEARCH(".",$C2)),"",A2)</f>
        <v/>
      </c>
      <c r="K2" s="84" t="str">
        <f t="shared" ref="K2:K39" si="1">IF(ISERR(SEARCH(".",$C2)),"",B2)</f>
        <v/>
      </c>
      <c r="L2" s="127" t="str">
        <f t="shared" ref="L2:L39" si="2">IF(ISERR(SEARCH(".",$C2)),"",C2)</f>
        <v/>
      </c>
      <c r="M2" s="87" t="str">
        <f>IF(ISERR(SEARCH(".",$C2)),"",G2)</f>
        <v/>
      </c>
      <c r="N2" t="str">
        <f>IF(ISERR(SEARCH(".",$C2)),"",H2)</f>
        <v/>
      </c>
      <c r="O2" t="str">
        <f>IF(ISERR(SEARCH(".",$C2)),"",I2)</f>
        <v/>
      </c>
      <c r="P2" s="123" t="str">
        <f t="array" ref="P2">IF(AND(N3&lt;&gt;"",N2=""),SUM(N3:INDEX(N$13:N$35,MIN(IF(N3:$N$35="",ROW(N3:$N$35)))-12)),"")</f>
        <v/>
      </c>
      <c r="Q2" s="124"/>
      <c r="V2" s="96"/>
      <c r="W2" s="96"/>
      <c r="X2" s="122" t="e">
        <f t="shared" ref="X2:X11" si="3">IF(ISERR(SEARCH(".",$F2)),H2,"")</f>
        <v>#REF!</v>
      </c>
      <c r="Y2" s="122">
        <f t="shared" ref="Y2:Y11" si="4">IF(ISERR(SEARCH(".",$F2)),I2,"")</f>
        <v>0</v>
      </c>
    </row>
    <row r="3" spans="1:29" ht="15" x14ac:dyDescent="0.25">
      <c r="A3" s="88" t="str">
        <f>Лист1!E:E</f>
        <v>Н77</v>
      </c>
      <c r="B3" s="85">
        <f>Лист1!U:U</f>
        <v>2</v>
      </c>
      <c r="C3" s="86" t="str">
        <f>Лист1!X:X</f>
        <v>1</v>
      </c>
      <c r="D3" s="91" t="str">
        <f t="shared" ref="D3:D30" si="5">IF(A:A=0,"",A:A)</f>
        <v>Н77</v>
      </c>
      <c r="E3" s="94">
        <f t="shared" ref="E3:E30" si="6">IF(B:B=0,"",B:B)</f>
        <v>2</v>
      </c>
      <c r="F3" s="95" t="str">
        <f t="shared" ref="F3:F30" si="7">IF(C:C=0,"",C:C)</f>
        <v>1</v>
      </c>
      <c r="G3" s="97" t="str">
        <f>Лист1!Y:Y</f>
        <v>a</v>
      </c>
      <c r="H3" s="98">
        <f>Лист1!AN:AN</f>
        <v>0.81</v>
      </c>
      <c r="I3" s="99">
        <f>Лист1!AU:AU</f>
        <v>4.6999999999999993</v>
      </c>
      <c r="J3" s="87" t="str">
        <f t="shared" si="0"/>
        <v/>
      </c>
      <c r="K3" s="84" t="str">
        <f t="shared" si="1"/>
        <v/>
      </c>
      <c r="L3" s="127" t="str">
        <f t="shared" si="2"/>
        <v/>
      </c>
      <c r="M3" s="87" t="str">
        <f t="shared" ref="M3:M17" si="8">IF(ISERR(SEARCH(".",$C3)),"",G3)</f>
        <v/>
      </c>
      <c r="N3" t="str">
        <f t="shared" ref="N3:N32" si="9">IF(ISERR(SEARCH(".",$C3)),"",H3)</f>
        <v/>
      </c>
      <c r="O3" t="str">
        <f t="shared" ref="O3:O30" si="10">IF(ISERR(SEARCH(".",$C3)),"",I3)</f>
        <v/>
      </c>
      <c r="P3" s="123" t="str">
        <f t="array" ref="P3">IF(AND(N4&lt;&gt;"",N3=""),SUM(N4:INDEX(N$13:N$35,MIN(IF(N4:$N$35="",ROW(N4:$N$35)))-12)),"")</f>
        <v/>
      </c>
      <c r="Q3" s="124"/>
      <c r="R3" s="88" t="s">
        <v>8</v>
      </c>
      <c r="S3" s="131">
        <v>2</v>
      </c>
      <c r="T3" s="92" t="s">
        <v>0</v>
      </c>
      <c r="U3" s="132" t="s">
        <v>21</v>
      </c>
      <c r="V3" s="96"/>
      <c r="W3" s="96"/>
      <c r="X3" s="122">
        <f t="shared" si="3"/>
        <v>0.81</v>
      </c>
      <c r="Y3" s="122">
        <f t="shared" si="4"/>
        <v>4.6999999999999993</v>
      </c>
    </row>
    <row r="4" spans="1:29" ht="15" x14ac:dyDescent="0.25">
      <c r="A4" s="88" t="str">
        <f>Лист1!E:E</f>
        <v>Г9</v>
      </c>
      <c r="B4" s="85">
        <f>Лист1!U:U</f>
        <v>3</v>
      </c>
      <c r="C4" s="86" t="str">
        <f>Лист1!X:X</f>
        <v>1</v>
      </c>
      <c r="D4" s="91" t="str">
        <f t="shared" si="5"/>
        <v>Г9</v>
      </c>
      <c r="E4" s="94">
        <f t="shared" si="6"/>
        <v>3</v>
      </c>
      <c r="F4" s="95" t="str">
        <f t="shared" si="7"/>
        <v>1</v>
      </c>
      <c r="G4" s="97" t="str">
        <f>Лист1!Y:Y</f>
        <v>a</v>
      </c>
      <c r="H4" s="98">
        <f>Лист1!AN:AN</f>
        <v>0.81</v>
      </c>
      <c r="I4" s="99">
        <f>Лист1!AU:AU</f>
        <v>4.6999999999999993</v>
      </c>
      <c r="J4" s="87" t="str">
        <f t="shared" si="0"/>
        <v/>
      </c>
      <c r="K4" s="84" t="str">
        <f t="shared" si="1"/>
        <v/>
      </c>
      <c r="L4" s="127" t="str">
        <f t="shared" si="2"/>
        <v/>
      </c>
      <c r="M4" s="87" t="str">
        <f t="shared" si="8"/>
        <v/>
      </c>
      <c r="N4" t="str">
        <f t="shared" si="9"/>
        <v/>
      </c>
      <c r="O4" t="str">
        <f t="shared" si="10"/>
        <v/>
      </c>
      <c r="P4" s="123" t="str">
        <f t="array" ref="P4">IF(AND(N5&lt;&gt;"",N4=""),SUM(N5:INDEX(N$13:N$35,MIN(IF(N5:$N$35="",ROW(N5:$N$35)))-12)),"")</f>
        <v/>
      </c>
      <c r="Q4" s="124"/>
      <c r="R4" s="88" t="s">
        <v>10</v>
      </c>
      <c r="S4" s="131">
        <v>3</v>
      </c>
      <c r="T4" s="92" t="s">
        <v>0</v>
      </c>
      <c r="U4" s="132" t="s">
        <v>21</v>
      </c>
      <c r="V4" s="96"/>
      <c r="W4" s="96"/>
      <c r="X4" s="122">
        <f t="shared" si="3"/>
        <v>0.81</v>
      </c>
      <c r="Y4" s="122">
        <f t="shared" si="4"/>
        <v>4.6999999999999993</v>
      </c>
    </row>
    <row r="5" spans="1:29" ht="15" x14ac:dyDescent="0.2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91" t="str">
        <f t="shared" si="5"/>
        <v>Г9</v>
      </c>
      <c r="E5" s="94" t="str">
        <f t="shared" si="6"/>
        <v/>
      </c>
      <c r="F5" s="95" t="str">
        <f t="shared" si="7"/>
        <v>1</v>
      </c>
      <c r="G5" s="97" t="str">
        <f>Лист1!Y:Y</f>
        <v>в</v>
      </c>
      <c r="H5" s="98">
        <f>Лист1!AN:AN</f>
        <v>5.3999999999999995</v>
      </c>
      <c r="I5" s="99">
        <f>Лист1!AU:AU</f>
        <v>29.1</v>
      </c>
      <c r="J5" s="87" t="str">
        <f t="shared" si="0"/>
        <v/>
      </c>
      <c r="K5" s="84" t="str">
        <f t="shared" si="1"/>
        <v/>
      </c>
      <c r="L5" s="127" t="str">
        <f t="shared" si="2"/>
        <v/>
      </c>
      <c r="M5" s="87" t="str">
        <f t="shared" si="8"/>
        <v/>
      </c>
      <c r="N5" t="str">
        <f t="shared" si="9"/>
        <v/>
      </c>
      <c r="O5" t="str">
        <f t="shared" si="10"/>
        <v/>
      </c>
      <c r="P5" s="123" t="str">
        <f t="array" ref="P5">IF(AND(N6&lt;&gt;"",N5=""),SUM(N6:INDEX(N$13:N$35,MIN(IF(N6:$N$35="",ROW(N6:$N$35)))-12)),"")</f>
        <v/>
      </c>
      <c r="Q5" s="124"/>
      <c r="R5" s="88" t="s">
        <v>10</v>
      </c>
      <c r="S5" s="131" t="s">
        <v>25</v>
      </c>
      <c r="T5" s="92" t="s">
        <v>0</v>
      </c>
      <c r="U5" s="132" t="s">
        <v>22</v>
      </c>
      <c r="V5" s="96"/>
      <c r="W5" s="96"/>
      <c r="X5" s="122">
        <f t="shared" si="3"/>
        <v>5.3999999999999995</v>
      </c>
      <c r="Y5" s="122">
        <f t="shared" si="4"/>
        <v>29.1</v>
      </c>
    </row>
    <row r="6" spans="1:29" ht="15" x14ac:dyDescent="0.2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91" t="str">
        <f t="shared" si="5"/>
        <v>Г9</v>
      </c>
      <c r="E6" s="94" t="str">
        <f t="shared" si="6"/>
        <v/>
      </c>
      <c r="F6" s="95" t="str">
        <f t="shared" si="7"/>
        <v>1</v>
      </c>
      <c r="G6" s="100" t="str">
        <f>Лист1!Y:Y</f>
        <v>с</v>
      </c>
      <c r="H6" s="98">
        <f>Лист1!AN:AN</f>
        <v>0.81</v>
      </c>
      <c r="I6" s="99">
        <f>Лист1!AU:AU</f>
        <v>4.6999999999999993</v>
      </c>
      <c r="J6" s="87" t="str">
        <f t="shared" si="0"/>
        <v/>
      </c>
      <c r="K6" s="84" t="str">
        <f t="shared" si="1"/>
        <v/>
      </c>
      <c r="L6" s="127" t="str">
        <f t="shared" si="2"/>
        <v/>
      </c>
      <c r="M6" s="87" t="str">
        <f t="shared" si="8"/>
        <v/>
      </c>
      <c r="N6" t="str">
        <f t="shared" si="9"/>
        <v/>
      </c>
      <c r="O6" t="str">
        <f t="shared" si="10"/>
        <v/>
      </c>
      <c r="P6" s="123" t="str">
        <f t="array" ref="P6">IF(AND(N7&lt;&gt;"",N6=""),SUM(N7:INDEX(N$13:N$35,MIN(IF(N7:$N$35="",ROW(N7:$N$35)))-12)),"")</f>
        <v/>
      </c>
      <c r="Q6" s="124"/>
      <c r="R6" s="88" t="s">
        <v>10</v>
      </c>
      <c r="S6" s="131" t="s">
        <v>25</v>
      </c>
      <c r="T6" s="92" t="s">
        <v>0</v>
      </c>
      <c r="U6" s="132" t="s">
        <v>23</v>
      </c>
      <c r="V6" s="96"/>
      <c r="W6" s="96"/>
      <c r="X6" s="122">
        <f t="shared" si="3"/>
        <v>0.81</v>
      </c>
      <c r="Y6" s="122">
        <f t="shared" si="4"/>
        <v>4.6999999999999993</v>
      </c>
    </row>
    <row r="7" spans="1:29" ht="15" x14ac:dyDescent="0.2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91" t="str">
        <f t="shared" si="5"/>
        <v>Н77</v>
      </c>
      <c r="E7" s="94">
        <f t="shared" si="6"/>
        <v>3</v>
      </c>
      <c r="F7" s="95" t="str">
        <f t="shared" si="7"/>
        <v>2</v>
      </c>
      <c r="G7" s="97" t="str">
        <f>Лист1!Y:Y</f>
        <v>а</v>
      </c>
      <c r="H7" s="98">
        <f>Лист1!AN:AN</f>
        <v>0.81</v>
      </c>
      <c r="I7" s="99">
        <f>Лист1!AU:AU</f>
        <v>5.1999999999999993</v>
      </c>
      <c r="J7" s="87" t="str">
        <f t="shared" si="0"/>
        <v/>
      </c>
      <c r="K7" s="84" t="str">
        <f t="shared" si="1"/>
        <v/>
      </c>
      <c r="L7" s="127" t="str">
        <f t="shared" si="2"/>
        <v/>
      </c>
      <c r="M7" s="87" t="str">
        <f t="shared" si="8"/>
        <v/>
      </c>
      <c r="N7" t="str">
        <f t="shared" si="9"/>
        <v/>
      </c>
      <c r="O7" t="str">
        <f t="shared" si="10"/>
        <v/>
      </c>
      <c r="P7" s="123" t="str">
        <f t="array" ref="P7">IF(AND(N8&lt;&gt;"",N7=""),SUM(N8:INDEX(N$13:N$35,MIN(IF(N8:$N$35="",ROW(N8:$N$35)))-12)),"")</f>
        <v/>
      </c>
      <c r="Q7" s="124"/>
      <c r="R7" s="88" t="s">
        <v>8</v>
      </c>
      <c r="S7" s="131">
        <v>3</v>
      </c>
      <c r="T7" s="92" t="s">
        <v>1</v>
      </c>
      <c r="U7" s="132" t="s">
        <v>20</v>
      </c>
      <c r="V7" s="96"/>
      <c r="W7" s="96"/>
      <c r="X7" s="122">
        <f t="shared" si="3"/>
        <v>0.81</v>
      </c>
      <c r="Y7" s="122">
        <f t="shared" si="4"/>
        <v>5.1999999999999993</v>
      </c>
    </row>
    <row r="8" spans="1:29" ht="15" x14ac:dyDescent="0.2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91" t="str">
        <f t="shared" si="5"/>
        <v>Н77</v>
      </c>
      <c r="E8" s="94" t="str">
        <f t="shared" si="6"/>
        <v/>
      </c>
      <c r="F8" s="95" t="str">
        <f t="shared" si="7"/>
        <v>2</v>
      </c>
      <c r="G8" s="97" t="str">
        <f>Лист1!Y:Y</f>
        <v>в</v>
      </c>
      <c r="H8" s="98">
        <f>Лист1!AN:AN</f>
        <v>0.42</v>
      </c>
      <c r="I8" s="99">
        <f>Лист1!AU:AU</f>
        <v>2.7</v>
      </c>
      <c r="J8" s="87" t="str">
        <f t="shared" si="0"/>
        <v/>
      </c>
      <c r="K8" s="84" t="str">
        <f t="shared" si="1"/>
        <v/>
      </c>
      <c r="L8" s="127" t="str">
        <f t="shared" si="2"/>
        <v/>
      </c>
      <c r="M8" s="87" t="str">
        <f t="shared" si="8"/>
        <v/>
      </c>
      <c r="N8" t="str">
        <f t="shared" si="9"/>
        <v/>
      </c>
      <c r="O8" t="str">
        <f t="shared" si="10"/>
        <v/>
      </c>
      <c r="P8" s="123" t="str">
        <f t="array" ref="P8">IF(AND(N9&lt;&gt;"",N8=""),SUM(N9:INDEX(N$13:N$35,MIN(IF(N9:$N$35="",ROW(N9:$N$35)))-12)),"")</f>
        <v/>
      </c>
      <c r="Q8" s="124"/>
      <c r="R8" s="88" t="s">
        <v>8</v>
      </c>
      <c r="S8" s="131" t="s">
        <v>25</v>
      </c>
      <c r="T8" s="92" t="s">
        <v>1</v>
      </c>
      <c r="U8" s="132" t="s">
        <v>22</v>
      </c>
      <c r="V8" s="96"/>
      <c r="W8" s="96"/>
      <c r="X8" s="122">
        <f t="shared" si="3"/>
        <v>0.42</v>
      </c>
      <c r="Y8" s="122">
        <f t="shared" si="4"/>
        <v>2.7</v>
      </c>
    </row>
    <row r="9" spans="1:29" ht="15" x14ac:dyDescent="0.2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91" t="str">
        <f t="shared" si="5"/>
        <v>Н77</v>
      </c>
      <c r="E9" s="94" t="str">
        <f t="shared" si="6"/>
        <v/>
      </c>
      <c r="F9" s="95" t="str">
        <f t="shared" si="7"/>
        <v>2</v>
      </c>
      <c r="G9" s="100" t="str">
        <f>Лист1!Y:Y</f>
        <v>с</v>
      </c>
      <c r="H9" s="98">
        <f>Лист1!AN:AN</f>
        <v>0.27</v>
      </c>
      <c r="I9" s="99">
        <f>Лист1!AU:AU</f>
        <v>1.8</v>
      </c>
      <c r="J9" s="87" t="str">
        <f t="shared" si="0"/>
        <v/>
      </c>
      <c r="K9" s="84" t="str">
        <f t="shared" si="1"/>
        <v/>
      </c>
      <c r="L9" s="127" t="str">
        <f t="shared" si="2"/>
        <v/>
      </c>
      <c r="M9" s="87" t="str">
        <f t="shared" si="8"/>
        <v/>
      </c>
      <c r="N9" t="str">
        <f t="shared" si="9"/>
        <v/>
      </c>
      <c r="O9" t="str">
        <f t="shared" si="10"/>
        <v/>
      </c>
      <c r="P9" s="123" t="str">
        <f t="array" ref="P9">IF(AND(N10&lt;&gt;"",N9=""),SUM(N10:INDEX(N$13:N$35,MIN(IF(N10:$N$35="",ROW(N10:$N$35)))-12)),"")</f>
        <v/>
      </c>
      <c r="Q9" s="124"/>
      <c r="R9" s="88" t="s">
        <v>8</v>
      </c>
      <c r="S9" s="131" t="s">
        <v>25</v>
      </c>
      <c r="T9" s="92" t="s">
        <v>1</v>
      </c>
      <c r="U9" s="132" t="s">
        <v>23</v>
      </c>
      <c r="V9" s="96"/>
      <c r="W9" s="96"/>
      <c r="X9" s="122">
        <f t="shared" si="3"/>
        <v>0.27</v>
      </c>
      <c r="Y9" s="122">
        <f t="shared" si="4"/>
        <v>1.8</v>
      </c>
    </row>
    <row r="10" spans="1:29" ht="15" x14ac:dyDescent="0.25">
      <c r="A10" s="88" t="str">
        <f>Лист1!E:E</f>
        <v>Г18</v>
      </c>
      <c r="B10" s="85">
        <f>Лист1!U:U</f>
        <v>4</v>
      </c>
      <c r="C10" s="86" t="str">
        <f>Лист1!X:X</f>
        <v>1</v>
      </c>
      <c r="D10" s="91" t="str">
        <f t="shared" si="5"/>
        <v>Г18</v>
      </c>
      <c r="E10" s="94">
        <f t="shared" si="6"/>
        <v>4</v>
      </c>
      <c r="F10" s="95" t="str">
        <f t="shared" si="7"/>
        <v>1</v>
      </c>
      <c r="G10" s="97" t="str">
        <f>Лист1!Y:Y</f>
        <v>а</v>
      </c>
      <c r="H10" s="98">
        <f>Лист1!AN:AN</f>
        <v>3.9699999999999998</v>
      </c>
      <c r="I10" s="99">
        <f>Лист1!AU:AU</f>
        <v>23.1</v>
      </c>
      <c r="J10" s="87" t="str">
        <f t="shared" si="0"/>
        <v/>
      </c>
      <c r="K10" s="84" t="str">
        <f t="shared" si="1"/>
        <v/>
      </c>
      <c r="L10" s="127" t="str">
        <f t="shared" si="2"/>
        <v/>
      </c>
      <c r="M10" s="87" t="str">
        <f t="shared" si="8"/>
        <v/>
      </c>
      <c r="N10" t="str">
        <f t="shared" si="9"/>
        <v/>
      </c>
      <c r="O10" t="str">
        <f t="shared" si="10"/>
        <v/>
      </c>
      <c r="P10" s="123" t="str">
        <f t="array" ref="P10">IF(AND(N11&lt;&gt;"",N10=""),SUM(N11:INDEX(N$13:N$35,MIN(IF(N11:$N$35="",ROW(N11:$N$35)))-12)),"")</f>
        <v/>
      </c>
      <c r="Q10" s="124"/>
      <c r="R10" s="88" t="s">
        <v>17</v>
      </c>
      <c r="S10" s="131">
        <v>4</v>
      </c>
      <c r="T10" s="92" t="s">
        <v>0</v>
      </c>
      <c r="U10" s="132" t="s">
        <v>20</v>
      </c>
      <c r="V10" s="96"/>
      <c r="W10" s="96"/>
      <c r="X10" s="122">
        <f t="shared" si="3"/>
        <v>3.9699999999999998</v>
      </c>
      <c r="Y10" s="122">
        <f t="shared" si="4"/>
        <v>23.1</v>
      </c>
    </row>
    <row r="11" spans="1:29" ht="15.75" thickBot="1" x14ac:dyDescent="0.3">
      <c r="A11" s="88" t="str">
        <f>Лист1!E:E</f>
        <v>Г18</v>
      </c>
      <c r="B11" s="85">
        <f>Лист1!U:U</f>
        <v>0</v>
      </c>
      <c r="C11" s="86" t="str">
        <f>Лист1!X:X</f>
        <v>1</v>
      </c>
      <c r="D11" s="91" t="str">
        <f t="shared" si="5"/>
        <v>Г18</v>
      </c>
      <c r="E11" s="94" t="str">
        <f t="shared" si="6"/>
        <v/>
      </c>
      <c r="F11" s="95" t="str">
        <f t="shared" si="7"/>
        <v>1</v>
      </c>
      <c r="G11" s="97" t="str">
        <f>Лист1!Y:Y</f>
        <v>в</v>
      </c>
      <c r="H11" s="98">
        <f>Лист1!AN:AN</f>
        <v>2.73</v>
      </c>
      <c r="I11" s="99">
        <f>Лист1!AU:AU</f>
        <v>15.9</v>
      </c>
      <c r="J11" s="87" t="str">
        <f t="shared" si="0"/>
        <v/>
      </c>
      <c r="K11" s="84" t="str">
        <f t="shared" si="1"/>
        <v/>
      </c>
      <c r="L11" s="127" t="str">
        <f t="shared" si="2"/>
        <v/>
      </c>
      <c r="M11" s="87" t="str">
        <f t="shared" si="8"/>
        <v/>
      </c>
      <c r="N11" t="str">
        <f t="shared" si="9"/>
        <v/>
      </c>
      <c r="O11" t="str">
        <f t="shared" si="10"/>
        <v/>
      </c>
      <c r="P11" s="123" t="str">
        <f t="array" ref="P11">IF(AND(N12&lt;&gt;"",N11=""),SUM(N12:INDEX(N$13:N$35,MIN(IF(N12:$N$35="",ROW(N12:$N$35)))-12)),"")</f>
        <v/>
      </c>
      <c r="Q11" s="124"/>
      <c r="R11" s="88" t="s">
        <v>17</v>
      </c>
      <c r="S11" s="131" t="s">
        <v>25</v>
      </c>
      <c r="T11" s="92" t="s">
        <v>0</v>
      </c>
      <c r="U11" s="132" t="s">
        <v>22</v>
      </c>
      <c r="V11" s="96"/>
      <c r="W11" s="96"/>
      <c r="X11" s="122">
        <f t="shared" si="3"/>
        <v>2.73</v>
      </c>
      <c r="Y11" s="122">
        <f t="shared" si="4"/>
        <v>15.9</v>
      </c>
    </row>
    <row r="12" spans="1:29" ht="69.75" customHeight="1" thickBot="1" x14ac:dyDescent="0.25">
      <c r="A12" s="101" t="str">
        <f>Лист1!E:E</f>
        <v>Г18</v>
      </c>
      <c r="B12" s="102">
        <f>Лист1!U:U</f>
        <v>0</v>
      </c>
      <c r="C12" s="103" t="str">
        <f>Лист1!X:X</f>
        <v>1</v>
      </c>
      <c r="D12" s="104" t="str">
        <f t="shared" si="5"/>
        <v>Г18</v>
      </c>
      <c r="E12" s="105" t="str">
        <f t="shared" si="6"/>
        <v/>
      </c>
      <c r="F12" s="106" t="str">
        <f t="shared" si="7"/>
        <v>1</v>
      </c>
      <c r="G12" s="133" t="str">
        <f>Лист1!Y:Y</f>
        <v>с</v>
      </c>
      <c r="H12" s="107">
        <f>Лист1!AN:AN</f>
        <v>1.33</v>
      </c>
      <c r="I12" s="108">
        <f>Лист1!AU:AU</f>
        <v>7.6999999999999993</v>
      </c>
      <c r="J12" s="109" t="str">
        <f t="shared" si="0"/>
        <v/>
      </c>
      <c r="K12" s="126" t="str">
        <f t="shared" si="1"/>
        <v/>
      </c>
      <c r="L12" s="128" t="str">
        <f t="shared" si="2"/>
        <v/>
      </c>
      <c r="M12" s="109" t="str">
        <f t="shared" si="8"/>
        <v/>
      </c>
      <c r="N12" s="110" t="str">
        <f t="shared" si="9"/>
        <v/>
      </c>
      <c r="O12" s="135" t="str">
        <f t="shared" si="10"/>
        <v/>
      </c>
      <c r="P12" s="136">
        <f t="array" ref="P12">IF(AND(N13&lt;&gt;"",N12=""),SUM(N13:INDEX(N$13:N$35,MIN(IF(N13:$N$35="",ROW(N13:$N$35)))-12)),"")</f>
        <v>5.1899999999999995</v>
      </c>
      <c r="Q12" s="136">
        <f t="array" ref="Q12">IF(AND(O13&lt;&gt;"",O12=""),SUM(O13:INDEX(O$13:O$35,MIN(IF($N13:O$35="",ROW($N13:O$35)))-12)),"")</f>
        <v>32.4</v>
      </c>
      <c r="R12" s="88" t="s">
        <v>29</v>
      </c>
      <c r="S12" s="131" t="s">
        <v>25</v>
      </c>
      <c r="T12" s="92" t="s">
        <v>0</v>
      </c>
      <c r="U12" s="134" t="s">
        <v>23</v>
      </c>
      <c r="V12" s="129"/>
      <c r="W12" s="129"/>
      <c r="X12" s="130" t="s">
        <v>30</v>
      </c>
      <c r="Y12" s="130" t="s">
        <v>31</v>
      </c>
    </row>
    <row r="13" spans="1:29" x14ac:dyDescent="0.2">
      <c r="A13" s="88" t="str">
        <f>Лист1!E:E</f>
        <v>Г19</v>
      </c>
      <c r="B13" s="85">
        <f>Лист1!U:U</f>
        <v>4</v>
      </c>
      <c r="C13" s="86" t="str">
        <f>Лист1!X:X</f>
        <v>1.1</v>
      </c>
      <c r="D13" s="92" t="str">
        <f t="shared" si="5"/>
        <v>Г19</v>
      </c>
      <c r="E13" s="84">
        <f t="shared" si="6"/>
        <v>4</v>
      </c>
      <c r="F13" s="86" t="str">
        <f t="shared" si="7"/>
        <v>1.1</v>
      </c>
      <c r="G13" s="80" t="str">
        <f>Лист1!Y:Y</f>
        <v>а</v>
      </c>
      <c r="H13" s="80">
        <f>Лист1!AN:AN</f>
        <v>0.28000000000000003</v>
      </c>
      <c r="I13" s="80">
        <f>Лист1!AU:AU</f>
        <v>2.1</v>
      </c>
      <c r="J13" s="87" t="str">
        <f>IF(ISERR(SEARCH(".",$C13)),"",A13)</f>
        <v>Г19</v>
      </c>
      <c r="K13" s="84">
        <f t="shared" si="1"/>
        <v>4</v>
      </c>
      <c r="L13" s="127" t="str">
        <f t="shared" si="2"/>
        <v>1.1</v>
      </c>
      <c r="M13" s="87" t="str">
        <f t="shared" si="8"/>
        <v>а</v>
      </c>
      <c r="N13" s="96">
        <f t="shared" si="9"/>
        <v>0.28000000000000003</v>
      </c>
      <c r="O13" s="96">
        <f t="shared" si="10"/>
        <v>2.1</v>
      </c>
      <c r="P13" s="136" t="str">
        <f t="array" ref="P13">IF(AND(N14&lt;&gt;"",N13=""),SUM(N14:INDEX(N$13:N$35,MIN(IF(N14:$N$35="",ROW(N14:$N$35)))-12)),"")</f>
        <v/>
      </c>
      <c r="Q13" s="136" t="str">
        <f t="array" ref="Q13">IF(AND(O14&lt;&gt;"",O13=""),SUM(O14:INDEX(O$13:O$35,MIN(IF($N14:O$35="",ROW($N14:O$35)))-12)),"")</f>
        <v/>
      </c>
      <c r="R13" s="113" t="s">
        <v>24</v>
      </c>
      <c r="S13" s="114" t="s">
        <v>24</v>
      </c>
      <c r="T13" s="114" t="s">
        <v>24</v>
      </c>
      <c r="U13" s="114" t="s">
        <v>24</v>
      </c>
      <c r="V13" s="114" t="s">
        <v>24</v>
      </c>
      <c r="W13" s="115" t="s">
        <v>24</v>
      </c>
      <c r="X13" s="113" t="s">
        <v>24</v>
      </c>
      <c r="Y13" s="114" t="s">
        <v>24</v>
      </c>
      <c r="Z13" s="114"/>
      <c r="AA13" s="114"/>
      <c r="AB13" s="114"/>
      <c r="AC13" s="115"/>
    </row>
    <row r="14" spans="1:29" x14ac:dyDescent="0.2">
      <c r="A14" s="88" t="str">
        <f>Лист1!E:E</f>
        <v>Г20</v>
      </c>
      <c r="B14" s="85">
        <f>Лист1!U:U</f>
        <v>4</v>
      </c>
      <c r="C14" s="86" t="str">
        <f>Лист1!X:X</f>
        <v>1.2</v>
      </c>
      <c r="D14" s="92" t="str">
        <f t="shared" si="5"/>
        <v>Г20</v>
      </c>
      <c r="E14" s="84">
        <f t="shared" si="6"/>
        <v>4</v>
      </c>
      <c r="F14" s="86" t="str">
        <f t="shared" si="7"/>
        <v>1.2</v>
      </c>
      <c r="G14" s="80" t="str">
        <f>Лист1!Y:Y</f>
        <v>а</v>
      </c>
      <c r="H14" s="80">
        <f>Лист1!AN:AN</f>
        <v>0.28000000000000003</v>
      </c>
      <c r="I14" s="80">
        <f>Лист1!AU:AU</f>
        <v>2.1</v>
      </c>
      <c r="J14" s="87" t="str">
        <f t="shared" si="0"/>
        <v>Г20</v>
      </c>
      <c r="K14" s="84">
        <f t="shared" si="1"/>
        <v>4</v>
      </c>
      <c r="L14" s="127" t="str">
        <f t="shared" si="2"/>
        <v>1.2</v>
      </c>
      <c r="M14" s="87" t="str">
        <f t="shared" si="8"/>
        <v>а</v>
      </c>
      <c r="N14" s="96">
        <f t="shared" si="9"/>
        <v>0.28000000000000003</v>
      </c>
      <c r="O14" s="96">
        <f t="shared" si="10"/>
        <v>2.1</v>
      </c>
      <c r="P14" s="136" t="str">
        <f t="array" ref="P14">IF(AND(N15&lt;&gt;"",N14=""),SUM(N15:INDEX(N$13:N$35,MIN(IF(N15:$N$35="",ROW(N15:$N$35)))-12)),"")</f>
        <v/>
      </c>
      <c r="Q14" s="136" t="str">
        <f t="array" ref="Q14">IF(AND(O15&lt;&gt;"",O14=""),SUM(O15:INDEX(O$13:O$35,MIN(IF($N15:O$35="",ROW($N15:O$35)))-12)),"")</f>
        <v/>
      </c>
      <c r="R14" s="116" t="s">
        <v>24</v>
      </c>
      <c r="S14" s="117" t="s">
        <v>24</v>
      </c>
      <c r="T14" s="117" t="s">
        <v>24</v>
      </c>
      <c r="U14" s="117" t="s">
        <v>24</v>
      </c>
      <c r="V14" s="117" t="s">
        <v>24</v>
      </c>
      <c r="W14" s="118" t="s">
        <v>24</v>
      </c>
      <c r="X14" s="116" t="s">
        <v>24</v>
      </c>
      <c r="Y14" s="117" t="s">
        <v>24</v>
      </c>
      <c r="Z14" s="117"/>
      <c r="AA14" s="117"/>
      <c r="AB14" s="117"/>
      <c r="AC14" s="118"/>
    </row>
    <row r="15" spans="1:29" x14ac:dyDescent="0.2">
      <c r="A15" s="88" t="str">
        <f>Лист1!E:E</f>
        <v>Г20</v>
      </c>
      <c r="B15" s="85">
        <f>Лист1!U:U</f>
        <v>4</v>
      </c>
      <c r="C15" s="86" t="str">
        <f>Лист1!X:X</f>
        <v>1.3</v>
      </c>
      <c r="D15" s="92" t="str">
        <f t="shared" si="5"/>
        <v>Г20</v>
      </c>
      <c r="E15" s="84">
        <f t="shared" si="6"/>
        <v>4</v>
      </c>
      <c r="F15" s="86" t="str">
        <f t="shared" si="7"/>
        <v>1.3</v>
      </c>
      <c r="G15" s="80" t="str">
        <f>Лист1!Y:Y</f>
        <v>а</v>
      </c>
      <c r="H15" s="80">
        <f>Лист1!AN:AN</f>
        <v>0.14000000000000001</v>
      </c>
      <c r="I15" s="80">
        <f>Лист1!AU:AU</f>
        <v>1.1000000000000001</v>
      </c>
      <c r="J15" s="87" t="str">
        <f t="shared" si="0"/>
        <v>Г20</v>
      </c>
      <c r="K15" s="84">
        <f t="shared" si="1"/>
        <v>4</v>
      </c>
      <c r="L15" s="127" t="str">
        <f t="shared" si="2"/>
        <v>1.3</v>
      </c>
      <c r="M15" s="87" t="str">
        <f t="shared" si="8"/>
        <v>а</v>
      </c>
      <c r="N15" s="96">
        <f t="shared" si="9"/>
        <v>0.14000000000000001</v>
      </c>
      <c r="O15" s="96">
        <f t="shared" si="10"/>
        <v>1.1000000000000001</v>
      </c>
      <c r="P15" s="136" t="str">
        <f t="array" ref="P15">IF(AND(N16&lt;&gt;"",N15=""),SUM(N16:INDEX(N$13:N$35,MIN(IF(N16:$N$35="",ROW(N16:$N$35)))-12)),"")</f>
        <v/>
      </c>
      <c r="Q15" s="136" t="str">
        <f t="array" ref="Q15">IF(AND(O16&lt;&gt;"",O15=""),SUM(O16:INDEX(O$13:O$35,MIN(IF($N16:O$35="",ROW($N16:O$35)))-12)),"")</f>
        <v/>
      </c>
      <c r="R15" s="116" t="s">
        <v>24</v>
      </c>
      <c r="S15" s="117" t="s">
        <v>24</v>
      </c>
      <c r="T15" s="117" t="s">
        <v>24</v>
      </c>
      <c r="U15" s="117" t="s">
        <v>24</v>
      </c>
      <c r="V15" s="117" t="s">
        <v>24</v>
      </c>
      <c r="W15" s="118" t="s">
        <v>24</v>
      </c>
      <c r="X15" s="116" t="s">
        <v>24</v>
      </c>
      <c r="Y15" s="117" t="s">
        <v>24</v>
      </c>
      <c r="Z15" s="117"/>
      <c r="AA15" s="117"/>
      <c r="AB15" s="117"/>
      <c r="AC15" s="118"/>
    </row>
    <row r="16" spans="1:29" ht="12.75" customHeight="1" x14ac:dyDescent="0.2">
      <c r="A16" s="88" t="str">
        <f>Лист1!E:E</f>
        <v>Г20</v>
      </c>
      <c r="B16" s="85">
        <f>Лист1!U:U</f>
        <v>4</v>
      </c>
      <c r="C16" s="86" t="str">
        <f>Лист1!X:X</f>
        <v>1.4</v>
      </c>
      <c r="D16" s="92" t="str">
        <f t="shared" si="5"/>
        <v>Г20</v>
      </c>
      <c r="E16" s="84">
        <f t="shared" si="6"/>
        <v>4</v>
      </c>
      <c r="F16" s="86" t="str">
        <f t="shared" si="7"/>
        <v>1.4</v>
      </c>
      <c r="G16" s="80" t="str">
        <f>Лист1!Y:Y</f>
        <v>а</v>
      </c>
      <c r="H16" s="80">
        <f>Лист1!AN:AN</f>
        <v>2.3699999999999997</v>
      </c>
      <c r="I16" s="80">
        <f>Лист1!AU:AU</f>
        <v>14.299999999999999</v>
      </c>
      <c r="J16" s="87" t="str">
        <f t="shared" si="0"/>
        <v>Г20</v>
      </c>
      <c r="K16" s="84">
        <f t="shared" si="1"/>
        <v>4</v>
      </c>
      <c r="L16" s="127" t="str">
        <f t="shared" si="2"/>
        <v>1.4</v>
      </c>
      <c r="M16" s="87" t="str">
        <f t="shared" si="8"/>
        <v>а</v>
      </c>
      <c r="N16" s="96">
        <f t="shared" si="9"/>
        <v>2.3699999999999997</v>
      </c>
      <c r="O16" s="96">
        <f t="shared" si="10"/>
        <v>14.299999999999999</v>
      </c>
      <c r="P16" s="136" t="str">
        <f t="array" ref="P16">IF(AND(N17&lt;&gt;"",N16=""),SUM(N17:INDEX(N$13:N$35,MIN(IF(N17:$N$35="",ROW(N17:$N$35)))-12)),"")</f>
        <v/>
      </c>
      <c r="Q16" s="136" t="str">
        <f t="array" ref="Q16">IF(AND(O17&lt;&gt;"",O16=""),SUM(O17:INDEX(O$13:O$35,MIN(IF($N17:O$35="",ROW($N17:O$35)))-12)),"")</f>
        <v/>
      </c>
      <c r="R16" s="116" t="s">
        <v>24</v>
      </c>
      <c r="S16" s="117" t="s">
        <v>24</v>
      </c>
      <c r="T16" s="117" t="s">
        <v>24</v>
      </c>
      <c r="U16" s="117" t="s">
        <v>24</v>
      </c>
      <c r="V16" s="117" t="s">
        <v>24</v>
      </c>
      <c r="W16" s="118" t="s">
        <v>24</v>
      </c>
      <c r="X16" s="116" t="s">
        <v>24</v>
      </c>
      <c r="Y16" s="117" t="s">
        <v>24</v>
      </c>
      <c r="Z16" s="117"/>
      <c r="AA16" s="117"/>
      <c r="AB16" s="117"/>
      <c r="AC16" s="118"/>
    </row>
    <row r="17" spans="1:29" ht="13.5" thickBot="1" x14ac:dyDescent="0.25">
      <c r="A17" s="88" t="str">
        <f>Лист1!E:E</f>
        <v>Г21</v>
      </c>
      <c r="B17" s="85">
        <f>Лист1!U:U</f>
        <v>4</v>
      </c>
      <c r="C17" s="86" t="str">
        <f>Лист1!X:X</f>
        <v>1.5</v>
      </c>
      <c r="D17" s="92" t="str">
        <f t="shared" si="5"/>
        <v>Г21</v>
      </c>
      <c r="E17" s="84">
        <f t="shared" si="6"/>
        <v>4</v>
      </c>
      <c r="F17" s="86" t="str">
        <f t="shared" si="7"/>
        <v>1.5</v>
      </c>
      <c r="G17" s="80" t="str">
        <f>Лист1!Y:Y</f>
        <v>а</v>
      </c>
      <c r="H17" s="80">
        <f>Лист1!AN:AN</f>
        <v>2.1199999999999997</v>
      </c>
      <c r="I17" s="80">
        <f>Лист1!AU:AU</f>
        <v>12.799999999999999</v>
      </c>
      <c r="J17" s="87" t="str">
        <f t="shared" si="0"/>
        <v>Г21</v>
      </c>
      <c r="K17" s="84">
        <f t="shared" si="1"/>
        <v>4</v>
      </c>
      <c r="L17" s="127" t="str">
        <f t="shared" si="2"/>
        <v>1.5</v>
      </c>
      <c r="M17" s="87" t="str">
        <f t="shared" si="8"/>
        <v>а</v>
      </c>
      <c r="N17" s="96">
        <f t="shared" si="9"/>
        <v>2.1199999999999997</v>
      </c>
      <c r="O17" s="96">
        <f t="shared" si="10"/>
        <v>12.799999999999999</v>
      </c>
      <c r="P17" s="136" t="str">
        <f t="array" ref="P17">IF(AND(N18&lt;&gt;"",N17=""),SUM(N18:INDEX(N$13:N$35,MIN(IF(N18:$N$35="",ROW(N18:$N$35)))-12)),"")</f>
        <v/>
      </c>
      <c r="Q17" s="136" t="str">
        <f t="array" ref="Q17">IF(AND(O18&lt;&gt;"",O17=""),SUM(O18:INDEX(O$13:O$35,MIN(IF($N18:O$35="",ROW($N18:O$35)))-12)),"")</f>
        <v/>
      </c>
      <c r="R17" s="119" t="s">
        <v>24</v>
      </c>
      <c r="S17" s="120" t="s">
        <v>24</v>
      </c>
      <c r="T17" s="120" t="s">
        <v>24</v>
      </c>
      <c r="U17" s="120" t="s">
        <v>24</v>
      </c>
      <c r="V17" s="120" t="s">
        <v>24</v>
      </c>
      <c r="W17" s="121" t="s">
        <v>24</v>
      </c>
      <c r="X17" s="119" t="s">
        <v>24</v>
      </c>
      <c r="Y17" s="120" t="s">
        <v>24</v>
      </c>
      <c r="Z17" s="120"/>
      <c r="AA17" s="120"/>
      <c r="AB17" s="120"/>
      <c r="AC17" s="121"/>
    </row>
    <row r="18" spans="1:29" ht="12.75" customHeight="1" x14ac:dyDescent="0.25">
      <c r="A18" s="88" t="str">
        <f>Лист1!E:E</f>
        <v>Н77</v>
      </c>
      <c r="B18" s="85">
        <f>Лист1!U:U</f>
        <v>4</v>
      </c>
      <c r="C18" s="86" t="str">
        <f>Лист1!X:X</f>
        <v>2</v>
      </c>
      <c r="D18" s="93" t="str">
        <f t="shared" si="5"/>
        <v>Н77</v>
      </c>
      <c r="E18" s="94">
        <f t="shared" si="6"/>
        <v>4</v>
      </c>
      <c r="F18" s="95" t="str">
        <f t="shared" si="7"/>
        <v>2</v>
      </c>
      <c r="G18" s="97" t="str">
        <f>Лист1!Y:Y</f>
        <v>а</v>
      </c>
      <c r="H18" s="98">
        <f>Лист1!AN:AN</f>
        <v>0.18000000000000002</v>
      </c>
      <c r="I18" s="99">
        <f>Лист1!AU:AU</f>
        <v>1.4000000000000001</v>
      </c>
      <c r="J18" s="87" t="str">
        <f t="shared" si="0"/>
        <v/>
      </c>
      <c r="K18" s="84" t="str">
        <f t="shared" si="1"/>
        <v/>
      </c>
      <c r="L18" s="127" t="str">
        <f t="shared" si="2"/>
        <v/>
      </c>
      <c r="M18" s="87" t="str">
        <f t="shared" ref="M18:M39" si="11">IF(ISERR(SEARCH(".",$C18)),"",G18)</f>
        <v/>
      </c>
      <c r="N18" s="96" t="str">
        <f t="shared" si="9"/>
        <v/>
      </c>
      <c r="O18" s="96" t="str">
        <f t="shared" si="10"/>
        <v/>
      </c>
      <c r="P18" s="136" t="str">
        <f t="array" ref="P18">IF(AND(N19&lt;&gt;"",N18=""),SUM(N19:INDEX(N$13:N$35,MIN(IF(N19:$N$35="",ROW(N19:$N$35)))-12)),"")</f>
        <v/>
      </c>
      <c r="Q18" s="136" t="str">
        <f t="array" ref="Q18">IF(AND(O19&lt;&gt;"",O18=""),SUM(O19:INDEX(O$13:O$35,MIN(IF($N19:O$35="",ROW($N19:O$35)))-12)),"")</f>
        <v/>
      </c>
      <c r="R18" s="96"/>
      <c r="S18" s="96">
        <v>4</v>
      </c>
      <c r="T18" s="96" t="s">
        <v>1</v>
      </c>
      <c r="U18" s="96" t="s">
        <v>20</v>
      </c>
      <c r="V18" s="96">
        <v>0.18000000000000002</v>
      </c>
      <c r="W18" s="96">
        <v>1.4000000000000001</v>
      </c>
      <c r="X18" s="122"/>
      <c r="Y18" s="122"/>
    </row>
    <row r="19" spans="1:29" ht="15" x14ac:dyDescent="0.25">
      <c r="A19" s="88" t="str">
        <f>Лист1!E:E</f>
        <v>Н77</v>
      </c>
      <c r="B19" s="85">
        <f>Лист1!U:U</f>
        <v>0</v>
      </c>
      <c r="C19" s="86" t="str">
        <f>Лист1!X:X</f>
        <v>2</v>
      </c>
      <c r="D19" s="93" t="str">
        <f t="shared" si="5"/>
        <v>Н77</v>
      </c>
      <c r="E19" s="94" t="str">
        <f t="shared" si="6"/>
        <v/>
      </c>
      <c r="F19" s="95" t="str">
        <f t="shared" si="7"/>
        <v>2</v>
      </c>
      <c r="G19" s="97" t="str">
        <f>Лист1!Y:Y</f>
        <v>в</v>
      </c>
      <c r="H19" s="98">
        <f>Лист1!AN:AN</f>
        <v>0.36</v>
      </c>
      <c r="I19" s="99">
        <f>Лист1!AU:AU</f>
        <v>2.7</v>
      </c>
      <c r="J19" s="87" t="str">
        <f t="shared" si="0"/>
        <v/>
      </c>
      <c r="K19" s="84" t="str">
        <f t="shared" si="1"/>
        <v/>
      </c>
      <c r="L19" s="127" t="str">
        <f t="shared" si="2"/>
        <v/>
      </c>
      <c r="M19" s="87" t="str">
        <f t="shared" si="11"/>
        <v/>
      </c>
      <c r="N19" s="96" t="str">
        <f t="shared" si="9"/>
        <v/>
      </c>
      <c r="O19" s="96" t="str">
        <f t="shared" si="10"/>
        <v/>
      </c>
      <c r="P19" s="136" t="str">
        <f t="array" ref="P19">IF(AND(N20&lt;&gt;"",N19=""),SUM(N20:INDEX(N$13:N$35,MIN(IF(N20:$N$35="",ROW(N20:$N$35)))-12)),"")</f>
        <v/>
      </c>
      <c r="Q19" s="136" t="str">
        <f t="array" ref="Q19">IF(AND(O20&lt;&gt;"",O19=""),SUM(O20:INDEX(O$13:O$35,MIN(IF($N20:O$35="",ROW($N20:O$35)))-12)),"")</f>
        <v/>
      </c>
      <c r="R19" s="96" t="s">
        <v>8</v>
      </c>
      <c r="S19" s="96" t="s">
        <v>25</v>
      </c>
      <c r="T19" s="96" t="s">
        <v>1</v>
      </c>
      <c r="U19" s="96" t="s">
        <v>22</v>
      </c>
      <c r="V19" s="96">
        <v>0.36</v>
      </c>
      <c r="W19" s="96">
        <v>2.7</v>
      </c>
      <c r="X19" s="122">
        <f>IF(ISERR(SEARCH(".",$F18)),H18,"")</f>
        <v>0.18000000000000002</v>
      </c>
      <c r="Y19" s="122">
        <f>IF(ISERR(SEARCH(".",$F18)),I18,"")</f>
        <v>1.4000000000000001</v>
      </c>
    </row>
    <row r="20" spans="1:29" ht="15" x14ac:dyDescent="0.25">
      <c r="A20" s="88" t="str">
        <f>Лист1!E:E</f>
        <v>Н77</v>
      </c>
      <c r="B20" s="85">
        <f>Лист1!U:U</f>
        <v>0</v>
      </c>
      <c r="C20" s="86" t="str">
        <f>Лист1!X:X</f>
        <v>2</v>
      </c>
      <c r="D20" s="93" t="str">
        <f t="shared" si="5"/>
        <v>Н77</v>
      </c>
      <c r="E20" s="94" t="str">
        <f t="shared" si="6"/>
        <v/>
      </c>
      <c r="F20" s="95" t="str">
        <f t="shared" si="7"/>
        <v>2</v>
      </c>
      <c r="G20" s="100" t="str">
        <f>Лист1!Y:Y</f>
        <v>с</v>
      </c>
      <c r="H20" s="98">
        <f>Лист1!AN:AN</f>
        <v>0.26</v>
      </c>
      <c r="I20" s="99">
        <f>Лист1!AU:AU</f>
        <v>2</v>
      </c>
      <c r="J20" s="87" t="str">
        <f t="shared" si="0"/>
        <v/>
      </c>
      <c r="K20" s="84" t="str">
        <f t="shared" si="1"/>
        <v/>
      </c>
      <c r="L20" s="127" t="str">
        <f t="shared" si="2"/>
        <v/>
      </c>
      <c r="M20" s="87" t="str">
        <f t="shared" si="11"/>
        <v/>
      </c>
      <c r="N20" s="96" t="str">
        <f t="shared" si="9"/>
        <v/>
      </c>
      <c r="O20" s="96" t="str">
        <f t="shared" si="10"/>
        <v/>
      </c>
      <c r="P20" s="136" t="str">
        <f t="array" ref="P20">IF(AND(N21&lt;&gt;"",N20=""),SUM(N21:INDEX(N$13:N$35,MIN(IF(N21:$N$35="",ROW(N21:$N$35)))-12)),"")</f>
        <v/>
      </c>
      <c r="Q20" s="136" t="str">
        <f t="array" ref="Q20">IF(AND(O21&lt;&gt;"",O20=""),SUM(O21:INDEX(O$13:O$35,MIN(IF($N21:O$35="",ROW($N21:O$35)))-12)),"")</f>
        <v/>
      </c>
      <c r="R20" s="96" t="s">
        <v>8</v>
      </c>
      <c r="S20" s="96" t="s">
        <v>25</v>
      </c>
      <c r="T20" s="96" t="s">
        <v>1</v>
      </c>
      <c r="U20" s="96" t="s">
        <v>23</v>
      </c>
      <c r="V20" s="96">
        <v>0.26</v>
      </c>
      <c r="W20" s="96">
        <v>2</v>
      </c>
      <c r="X20" s="122">
        <f t="shared" ref="X20:X25" si="12">IF(ISERR(SEARCH(".",$F19)),H19,"")</f>
        <v>0.36</v>
      </c>
      <c r="Y20" s="122">
        <f t="shared" ref="Y20:Y25" si="13">IF(ISERR(SEARCH(".",$F19)),I19,"")</f>
        <v>2.7</v>
      </c>
    </row>
    <row r="21" spans="1:29" ht="15" x14ac:dyDescent="0.25">
      <c r="A21" s="88" t="str">
        <f>Лист1!E:E</f>
        <v>Г18</v>
      </c>
      <c r="B21" s="85">
        <f>Лист1!U:U</f>
        <v>4</v>
      </c>
      <c r="C21" s="86" t="str">
        <f>Лист1!X:X</f>
        <v>3</v>
      </c>
      <c r="D21" s="93" t="str">
        <f t="shared" si="5"/>
        <v>Г18</v>
      </c>
      <c r="E21" s="94">
        <f t="shared" si="6"/>
        <v>4</v>
      </c>
      <c r="F21" s="95" t="str">
        <f t="shared" si="7"/>
        <v>3</v>
      </c>
      <c r="G21" s="97" t="str">
        <f>Лист1!Y:Y</f>
        <v>а</v>
      </c>
      <c r="H21" s="98">
        <f>Лист1!AN:AN</f>
        <v>3.61</v>
      </c>
      <c r="I21" s="99">
        <f>Лист1!AU:AU</f>
        <v>21</v>
      </c>
      <c r="J21" s="87" t="str">
        <f t="shared" si="0"/>
        <v/>
      </c>
      <c r="K21" s="84" t="str">
        <f t="shared" si="1"/>
        <v/>
      </c>
      <c r="L21" s="127" t="str">
        <f t="shared" si="2"/>
        <v/>
      </c>
      <c r="M21" s="87" t="str">
        <f t="shared" si="11"/>
        <v/>
      </c>
      <c r="N21" s="96" t="str">
        <f t="shared" si="9"/>
        <v/>
      </c>
      <c r="O21" s="96" t="str">
        <f t="shared" si="10"/>
        <v/>
      </c>
      <c r="P21" s="136" t="str">
        <f t="array" ref="P21">IF(AND(N22&lt;&gt;"",N21=""),SUM(N22:INDEX(N$13:N$35,MIN(IF(N22:$N$35="",ROW(N22:$N$35)))-12)),"")</f>
        <v/>
      </c>
      <c r="Q21" s="136" t="str">
        <f t="array" ref="Q21">IF(AND(O22&lt;&gt;"",O21=""),SUM(O22:INDEX(O$13:O$35,MIN(IF($N22:O$35="",ROW($N22:O$35)))-12)),"")</f>
        <v/>
      </c>
      <c r="R21" s="96" t="s">
        <v>8</v>
      </c>
      <c r="S21" s="96">
        <v>4</v>
      </c>
      <c r="T21" s="96" t="s">
        <v>2</v>
      </c>
      <c r="U21" s="96" t="s">
        <v>20</v>
      </c>
      <c r="V21" s="96">
        <v>3.61</v>
      </c>
      <c r="W21" s="96">
        <v>21</v>
      </c>
      <c r="X21" s="122">
        <f t="shared" si="12"/>
        <v>0.26</v>
      </c>
      <c r="Y21" s="122">
        <f t="shared" si="13"/>
        <v>2</v>
      </c>
    </row>
    <row r="22" spans="1:29" ht="15" x14ac:dyDescent="0.25">
      <c r="A22" s="88" t="str">
        <f>Лист1!E:E</f>
        <v>Г18</v>
      </c>
      <c r="B22" s="85">
        <f>Лист1!U:U</f>
        <v>0</v>
      </c>
      <c r="C22" s="86" t="str">
        <f>Лист1!X:X</f>
        <v>3</v>
      </c>
      <c r="D22" s="93" t="str">
        <f t="shared" si="5"/>
        <v>Г18</v>
      </c>
      <c r="E22" s="94" t="str">
        <f t="shared" si="6"/>
        <v/>
      </c>
      <c r="F22" s="95" t="str">
        <f t="shared" si="7"/>
        <v>3</v>
      </c>
      <c r="G22" s="97" t="str">
        <f>Лист1!Y:Y</f>
        <v>в</v>
      </c>
      <c r="H22" s="98">
        <f>Лист1!AN:AN</f>
        <v>3.61</v>
      </c>
      <c r="I22" s="99">
        <f>Лист1!AU:AU</f>
        <v>21</v>
      </c>
      <c r="J22" s="87" t="str">
        <f t="shared" si="0"/>
        <v/>
      </c>
      <c r="K22" s="84" t="str">
        <f t="shared" si="1"/>
        <v/>
      </c>
      <c r="L22" s="127" t="str">
        <f t="shared" si="2"/>
        <v/>
      </c>
      <c r="M22" s="87" t="str">
        <f t="shared" si="11"/>
        <v/>
      </c>
      <c r="N22" s="96" t="str">
        <f t="shared" si="9"/>
        <v/>
      </c>
      <c r="O22" s="96" t="str">
        <f t="shared" si="10"/>
        <v/>
      </c>
      <c r="P22" s="136" t="str">
        <f t="array" ref="P22">IF(AND(N23&lt;&gt;"",N22=""),SUM(N23:INDEX(N$13:N$35,MIN(IF(N23:$N$35="",ROW(N23:$N$35)))-12)),"")</f>
        <v/>
      </c>
      <c r="Q22" s="136" t="str">
        <f t="array" ref="Q22">IF(AND(O23&lt;&gt;"",O22=""),SUM(O23:INDEX(O$13:O$35,MIN(IF($N23:O$35="",ROW($N23:O$35)))-12)),"")</f>
        <v/>
      </c>
      <c r="R22" s="96" t="s">
        <v>17</v>
      </c>
      <c r="S22" s="96" t="s">
        <v>25</v>
      </c>
      <c r="T22" s="96" t="s">
        <v>2</v>
      </c>
      <c r="U22" s="96" t="s">
        <v>22</v>
      </c>
      <c r="V22" s="96">
        <v>3.61</v>
      </c>
      <c r="W22" s="96">
        <v>21</v>
      </c>
      <c r="X22" s="122">
        <f t="shared" si="12"/>
        <v>3.61</v>
      </c>
      <c r="Y22" s="122">
        <f t="shared" si="13"/>
        <v>21</v>
      </c>
    </row>
    <row r="23" spans="1:29" ht="15" x14ac:dyDescent="0.25">
      <c r="A23" s="88" t="str">
        <f>Лист1!E:E</f>
        <v>Г18</v>
      </c>
      <c r="B23" s="85">
        <f>Лист1!U:U</f>
        <v>0</v>
      </c>
      <c r="C23" s="86" t="str">
        <f>Лист1!X:X</f>
        <v>3</v>
      </c>
      <c r="D23" s="93" t="str">
        <f t="shared" si="5"/>
        <v>Г18</v>
      </c>
      <c r="E23" s="94" t="str">
        <f t="shared" si="6"/>
        <v/>
      </c>
      <c r="F23" s="95" t="str">
        <f t="shared" si="7"/>
        <v>3</v>
      </c>
      <c r="G23" s="100" t="str">
        <f>Лист1!Y:Y</f>
        <v>с</v>
      </c>
      <c r="H23" s="98">
        <f>Лист1!AN:AN</f>
        <v>3.3699999999999997</v>
      </c>
      <c r="I23" s="99">
        <f>Лист1!AU:AU</f>
        <v>19.600000000000001</v>
      </c>
      <c r="J23" s="87" t="str">
        <f t="shared" si="0"/>
        <v/>
      </c>
      <c r="K23" s="84" t="str">
        <f t="shared" si="1"/>
        <v/>
      </c>
      <c r="L23" s="127" t="str">
        <f t="shared" si="2"/>
        <v/>
      </c>
      <c r="M23" s="87" t="str">
        <f t="shared" si="11"/>
        <v/>
      </c>
      <c r="N23" s="96" t="str">
        <f t="shared" si="9"/>
        <v/>
      </c>
      <c r="O23" s="96" t="str">
        <f t="shared" si="10"/>
        <v/>
      </c>
      <c r="P23" s="136" t="str">
        <f t="array" ref="P23">IF(AND(N24&lt;&gt;"",N23=""),SUM(N24:INDEX(N$13:N$35,MIN(IF(N24:$N$35="",ROW(N24:$N$35)))-12)),"")</f>
        <v/>
      </c>
      <c r="Q23" s="136" t="str">
        <f t="array" ref="Q23">IF(AND(O24&lt;&gt;"",O23=""),SUM(O24:INDEX(O$13:O$35,MIN(IF($N24:O$35="",ROW($N24:O$35)))-12)),"")</f>
        <v/>
      </c>
      <c r="R23" s="96" t="s">
        <v>17</v>
      </c>
      <c r="S23" s="96" t="s">
        <v>25</v>
      </c>
      <c r="T23" s="96" t="s">
        <v>2</v>
      </c>
      <c r="U23" s="96" t="s">
        <v>23</v>
      </c>
      <c r="V23" s="96">
        <v>3.3699999999999997</v>
      </c>
      <c r="W23" s="96">
        <v>19.600000000000001</v>
      </c>
      <c r="X23" s="122">
        <f t="shared" si="12"/>
        <v>3.61</v>
      </c>
      <c r="Y23" s="122">
        <f t="shared" si="13"/>
        <v>21</v>
      </c>
    </row>
    <row r="24" spans="1:29" ht="15" x14ac:dyDescent="0.25">
      <c r="A24" s="88" t="str">
        <f>Лист1!E:E</f>
        <v>Н77</v>
      </c>
      <c r="B24" s="85">
        <f>Лист1!U:U</f>
        <v>4</v>
      </c>
      <c r="C24" s="86" t="str">
        <f>Лист1!X:X</f>
        <v>4</v>
      </c>
      <c r="D24" s="93" t="str">
        <f t="shared" si="5"/>
        <v>Н77</v>
      </c>
      <c r="E24" s="94">
        <f t="shared" si="6"/>
        <v>4</v>
      </c>
      <c r="F24" s="95" t="str">
        <f t="shared" si="7"/>
        <v>4</v>
      </c>
      <c r="G24" s="97" t="str">
        <f>Лист1!Y:Y</f>
        <v>а</v>
      </c>
      <c r="H24" s="98">
        <f>Лист1!AN:AN</f>
        <v>0.6</v>
      </c>
      <c r="I24" s="99">
        <f>Лист1!AU:AU</f>
        <v>3.8</v>
      </c>
      <c r="J24" s="87" t="str">
        <f t="shared" si="0"/>
        <v/>
      </c>
      <c r="K24" s="84" t="str">
        <f t="shared" si="1"/>
        <v/>
      </c>
      <c r="L24" s="127" t="str">
        <f t="shared" si="2"/>
        <v/>
      </c>
      <c r="M24" s="87" t="str">
        <f t="shared" si="11"/>
        <v/>
      </c>
      <c r="N24" s="96" t="str">
        <f t="shared" si="9"/>
        <v/>
      </c>
      <c r="O24" s="96" t="str">
        <f t="shared" si="10"/>
        <v/>
      </c>
      <c r="P24" s="136" t="str">
        <f t="array" ref="P24">IF(AND(N25&lt;&gt;"",N24=""),SUM(N25:INDEX(N$13:N$35,MIN(IF(N25:$N$35="",ROW(N25:$N$35)))-12)),"")</f>
        <v/>
      </c>
      <c r="Q24" s="136" t="str">
        <f t="array" ref="Q24">IF(AND(O25&lt;&gt;"",O24=""),SUM(O25:INDEX(O$13:O$35,MIN(IF($N25:O$35="",ROW($N25:O$35)))-12)),"")</f>
        <v/>
      </c>
      <c r="R24" s="96" t="s">
        <v>17</v>
      </c>
      <c r="S24" s="96">
        <v>4</v>
      </c>
      <c r="T24" s="96" t="s">
        <v>3</v>
      </c>
      <c r="U24" s="96" t="s">
        <v>20</v>
      </c>
      <c r="V24" s="96">
        <v>0.6</v>
      </c>
      <c r="W24" s="96">
        <v>3.8</v>
      </c>
      <c r="X24" s="122">
        <f t="shared" si="12"/>
        <v>3.3699999999999997</v>
      </c>
      <c r="Y24" s="122">
        <f t="shared" si="13"/>
        <v>19.600000000000001</v>
      </c>
    </row>
    <row r="25" spans="1:29" ht="15.75" thickBot="1" x14ac:dyDescent="0.3">
      <c r="A25" s="88" t="str">
        <f>Лист1!E:E</f>
        <v>Н77</v>
      </c>
      <c r="B25" s="85">
        <f>Лист1!U:U</f>
        <v>0</v>
      </c>
      <c r="C25" s="86" t="str">
        <f>Лист1!X:X</f>
        <v>4</v>
      </c>
      <c r="D25" s="93" t="str">
        <f t="shared" si="5"/>
        <v>Н77</v>
      </c>
      <c r="E25" s="94" t="str">
        <f t="shared" si="6"/>
        <v/>
      </c>
      <c r="F25" s="95" t="str">
        <f t="shared" si="7"/>
        <v>4</v>
      </c>
      <c r="G25" s="97" t="str">
        <f>Лист1!Y:Y</f>
        <v>в</v>
      </c>
      <c r="H25" s="98">
        <f>Лист1!AN:AN</f>
        <v>0.93</v>
      </c>
      <c r="I25" s="99">
        <f>Лист1!AU:AU</f>
        <v>5.8999999999999995</v>
      </c>
      <c r="J25" s="87" t="str">
        <f t="shared" si="0"/>
        <v/>
      </c>
      <c r="K25" s="84" t="str">
        <f t="shared" si="1"/>
        <v/>
      </c>
      <c r="L25" s="127" t="str">
        <f t="shared" si="2"/>
        <v/>
      </c>
      <c r="M25" s="87" t="str">
        <f t="shared" si="11"/>
        <v/>
      </c>
      <c r="N25" s="96" t="str">
        <f t="shared" si="9"/>
        <v/>
      </c>
      <c r="O25" s="96" t="str">
        <f t="shared" si="10"/>
        <v/>
      </c>
      <c r="P25" s="136" t="str">
        <f t="array" ref="P25">IF(AND(N26&lt;&gt;"",N25=""),SUM(N26:INDEX(N$13:N$35,MIN(IF(N26:$N$35="",ROW(N26:$N$35)))-12)),"")</f>
        <v/>
      </c>
      <c r="Q25" s="136" t="str">
        <f t="array" ref="Q25">IF(AND(O26&lt;&gt;"",O25=""),SUM(O26:INDEX(O$13:O$35,MIN(IF($N26:O$35="",ROW($N26:O$35)))-12)),"")</f>
        <v/>
      </c>
      <c r="R25" s="96" t="s">
        <v>8</v>
      </c>
      <c r="S25" s="96" t="s">
        <v>25</v>
      </c>
      <c r="T25" s="96" t="s">
        <v>3</v>
      </c>
      <c r="U25" s="96" t="s">
        <v>22</v>
      </c>
      <c r="V25" s="96">
        <v>0.93</v>
      </c>
      <c r="W25" s="96">
        <v>5.8999999999999995</v>
      </c>
      <c r="X25" s="122">
        <f t="shared" si="12"/>
        <v>0.6</v>
      </c>
      <c r="Y25" s="122">
        <f t="shared" si="13"/>
        <v>3.8</v>
      </c>
    </row>
    <row r="26" spans="1:29" ht="66" customHeight="1" thickBot="1" x14ac:dyDescent="0.25">
      <c r="A26" s="101" t="str">
        <f>Лист1!E:E</f>
        <v>Н77</v>
      </c>
      <c r="B26" s="102">
        <f>Лист1!U:U</f>
        <v>0</v>
      </c>
      <c r="C26" s="103" t="str">
        <f>Лист1!X:X</f>
        <v>4</v>
      </c>
      <c r="D26" s="111" t="str">
        <f t="shared" si="5"/>
        <v>Н77</v>
      </c>
      <c r="E26" s="105" t="str">
        <f t="shared" si="6"/>
        <v/>
      </c>
      <c r="F26" s="106" t="str">
        <f t="shared" si="7"/>
        <v>4</v>
      </c>
      <c r="G26" s="133" t="str">
        <f>Лист1!Y:Y</f>
        <v>с</v>
      </c>
      <c r="H26" s="107">
        <f>Лист1!AN:AN</f>
        <v>0.75</v>
      </c>
      <c r="I26" s="108">
        <f>Лист1!AU:AU</f>
        <v>4.8</v>
      </c>
      <c r="J26" s="109" t="str">
        <f t="shared" si="0"/>
        <v/>
      </c>
      <c r="K26" s="126" t="str">
        <f t="shared" si="1"/>
        <v/>
      </c>
      <c r="L26" s="128" t="str">
        <f t="shared" si="2"/>
        <v/>
      </c>
      <c r="M26" s="109" t="str">
        <f t="shared" si="11"/>
        <v/>
      </c>
      <c r="N26" s="112" t="str">
        <f t="shared" si="9"/>
        <v/>
      </c>
      <c r="O26" s="112" t="str">
        <f t="shared" si="10"/>
        <v/>
      </c>
      <c r="P26" s="136">
        <f t="array" ref="P26">IF(AND(N27&lt;&gt;"",N26=""),SUM(N27:INDEX(N$13:N$35,MIN(IF(N27:$N$35="",ROW(N27:$N$35)))-12)),"")</f>
        <v>1.6199999999999999</v>
      </c>
      <c r="Q26" s="136">
        <f t="array" ref="Q26">IF(AND(O27&lt;&gt;"",O26=""),SUM(O27:INDEX(O$13:O$35,MIN(IF($N27:O$35="",ROW($N27:O$35)))-12)),"")</f>
        <v>11</v>
      </c>
      <c r="R26" s="138" t="s">
        <v>34</v>
      </c>
      <c r="S26" s="129" t="s">
        <v>25</v>
      </c>
      <c r="T26" s="129" t="s">
        <v>3</v>
      </c>
      <c r="U26" s="148" t="s">
        <v>23</v>
      </c>
      <c r="V26" s="129">
        <v>0.75</v>
      </c>
      <c r="W26" s="129">
        <v>4.8</v>
      </c>
      <c r="X26" s="137" t="s">
        <v>32</v>
      </c>
      <c r="Y26" s="137" t="s">
        <v>33</v>
      </c>
    </row>
    <row r="27" spans="1:29" ht="15" x14ac:dyDescent="0.2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2" t="str">
        <f t="shared" si="5"/>
        <v>Н76</v>
      </c>
      <c r="E27" s="84">
        <f t="shared" si="6"/>
        <v>4</v>
      </c>
      <c r="F27" s="86" t="str">
        <f t="shared" si="7"/>
        <v>4.1</v>
      </c>
      <c r="G27" s="80" t="str">
        <f>Лист1!Y:Y</f>
        <v>а</v>
      </c>
      <c r="H27" s="80">
        <f>Лист1!AN:AN</f>
        <v>1.08</v>
      </c>
      <c r="I27" s="80">
        <f>Лист1!AU:AU</f>
        <v>6.8999999999999995</v>
      </c>
      <c r="J27" s="87" t="str">
        <f t="shared" si="0"/>
        <v>Н76</v>
      </c>
      <c r="K27" s="84">
        <f t="shared" si="1"/>
        <v>4</v>
      </c>
      <c r="L27" s="127" t="str">
        <f t="shared" si="2"/>
        <v>4.1</v>
      </c>
      <c r="M27" s="87" t="str">
        <f t="shared" si="11"/>
        <v>а</v>
      </c>
      <c r="N27" s="96">
        <f t="shared" si="9"/>
        <v>1.08</v>
      </c>
      <c r="O27" s="96">
        <f t="shared" si="10"/>
        <v>6.8999999999999995</v>
      </c>
      <c r="P27" s="136" t="str">
        <f t="array" ref="P27">IF(AND(N28&lt;&gt;"",N27=""),SUM(N28:INDEX(N$13:N$35,MIN(IF(N28:$N$35="",ROW(N28:$N$35)))-12)),"")</f>
        <v/>
      </c>
      <c r="Q27" s="136" t="str">
        <f t="array" ref="Q27">IF(AND(O28&lt;&gt;"",O27=""),SUM(O28:INDEX(O$13:O$35,MIN(IF($N28:O$35="",ROW($N28:O$35)))-12)),"")</f>
        <v/>
      </c>
      <c r="R27" s="117" t="s">
        <v>24</v>
      </c>
      <c r="S27" s="117" t="s">
        <v>24</v>
      </c>
      <c r="T27" s="117" t="s">
        <v>24</v>
      </c>
      <c r="U27" s="117" t="s">
        <v>24</v>
      </c>
      <c r="V27" s="117" t="s">
        <v>24</v>
      </c>
      <c r="W27" s="117" t="s">
        <v>24</v>
      </c>
      <c r="X27" s="139" t="s">
        <v>24</v>
      </c>
      <c r="Y27" s="139" t="s">
        <v>24</v>
      </c>
    </row>
    <row r="28" spans="1:29" ht="15" x14ac:dyDescent="0.2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2" t="str">
        <f t="shared" si="5"/>
        <v>Н77</v>
      </c>
      <c r="E28" s="84">
        <f t="shared" si="6"/>
        <v>4</v>
      </c>
      <c r="F28" s="86" t="str">
        <f t="shared" si="7"/>
        <v>4.2</v>
      </c>
      <c r="G28" s="80" t="str">
        <f>Лист1!Y:Y</f>
        <v>а</v>
      </c>
      <c r="H28" s="80">
        <f>Лист1!AN:AN</f>
        <v>0.22</v>
      </c>
      <c r="I28" s="80">
        <f>Лист1!AU:AU</f>
        <v>1.7000000000000002</v>
      </c>
      <c r="J28" s="87" t="str">
        <f t="shared" si="0"/>
        <v>Н77</v>
      </c>
      <c r="K28" s="84">
        <f t="shared" si="1"/>
        <v>4</v>
      </c>
      <c r="L28" s="127" t="str">
        <f t="shared" si="2"/>
        <v>4.2</v>
      </c>
      <c r="M28" s="87" t="str">
        <f t="shared" si="11"/>
        <v>а</v>
      </c>
      <c r="N28" s="96">
        <f t="shared" si="9"/>
        <v>0.22</v>
      </c>
      <c r="O28" s="96">
        <f t="shared" si="10"/>
        <v>1.7000000000000002</v>
      </c>
      <c r="P28" s="136" t="str">
        <f t="array" ref="P28">IF(AND(N29&lt;&gt;"",N28=""),SUM(N29:INDEX(N$13:N$35,MIN(IF(N29:$N$35="",ROW(N29:$N$35)))-12)),"")</f>
        <v/>
      </c>
      <c r="Q28" s="136" t="str">
        <f t="array" ref="Q28">IF(AND(O29&lt;&gt;"",O28=""),SUM(O29:INDEX(O$13:O$35,MIN(IF($N29:O$35="",ROW($N29:O$35)))-12)),"")</f>
        <v/>
      </c>
      <c r="R28" s="117" t="s">
        <v>24</v>
      </c>
      <c r="S28" s="117" t="s">
        <v>24</v>
      </c>
      <c r="T28" s="117" t="s">
        <v>24</v>
      </c>
      <c r="U28" s="117" t="s">
        <v>24</v>
      </c>
      <c r="V28" s="117" t="s">
        <v>24</v>
      </c>
      <c r="W28" s="117" t="s">
        <v>24</v>
      </c>
      <c r="X28" s="139" t="s">
        <v>24</v>
      </c>
      <c r="Y28" s="139" t="s">
        <v>24</v>
      </c>
    </row>
    <row r="29" spans="1:29" ht="15" x14ac:dyDescent="0.2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2" t="str">
        <f t="shared" si="5"/>
        <v>Н77</v>
      </c>
      <c r="E29" s="84">
        <f t="shared" si="6"/>
        <v>4</v>
      </c>
      <c r="F29" s="86" t="str">
        <f t="shared" si="7"/>
        <v>4.3</v>
      </c>
      <c r="G29" s="80" t="str">
        <f>Лист1!Y:Y</f>
        <v>а</v>
      </c>
      <c r="H29" s="80">
        <f>Лист1!AN:AN</f>
        <v>0.12</v>
      </c>
      <c r="I29" s="80">
        <f>Лист1!AU:AU</f>
        <v>0.9</v>
      </c>
      <c r="J29" s="87" t="str">
        <f t="shared" si="0"/>
        <v>Н77</v>
      </c>
      <c r="K29" s="84">
        <f t="shared" si="1"/>
        <v>4</v>
      </c>
      <c r="L29" s="127" t="str">
        <f t="shared" si="2"/>
        <v>4.3</v>
      </c>
      <c r="M29" s="87" t="str">
        <f t="shared" si="11"/>
        <v>а</v>
      </c>
      <c r="N29" s="96">
        <f t="shared" si="9"/>
        <v>0.12</v>
      </c>
      <c r="O29" s="96">
        <f t="shared" si="10"/>
        <v>0.9</v>
      </c>
      <c r="P29" s="136" t="str">
        <f t="array" ref="P29">IF(AND(N30&lt;&gt;"",N29=""),SUM(N30:INDEX(N$13:N$35,MIN(IF(N30:$N$35="",ROW(N30:$N$35)))-12)),"")</f>
        <v/>
      </c>
      <c r="Q29" s="136" t="str">
        <f t="array" ref="Q29">IF(AND(O30&lt;&gt;"",O29=""),SUM(O30:INDEX(O$13:O$35,MIN(IF($N30:O$35="",ROW($N30:O$35)))-12)),"")</f>
        <v/>
      </c>
      <c r="R29" s="117" t="s">
        <v>24</v>
      </c>
      <c r="S29" s="117" t="s">
        <v>24</v>
      </c>
      <c r="T29" s="117" t="s">
        <v>24</v>
      </c>
      <c r="U29" s="117" t="s">
        <v>24</v>
      </c>
      <c r="V29" s="117" t="s">
        <v>24</v>
      </c>
      <c r="W29" s="117" t="s">
        <v>24</v>
      </c>
      <c r="X29" s="139" t="s">
        <v>24</v>
      </c>
      <c r="Y29" s="139" t="s">
        <v>24</v>
      </c>
    </row>
    <row r="30" spans="1:29" ht="15" x14ac:dyDescent="0.2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2" t="str">
        <f t="shared" si="5"/>
        <v>Н77</v>
      </c>
      <c r="E30" s="84">
        <f t="shared" si="6"/>
        <v>4</v>
      </c>
      <c r="F30" s="86" t="str">
        <f t="shared" si="7"/>
        <v>4.4</v>
      </c>
      <c r="G30" s="80" t="str">
        <f>Лист1!Y:Y</f>
        <v>а</v>
      </c>
      <c r="H30" s="80">
        <f>Лист1!AN:AN</f>
        <v>0.2</v>
      </c>
      <c r="I30" s="80">
        <f>Лист1!AU:AU</f>
        <v>1.5</v>
      </c>
      <c r="J30" s="87" t="str">
        <f t="shared" si="0"/>
        <v>Н77</v>
      </c>
      <c r="K30" s="84">
        <f t="shared" si="1"/>
        <v>4</v>
      </c>
      <c r="L30" s="127" t="str">
        <f t="shared" si="2"/>
        <v>4.4</v>
      </c>
      <c r="M30" s="87" t="str">
        <f t="shared" si="11"/>
        <v>а</v>
      </c>
      <c r="N30" s="96">
        <f>IF(ISERR(SEARCH(".",$C30)),"",H30)</f>
        <v>0.2</v>
      </c>
      <c r="O30" s="96">
        <f t="shared" si="10"/>
        <v>1.5</v>
      </c>
      <c r="P30" s="136" t="str">
        <f t="array" ref="P30">IF(AND(N31&lt;&gt;"",N30=""),SUM(N31:INDEX(N$13:N$35,MIN(IF(N31:$N$35="",ROW(N31:$N$35)))-12)),"")</f>
        <v/>
      </c>
      <c r="Q30" s="136" t="str">
        <f t="array" ref="Q30">IF(AND(O31&lt;&gt;"",O30=""),SUM(O31:INDEX(O$13:O$35,MIN(IF($N31:O$35="",ROW($N31:O$35)))-12)),"")</f>
        <v/>
      </c>
      <c r="R30" s="117"/>
      <c r="S30" s="117"/>
      <c r="T30" s="117"/>
      <c r="U30" s="117"/>
      <c r="V30" s="117"/>
      <c r="W30" s="117"/>
      <c r="X30" s="122" t="str">
        <f>IF(ISERR(SEARCH(".",$F30)),N30,"")</f>
        <v/>
      </c>
      <c r="Y30" s="122" t="str">
        <f>IF(ISERR(SEARCH(".",$F30)),I30,"")</f>
        <v/>
      </c>
    </row>
    <row r="31" spans="1:29" ht="15" x14ac:dyDescent="0.25">
      <c r="A31" s="88"/>
      <c r="J31" s="87" t="str">
        <f t="shared" si="0"/>
        <v/>
      </c>
      <c r="K31" s="84" t="str">
        <f t="shared" si="1"/>
        <v/>
      </c>
      <c r="L31" s="127" t="str">
        <f t="shared" si="2"/>
        <v/>
      </c>
      <c r="M31" s="87" t="str">
        <f t="shared" si="11"/>
        <v/>
      </c>
      <c r="N31" s="96" t="str">
        <f t="shared" si="9"/>
        <v/>
      </c>
      <c r="O31" s="96"/>
      <c r="X31" s="122"/>
      <c r="Y31" s="122"/>
    </row>
    <row r="32" spans="1:29" x14ac:dyDescent="0.2">
      <c r="A32" s="88"/>
      <c r="J32" s="87" t="str">
        <f t="shared" si="0"/>
        <v/>
      </c>
      <c r="K32" s="84" t="str">
        <f t="shared" si="1"/>
        <v/>
      </c>
      <c r="L32" s="127" t="str">
        <f t="shared" si="2"/>
        <v/>
      </c>
      <c r="M32" s="87" t="str">
        <f t="shared" si="11"/>
        <v/>
      </c>
      <c r="N32" t="str">
        <f t="shared" si="9"/>
        <v/>
      </c>
    </row>
    <row r="33" spans="1:13" x14ac:dyDescent="0.2">
      <c r="A33" s="88"/>
      <c r="J33" s="87" t="str">
        <f t="shared" si="0"/>
        <v/>
      </c>
      <c r="K33" s="84" t="str">
        <f t="shared" si="1"/>
        <v/>
      </c>
      <c r="L33" s="127" t="str">
        <f t="shared" si="2"/>
        <v/>
      </c>
      <c r="M33" s="87" t="str">
        <f t="shared" si="11"/>
        <v/>
      </c>
    </row>
    <row r="34" spans="1:13" x14ac:dyDescent="0.2">
      <c r="A34" s="88"/>
      <c r="J34" s="87" t="str">
        <f t="shared" si="0"/>
        <v/>
      </c>
      <c r="K34" s="84" t="str">
        <f t="shared" si="1"/>
        <v/>
      </c>
      <c r="L34" s="127" t="str">
        <f t="shared" si="2"/>
        <v/>
      </c>
      <c r="M34" s="87" t="str">
        <f t="shared" si="11"/>
        <v/>
      </c>
    </row>
    <row r="35" spans="1:13" x14ac:dyDescent="0.2">
      <c r="A35" s="88"/>
      <c r="J35" s="87" t="str">
        <f t="shared" si="0"/>
        <v/>
      </c>
      <c r="K35" s="84" t="str">
        <f t="shared" si="1"/>
        <v/>
      </c>
      <c r="L35" s="127" t="str">
        <f t="shared" si="2"/>
        <v/>
      </c>
      <c r="M35" s="87" t="str">
        <f t="shared" si="11"/>
        <v/>
      </c>
    </row>
    <row r="36" spans="1:13" x14ac:dyDescent="0.2">
      <c r="A36" s="88"/>
      <c r="J36" s="87" t="str">
        <f t="shared" si="0"/>
        <v/>
      </c>
      <c r="K36" s="84" t="str">
        <f t="shared" si="1"/>
        <v/>
      </c>
      <c r="L36" s="127" t="str">
        <f t="shared" si="2"/>
        <v/>
      </c>
      <c r="M36" s="87" t="str">
        <f t="shared" si="11"/>
        <v/>
      </c>
    </row>
    <row r="37" spans="1:13" x14ac:dyDescent="0.2">
      <c r="A37" s="88"/>
      <c r="J37" s="87" t="str">
        <f t="shared" si="0"/>
        <v/>
      </c>
      <c r="K37" s="84" t="str">
        <f t="shared" si="1"/>
        <v/>
      </c>
      <c r="L37" s="127" t="str">
        <f t="shared" si="2"/>
        <v/>
      </c>
      <c r="M37" s="87" t="str">
        <f t="shared" si="11"/>
        <v/>
      </c>
    </row>
    <row r="38" spans="1:13" x14ac:dyDescent="0.2">
      <c r="A38" s="88"/>
      <c r="J38" s="87" t="str">
        <f t="shared" si="0"/>
        <v/>
      </c>
      <c r="K38" s="84" t="str">
        <f t="shared" si="1"/>
        <v/>
      </c>
      <c r="L38" s="127" t="str">
        <f t="shared" si="2"/>
        <v/>
      </c>
      <c r="M38" s="87" t="str">
        <f t="shared" si="11"/>
        <v/>
      </c>
    </row>
    <row r="39" spans="1:13" x14ac:dyDescent="0.2">
      <c r="A39" s="88"/>
      <c r="J39" s="87" t="str">
        <f t="shared" si="0"/>
        <v/>
      </c>
      <c r="K39" s="84" t="str">
        <f t="shared" si="1"/>
        <v/>
      </c>
      <c r="L39" s="127" t="str">
        <f t="shared" si="2"/>
        <v/>
      </c>
      <c r="M39" s="87" t="str">
        <f t="shared" si="11"/>
        <v/>
      </c>
    </row>
    <row r="40" spans="1:13" x14ac:dyDescent="0.2">
      <c r="A40" s="88"/>
      <c r="J40" s="87"/>
    </row>
    <row r="41" spans="1:13" x14ac:dyDescent="0.2">
      <c r="A41" s="88"/>
      <c r="J41" s="87"/>
    </row>
    <row r="42" spans="1:13" x14ac:dyDescent="0.2">
      <c r="A42" s="88"/>
      <c r="J42" s="87"/>
    </row>
    <row r="43" spans="1:13" x14ac:dyDescent="0.2">
      <c r="A43" s="88"/>
      <c r="J43" s="87"/>
    </row>
    <row r="44" spans="1:13" x14ac:dyDescent="0.2">
      <c r="A44" s="88"/>
      <c r="J44" s="87"/>
    </row>
    <row r="45" spans="1:13" x14ac:dyDescent="0.2">
      <c r="A45" s="88"/>
      <c r="J45" s="87"/>
    </row>
    <row r="46" spans="1:13" x14ac:dyDescent="0.2">
      <c r="A46" s="88"/>
      <c r="J46" s="87"/>
    </row>
    <row r="47" spans="1:13" x14ac:dyDescent="0.2">
      <c r="A47" s="88"/>
      <c r="J47" s="87"/>
    </row>
    <row r="48" spans="1:13" x14ac:dyDescent="0.2">
      <c r="A48" s="88"/>
      <c r="J48" s="87"/>
    </row>
    <row r="49" spans="1:10" x14ac:dyDescent="0.2">
      <c r="A49" s="88"/>
      <c r="J49" s="87"/>
    </row>
    <row r="50" spans="1:10" x14ac:dyDescent="0.2">
      <c r="A50" s="88"/>
      <c r="J50" s="87"/>
    </row>
    <row r="51" spans="1:10" x14ac:dyDescent="0.2">
      <c r="A51" s="88"/>
      <c r="J51" s="87"/>
    </row>
    <row r="52" spans="1:10" x14ac:dyDescent="0.2">
      <c r="A52" s="88"/>
      <c r="J52" s="87"/>
    </row>
    <row r="53" spans="1:10" x14ac:dyDescent="0.2">
      <c r="A53" s="88"/>
      <c r="J53" s="87"/>
    </row>
    <row r="54" spans="1:10" x14ac:dyDescent="0.2">
      <c r="A54" s="88"/>
      <c r="J54" s="87"/>
    </row>
    <row r="55" spans="1:10" x14ac:dyDescent="0.2">
      <c r="A55" s="88"/>
      <c r="J55" s="87"/>
    </row>
    <row r="56" spans="1:10" x14ac:dyDescent="0.2">
      <c r="A56" s="88"/>
      <c r="J56" s="87"/>
    </row>
    <row r="57" spans="1:10" x14ac:dyDescent="0.2">
      <c r="A57" s="88"/>
      <c r="J57" s="87"/>
    </row>
    <row r="58" spans="1:10" x14ac:dyDescent="0.2">
      <c r="A58" s="88"/>
      <c r="J58" s="87"/>
    </row>
    <row r="59" spans="1:10" x14ac:dyDescent="0.2">
      <c r="A59" s="88"/>
      <c r="J59" s="87"/>
    </row>
    <row r="60" spans="1:10" x14ac:dyDescent="0.2">
      <c r="A60" s="88"/>
      <c r="J60" s="87"/>
    </row>
    <row r="61" spans="1:10" x14ac:dyDescent="0.2">
      <c r="A61" s="88"/>
      <c r="J61" s="87"/>
    </row>
    <row r="62" spans="1:10" x14ac:dyDescent="0.2">
      <c r="A62" s="88"/>
      <c r="J62" s="87"/>
    </row>
    <row r="63" spans="1:10" x14ac:dyDescent="0.2">
      <c r="A63" s="88"/>
      <c r="J63" s="87"/>
    </row>
    <row r="64" spans="1:10" x14ac:dyDescent="0.2">
      <c r="A64" s="88"/>
      <c r="J64" s="87"/>
    </row>
    <row r="65" spans="1:10" x14ac:dyDescent="0.2">
      <c r="A65" s="88"/>
      <c r="J65" s="87"/>
    </row>
    <row r="66" spans="1:10" x14ac:dyDescent="0.2">
      <c r="A66" s="88"/>
      <c r="J66" s="87"/>
    </row>
    <row r="67" spans="1:10" x14ac:dyDescent="0.2">
      <c r="A67" s="88"/>
      <c r="J67" s="87"/>
    </row>
    <row r="68" spans="1:10" x14ac:dyDescent="0.2">
      <c r="A68" s="88"/>
      <c r="J68" s="87"/>
    </row>
    <row r="69" spans="1:10" x14ac:dyDescent="0.2">
      <c r="A69" s="88"/>
      <c r="J69" s="87"/>
    </row>
    <row r="70" spans="1:10" x14ac:dyDescent="0.2">
      <c r="A70" s="88"/>
      <c r="J70" s="87"/>
    </row>
    <row r="71" spans="1:10" x14ac:dyDescent="0.2">
      <c r="A71" s="88"/>
      <c r="J71" s="87"/>
    </row>
    <row r="72" spans="1:10" x14ac:dyDescent="0.2">
      <c r="A72" s="88"/>
      <c r="J72" s="87"/>
    </row>
    <row r="73" spans="1:10" x14ac:dyDescent="0.2">
      <c r="A73" s="88"/>
      <c r="J73" s="87"/>
    </row>
  </sheetData>
  <mergeCells count="3">
    <mergeCell ref="B1:C1"/>
    <mergeCell ref="E1:G1"/>
    <mergeCell ref="K1:L1"/>
  </mergeCells>
  <conditionalFormatting sqref="H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I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2019-06-26T09:19:47Z</dcterms:modified>
</cp:coreProperties>
</file>