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activeTab="1"/>
  </bookViews>
  <sheets>
    <sheet name="Сотрудники и коды" sheetId="1" r:id="rId1"/>
    <sheet name="Остатки" sheetId="2" r:id="rId2"/>
    <sheet name="Приход|расход" sheetId="3" r:id="rId3"/>
    <sheet name="Прайсы" sheetId="4" r:id="rId4"/>
  </sheets>
  <externalReferences>
    <externalReference r:id="rId5"/>
  </externalReferences>
  <definedNames>
    <definedName name="Код">'[1]Сотрудники и коды'!$B$1:$B$8</definedName>
    <definedName name="Сотрудник">'[1]Сотрудники и коды'!$A$1:$A$5</definedName>
  </definedNames>
  <calcPr calcId="145621"/>
</workbook>
</file>

<file path=xl/calcChain.xml><?xml version="1.0" encoding="utf-8"?>
<calcChain xmlns="http://schemas.openxmlformats.org/spreadsheetml/2006/main">
  <c r="E4" i="2" l="1"/>
  <c r="E5" i="2"/>
  <c r="E6" i="2"/>
  <c r="E7" i="2"/>
  <c r="E8" i="2"/>
  <c r="E9" i="2"/>
  <c r="E10" i="2"/>
  <c r="E3" i="2"/>
  <c r="D3" i="2"/>
  <c r="D4" i="2"/>
  <c r="D5" i="2"/>
  <c r="D6" i="2"/>
  <c r="D7" i="2"/>
  <c r="D8" i="2"/>
  <c r="D9" i="2"/>
  <c r="D10" i="2"/>
  <c r="J24" i="3" l="1"/>
  <c r="K24" i="3" s="1"/>
  <c r="G24" i="3"/>
  <c r="E24" i="3"/>
  <c r="J23" i="3"/>
  <c r="K23" i="3" s="1"/>
  <c r="G23" i="3"/>
  <c r="E23" i="3"/>
  <c r="J22" i="3"/>
  <c r="K22" i="3" s="1"/>
  <c r="G22" i="3"/>
  <c r="E22" i="3"/>
  <c r="J21" i="3"/>
  <c r="K21" i="3" s="1"/>
  <c r="G21" i="3"/>
  <c r="E21" i="3"/>
  <c r="J20" i="3"/>
  <c r="K20" i="3" s="1"/>
  <c r="G20" i="3"/>
  <c r="E20" i="3"/>
  <c r="J19" i="3"/>
  <c r="K19" i="3" s="1"/>
  <c r="G19" i="3"/>
  <c r="E19" i="3"/>
  <c r="J18" i="3"/>
  <c r="K18" i="3" s="1"/>
  <c r="G18" i="3"/>
  <c r="E18" i="3"/>
  <c r="J17" i="3"/>
  <c r="K17" i="3" s="1"/>
  <c r="G17" i="3"/>
  <c r="E17" i="3"/>
  <c r="J16" i="3"/>
  <c r="K16" i="3" s="1"/>
  <c r="G16" i="3"/>
  <c r="E16" i="3"/>
  <c r="J15" i="3"/>
  <c r="K15" i="3" s="1"/>
  <c r="G15" i="3"/>
  <c r="E15" i="3"/>
  <c r="J14" i="3"/>
  <c r="K14" i="3" s="1"/>
  <c r="G14" i="3"/>
  <c r="E14" i="3"/>
  <c r="J13" i="3"/>
  <c r="K13" i="3" s="1"/>
  <c r="G13" i="3"/>
  <c r="E13" i="3"/>
  <c r="J12" i="3"/>
  <c r="K12" i="3" s="1"/>
  <c r="G12" i="3"/>
  <c r="E12" i="3"/>
  <c r="J11" i="3"/>
  <c r="K11" i="3" s="1"/>
  <c r="G11" i="3"/>
  <c r="E11" i="3"/>
  <c r="J10" i="3"/>
  <c r="K10" i="3" s="1"/>
  <c r="G10" i="3"/>
  <c r="E10" i="3"/>
  <c r="J9" i="3"/>
  <c r="K9" i="3" s="1"/>
  <c r="G9" i="3"/>
  <c r="E9" i="3"/>
  <c r="J8" i="3"/>
  <c r="K8" i="3" s="1"/>
  <c r="G8" i="3"/>
  <c r="E8" i="3"/>
  <c r="J7" i="3"/>
  <c r="K7" i="3" s="1"/>
  <c r="G7" i="3"/>
  <c r="E7" i="3"/>
  <c r="J6" i="3"/>
  <c r="K6" i="3" s="1"/>
  <c r="G6" i="3"/>
  <c r="E6" i="3"/>
  <c r="J5" i="3"/>
  <c r="K5" i="3" s="1"/>
  <c r="G5" i="3"/>
  <c r="E5" i="3"/>
  <c r="J4" i="3"/>
  <c r="K4" i="3" s="1"/>
  <c r="G4" i="3"/>
  <c r="E4" i="3"/>
  <c r="J3" i="3"/>
  <c r="K3" i="3" s="1"/>
  <c r="G3" i="3"/>
  <c r="E3" i="3"/>
  <c r="J2" i="3"/>
  <c r="K2" i="3" s="1"/>
  <c r="G2" i="3"/>
  <c r="E2" i="3"/>
  <c r="A4" i="1"/>
  <c r="A3" i="1"/>
  <c r="A2" i="1"/>
  <c r="A1" i="1"/>
</calcChain>
</file>

<file path=xl/sharedStrings.xml><?xml version="1.0" encoding="utf-8"?>
<sst xmlns="http://schemas.openxmlformats.org/spreadsheetml/2006/main" count="179" uniqueCount="52">
  <si>
    <t>100-001</t>
  </si>
  <si>
    <t>продажа</t>
  </si>
  <si>
    <t>приход</t>
  </si>
  <si>
    <t>100-002</t>
  </si>
  <si>
    <t>замена</t>
  </si>
  <si>
    <t>расход</t>
  </si>
  <si>
    <t>100-003</t>
  </si>
  <si>
    <t>брак</t>
  </si>
  <si>
    <t>101-001</t>
  </si>
  <si>
    <t>101-002</t>
  </si>
  <si>
    <t>101-003</t>
  </si>
  <si>
    <t>111-111</t>
  </si>
  <si>
    <t>-</t>
  </si>
  <si>
    <t>№</t>
  </si>
  <si>
    <t>Код товара</t>
  </si>
  <si>
    <t>Название товара</t>
  </si>
  <si>
    <t>Кол-во</t>
  </si>
  <si>
    <t>Цена</t>
  </si>
  <si>
    <t>Категория</t>
  </si>
  <si>
    <t>Подкатегория</t>
  </si>
  <si>
    <t>Производитель</t>
  </si>
  <si>
    <t>Серийный товар</t>
  </si>
  <si>
    <t>Остаток на начало месяца</t>
  </si>
  <si>
    <t>Приход</t>
  </si>
  <si>
    <t>Расход</t>
  </si>
  <si>
    <t>Остаток на конец месяца</t>
  </si>
  <si>
    <t>Сим-Карта для смартфона</t>
  </si>
  <si>
    <t>Сим-карта</t>
  </si>
  <si>
    <t>Сим-смартфон</t>
  </si>
  <si>
    <t>YOTA</t>
  </si>
  <si>
    <t>Да</t>
  </si>
  <si>
    <t>Сим-Карта для планшета</t>
  </si>
  <si>
    <t>Сим-планшет</t>
  </si>
  <si>
    <t>Сим-Карта для модема</t>
  </si>
  <si>
    <t>Сим-модем</t>
  </si>
  <si>
    <t>Модем</t>
  </si>
  <si>
    <t>Модем 4G</t>
  </si>
  <si>
    <t>Устройства</t>
  </si>
  <si>
    <t>Модем WI-FI</t>
  </si>
  <si>
    <t>Роутер WI-FI</t>
  </si>
  <si>
    <t>Роутер 4G</t>
  </si>
  <si>
    <t>QIWI Платеж</t>
  </si>
  <si>
    <t>Платежи</t>
  </si>
  <si>
    <t>Нет</t>
  </si>
  <si>
    <t>Дата прихода/расхода</t>
  </si>
  <si>
    <t>ФИО ответственного</t>
  </si>
  <si>
    <t>Наименование</t>
  </si>
  <si>
    <t>Серийный номер</t>
  </si>
  <si>
    <t>Движение</t>
  </si>
  <si>
    <t>Сумма</t>
  </si>
  <si>
    <t>Комментарий</t>
  </si>
  <si>
    <t>Голубев А.В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</si>
</sst>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&quot;р.&quot;_-;\-* #,##0&quot;р.&quot;_-;_-* &quot;-&quot;&quot;р.&quot;_-;_-@_-"/>
    <numFmt numFmtId="165" formatCode="_-* #,##0.00&quot;р.&quot;_-;\-* #,##0.00&quot;р.&quot;_-;_-* &quot;-&quot;??&quot;р.&quot;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i/>
      <sz val="11"/>
      <color rgb="FF3F3F3F"/>
      <name val="Calibri"/>
      <family val="2"/>
      <charset val="204"/>
      <scheme val="minor"/>
    </font>
    <font>
      <b/>
      <i/>
      <sz val="11"/>
      <color theme="0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i/>
      <sz val="11"/>
      <color rgb="FF006100"/>
      <name val="Calibri"/>
      <family val="2"/>
      <charset val="204"/>
      <scheme val="minor"/>
    </font>
    <font>
      <b/>
      <i/>
      <sz val="12"/>
      <color theme="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</fills>
  <borders count="20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/>
      <diagonal/>
    </border>
  </borders>
  <cellStyleXfs count="7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" fillId="3" borderId="0" applyNumberFormat="0" applyBorder="0" applyAlignment="0" applyProtection="0"/>
    <xf numFmtId="0" fontId="3" fillId="4" borderId="1" applyNumberFormat="0" applyAlignment="0" applyProtection="0"/>
    <xf numFmtId="0" fontId="4" fillId="5" borderId="2" applyNumberFormat="0" applyAlignment="0" applyProtection="0"/>
    <xf numFmtId="0" fontId="5" fillId="6" borderId="0" applyNumberFormat="0" applyBorder="0" applyAlignment="0" applyProtection="0"/>
  </cellStyleXfs>
  <cellXfs count="41">
    <xf numFmtId="0" fontId="0" fillId="0" borderId="0" xfId="0"/>
    <xf numFmtId="0" fontId="0" fillId="0" borderId="0" xfId="0" applyAlignment="1"/>
    <xf numFmtId="0" fontId="7" fillId="6" borderId="5" xfId="6" applyFont="1" applyBorder="1" applyAlignment="1">
      <alignment horizontal="center" vertical="top"/>
    </xf>
    <xf numFmtId="0" fontId="7" fillId="6" borderId="6" xfId="6" applyFont="1" applyBorder="1" applyAlignment="1">
      <alignment horizontal="center" vertical="top"/>
    </xf>
    <xf numFmtId="0" fontId="7" fillId="6" borderId="10" xfId="6" applyFont="1" applyBorder="1" applyAlignment="1">
      <alignment horizontal="center" vertical="top"/>
    </xf>
    <xf numFmtId="0" fontId="7" fillId="6" borderId="11" xfId="6" applyFont="1" applyBorder="1" applyAlignment="1">
      <alignment horizontal="center" vertical="top"/>
    </xf>
    <xf numFmtId="0" fontId="2" fillId="3" borderId="8" xfId="3" applyBorder="1"/>
    <xf numFmtId="0" fontId="8" fillId="0" borderId="9" xfId="0" applyFont="1" applyBorder="1" applyAlignment="1">
      <alignment horizontal="center" vertical="center"/>
    </xf>
    <xf numFmtId="0" fontId="0" fillId="0" borderId="9" xfId="0" applyBorder="1"/>
    <xf numFmtId="164" fontId="9" fillId="2" borderId="9" xfId="2" applyFont="1" applyFill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0" fillId="0" borderId="14" xfId="0" applyBorder="1"/>
    <xf numFmtId="0" fontId="2" fillId="3" borderId="15" xfId="3" applyBorder="1"/>
    <xf numFmtId="0" fontId="8" fillId="0" borderId="16" xfId="0" applyFont="1" applyBorder="1" applyAlignment="1">
      <alignment horizontal="center" vertical="center"/>
    </xf>
    <xf numFmtId="0" fontId="0" fillId="0" borderId="16" xfId="0" applyBorder="1"/>
    <xf numFmtId="164" fontId="9" fillId="2" borderId="16" xfId="2" applyFont="1" applyFill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0" fillId="0" borderId="18" xfId="0" applyBorder="1"/>
    <xf numFmtId="0" fontId="10" fillId="5" borderId="19" xfId="5" applyFont="1" applyBorder="1" applyAlignment="1">
      <alignment horizontal="center" vertical="center"/>
    </xf>
    <xf numFmtId="165" fontId="0" fillId="0" borderId="9" xfId="1" applyFont="1" applyBorder="1"/>
    <xf numFmtId="0" fontId="0" fillId="0" borderId="0" xfId="0" applyAlignment="1">
      <alignment horizontal="center" wrapText="1"/>
    </xf>
    <xf numFmtId="0" fontId="7" fillId="6" borderId="10" xfId="6" applyFont="1" applyBorder="1" applyAlignment="1">
      <alignment horizontal="center" vertical="center"/>
    </xf>
    <xf numFmtId="0" fontId="7" fillId="6" borderId="10" xfId="6" applyFont="1" applyBorder="1" applyAlignment="1">
      <alignment horizontal="center"/>
    </xf>
    <xf numFmtId="0" fontId="7" fillId="6" borderId="11" xfId="6" applyFont="1" applyBorder="1" applyAlignment="1">
      <alignment horizontal="center" vertical="center"/>
    </xf>
    <xf numFmtId="0" fontId="7" fillId="6" borderId="5" xfId="6" applyFont="1" applyBorder="1" applyAlignment="1">
      <alignment horizontal="center" vertical="center"/>
    </xf>
    <xf numFmtId="0" fontId="7" fillId="6" borderId="5" xfId="6" applyFont="1" applyBorder="1" applyAlignment="1">
      <alignment horizontal="center"/>
    </xf>
    <xf numFmtId="0" fontId="7" fillId="6" borderId="6" xfId="6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14" fontId="0" fillId="0" borderId="9" xfId="0" applyNumberFormat="1" applyBorder="1"/>
    <xf numFmtId="0" fontId="7" fillId="6" borderId="7" xfId="6" applyFont="1" applyBorder="1" applyAlignment="1">
      <alignment horizontal="center" vertical="top" wrapText="1"/>
    </xf>
    <xf numFmtId="0" fontId="7" fillId="6" borderId="12" xfId="6" applyFont="1" applyBorder="1" applyAlignment="1">
      <alignment horizontal="center" vertical="top" wrapText="1"/>
    </xf>
    <xf numFmtId="0" fontId="2" fillId="3" borderId="3" xfId="3" applyBorder="1" applyAlignment="1">
      <alignment horizontal="center" vertical="top" wrapText="1"/>
    </xf>
    <xf numFmtId="0" fontId="2" fillId="3" borderId="8" xfId="3" applyBorder="1" applyAlignment="1">
      <alignment horizontal="center" vertical="top" wrapText="1"/>
    </xf>
    <xf numFmtId="0" fontId="6" fillId="4" borderId="4" xfId="4" applyFont="1" applyBorder="1" applyAlignment="1">
      <alignment horizontal="center" vertical="top"/>
    </xf>
    <xf numFmtId="0" fontId="6" fillId="4" borderId="9" xfId="4" applyFont="1" applyBorder="1" applyAlignment="1">
      <alignment horizontal="center" vertical="top"/>
    </xf>
    <xf numFmtId="0" fontId="2" fillId="3" borderId="3" xfId="3" applyBorder="1" applyAlignment="1">
      <alignment horizontal="center" vertical="center" wrapText="1"/>
    </xf>
    <xf numFmtId="0" fontId="2" fillId="3" borderId="8" xfId="3" applyBorder="1" applyAlignment="1">
      <alignment horizontal="center" vertical="center" wrapText="1"/>
    </xf>
    <xf numFmtId="0" fontId="6" fillId="4" borderId="4" xfId="4" applyFont="1" applyBorder="1" applyAlignment="1">
      <alignment horizontal="center" vertical="center"/>
    </xf>
    <xf numFmtId="0" fontId="6" fillId="4" borderId="9" xfId="4" applyFont="1" applyBorder="1" applyAlignment="1">
      <alignment horizontal="center" vertical="center"/>
    </xf>
    <xf numFmtId="0" fontId="0" fillId="0" borderId="9" xfId="0" applyBorder="1" applyAlignment="1">
      <alignment horizontal="center"/>
    </xf>
  </cellXfs>
  <cellStyles count="7">
    <cellStyle name="Акцент1" xfId="6" builtinId="29"/>
    <cellStyle name="Вывод" xfId="4" builtinId="21"/>
    <cellStyle name="Денежный" xfId="1" builtinId="4"/>
    <cellStyle name="Денежный [0]" xfId="2" builtinId="7"/>
    <cellStyle name="Контрольная ячейка" xfId="5" builtinId="23"/>
    <cellStyle name="Нейтральный" xfId="3" builtinId="2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4;&#1090;&#1095;&#1077;&#1090;%203.2.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отрудники и коды"/>
      <sheetName val="Остатки"/>
      <sheetName val="Приход|расход"/>
      <sheetName val="График"/>
      <sheetName val="Прайсы"/>
      <sheetName val="Продажи"/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</sheetNames>
    <sheetDataSet>
      <sheetData sheetId="0">
        <row r="1">
          <cell r="A1" t="str">
            <v>Голубев А.В</v>
          </cell>
          <cell r="B1" t="str">
            <v>100-001</v>
          </cell>
        </row>
        <row r="2">
          <cell r="A2" t="str">
            <v>Третьяков Л.Т</v>
          </cell>
          <cell r="B2" t="str">
            <v>100-002</v>
          </cell>
        </row>
        <row r="3">
          <cell r="A3" t="str">
            <v xml:space="preserve"> </v>
          </cell>
          <cell r="B3" t="str">
            <v>100-003</v>
          </cell>
        </row>
        <row r="4">
          <cell r="A4" t="str">
            <v xml:space="preserve">  </v>
          </cell>
          <cell r="B4" t="str">
            <v>101-001</v>
          </cell>
        </row>
        <row r="5">
          <cell r="B5" t="str">
            <v>101-002</v>
          </cell>
        </row>
        <row r="6">
          <cell r="B6" t="str">
            <v>101-003</v>
          </cell>
        </row>
        <row r="7">
          <cell r="B7" t="str">
            <v>111-111</v>
          </cell>
        </row>
        <row r="8">
          <cell r="B8" t="str">
            <v>-</v>
          </cell>
        </row>
      </sheetData>
      <sheetData sheetId="1"/>
      <sheetData sheetId="2"/>
      <sheetData sheetId="3">
        <row r="9">
          <cell r="A9" t="str">
            <v>Голубев А.В</v>
          </cell>
        </row>
        <row r="13">
          <cell r="A13" t="str">
            <v>Третьяков Л.Т</v>
          </cell>
        </row>
        <row r="17">
          <cell r="A17" t="str">
            <v xml:space="preserve"> </v>
          </cell>
        </row>
        <row r="21">
          <cell r="A21" t="str">
            <v xml:space="preserve">  </v>
          </cell>
        </row>
      </sheetData>
      <sheetData sheetId="4">
        <row r="3">
          <cell r="B3" t="str">
            <v>100-001</v>
          </cell>
          <cell r="C3" t="str">
            <v>Сим-Карта для смартфона</v>
          </cell>
          <cell r="D3">
            <v>1</v>
          </cell>
          <cell r="E3">
            <v>0</v>
          </cell>
          <cell r="F3" t="str">
            <v>Сим-карта</v>
          </cell>
          <cell r="G3" t="str">
            <v>Сим-смартфон</v>
          </cell>
          <cell r="H3" t="str">
            <v>YOTA</v>
          </cell>
          <cell r="I3" t="str">
            <v>Да</v>
          </cell>
        </row>
        <row r="4">
          <cell r="B4" t="str">
            <v>100-002</v>
          </cell>
          <cell r="C4" t="str">
            <v>Сим-Карта для планшета</v>
          </cell>
          <cell r="D4">
            <v>1</v>
          </cell>
          <cell r="E4">
            <v>0</v>
          </cell>
          <cell r="F4" t="str">
            <v>Сим-карта</v>
          </cell>
          <cell r="G4" t="str">
            <v>Сим-планшет</v>
          </cell>
          <cell r="H4" t="str">
            <v>YOTA</v>
          </cell>
          <cell r="I4" t="str">
            <v>Да</v>
          </cell>
        </row>
        <row r="5">
          <cell r="B5" t="str">
            <v>100-003</v>
          </cell>
          <cell r="C5" t="str">
            <v>Сим-Карта для модема</v>
          </cell>
          <cell r="D5">
            <v>1</v>
          </cell>
          <cell r="E5">
            <v>0</v>
          </cell>
          <cell r="F5" t="str">
            <v>Сим-карта</v>
          </cell>
          <cell r="G5" t="str">
            <v>Сим-модем</v>
          </cell>
          <cell r="H5" t="str">
            <v>YOTA</v>
          </cell>
          <cell r="I5" t="str">
            <v>Да</v>
          </cell>
        </row>
        <row r="6">
          <cell r="B6" t="str">
            <v>101-001</v>
          </cell>
          <cell r="C6" t="str">
            <v>Модем</v>
          </cell>
          <cell r="D6">
            <v>1</v>
          </cell>
          <cell r="E6">
            <v>1990</v>
          </cell>
          <cell r="F6" t="str">
            <v>Модем 4G</v>
          </cell>
          <cell r="G6" t="str">
            <v>Устройства</v>
          </cell>
          <cell r="H6" t="str">
            <v>YOTA</v>
          </cell>
          <cell r="I6" t="str">
            <v>Да</v>
          </cell>
        </row>
        <row r="7">
          <cell r="B7" t="str">
            <v>101-002</v>
          </cell>
          <cell r="C7" t="str">
            <v>Модем WI-FI</v>
          </cell>
          <cell r="D7">
            <v>1</v>
          </cell>
          <cell r="E7">
            <v>2950</v>
          </cell>
          <cell r="F7" t="str">
            <v>Модем 4G</v>
          </cell>
          <cell r="G7" t="str">
            <v>Устройства</v>
          </cell>
          <cell r="H7" t="str">
            <v>YOTA</v>
          </cell>
          <cell r="I7" t="str">
            <v>Да</v>
          </cell>
        </row>
        <row r="8">
          <cell r="B8" t="str">
            <v>101-003</v>
          </cell>
          <cell r="C8" t="str">
            <v>Роутер WI-FI</v>
          </cell>
          <cell r="D8">
            <v>1</v>
          </cell>
          <cell r="E8">
            <v>2990</v>
          </cell>
          <cell r="F8" t="str">
            <v>Роутер 4G</v>
          </cell>
          <cell r="G8" t="str">
            <v>Устройства</v>
          </cell>
          <cell r="H8" t="str">
            <v>YOTA</v>
          </cell>
          <cell r="I8" t="str">
            <v>Да</v>
          </cell>
        </row>
        <row r="9">
          <cell r="B9" t="str">
            <v>111-111</v>
          </cell>
          <cell r="C9" t="str">
            <v>QIWI Платеж</v>
          </cell>
          <cell r="D9">
            <v>1</v>
          </cell>
          <cell r="E9">
            <v>0</v>
          </cell>
          <cell r="F9" t="str">
            <v>Платежи</v>
          </cell>
          <cell r="G9" t="str">
            <v>Платежи</v>
          </cell>
          <cell r="H9" t="str">
            <v>-</v>
          </cell>
          <cell r="I9" t="str">
            <v>Нет</v>
          </cell>
        </row>
        <row r="10">
          <cell r="B10" t="str">
            <v>-</v>
          </cell>
          <cell r="C10" t="str">
            <v>-</v>
          </cell>
          <cell r="D10">
            <v>0</v>
          </cell>
          <cell r="E10">
            <v>0</v>
          </cell>
          <cell r="F10" t="str">
            <v>-</v>
          </cell>
          <cell r="G10" t="str">
            <v>-</v>
          </cell>
          <cell r="H10" t="str">
            <v>-</v>
          </cell>
          <cell r="I10" t="str">
            <v>-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workbookViewId="0">
      <selection activeCell="D7" sqref="D7"/>
    </sheetView>
  </sheetViews>
  <sheetFormatPr defaultRowHeight="15" x14ac:dyDescent="0.25"/>
  <cols>
    <col min="1" max="1" width="18.5703125" customWidth="1"/>
  </cols>
  <sheetData>
    <row r="1" spans="1:4" x14ac:dyDescent="0.25">
      <c r="A1" s="1" t="str">
        <f>[1]График!A9</f>
        <v>Голубев А.В</v>
      </c>
      <c r="B1" s="1" t="s">
        <v>0</v>
      </c>
      <c r="C1" t="s">
        <v>1</v>
      </c>
      <c r="D1" t="s">
        <v>2</v>
      </c>
    </row>
    <row r="2" spans="1:4" x14ac:dyDescent="0.25">
      <c r="A2" s="1" t="str">
        <f>[1]График!A13</f>
        <v>Третьяков Л.Т</v>
      </c>
      <c r="B2" s="1" t="s">
        <v>3</v>
      </c>
      <c r="C2" t="s">
        <v>4</v>
      </c>
      <c r="D2" t="s">
        <v>5</v>
      </c>
    </row>
    <row r="3" spans="1:4" x14ac:dyDescent="0.25">
      <c r="A3" s="1" t="str">
        <f>[1]График!A17</f>
        <v xml:space="preserve"> </v>
      </c>
      <c r="B3" s="1" t="s">
        <v>6</v>
      </c>
      <c r="D3" t="s">
        <v>7</v>
      </c>
    </row>
    <row r="4" spans="1:4" x14ac:dyDescent="0.25">
      <c r="A4" s="1" t="str">
        <f>[1]График!A21</f>
        <v xml:space="preserve">  </v>
      </c>
      <c r="B4" s="1" t="s">
        <v>8</v>
      </c>
    </row>
    <row r="5" spans="1:4" x14ac:dyDescent="0.25">
      <c r="A5" s="1"/>
      <c r="B5" s="1" t="s">
        <v>9</v>
      </c>
    </row>
    <row r="6" spans="1:4" x14ac:dyDescent="0.25">
      <c r="B6" s="1" t="s">
        <v>10</v>
      </c>
    </row>
    <row r="7" spans="1:4" x14ac:dyDescent="0.25">
      <c r="B7" s="1" t="s">
        <v>11</v>
      </c>
    </row>
    <row r="8" spans="1:4" x14ac:dyDescent="0.25">
      <c r="B8" s="1" t="s">
        <v>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"/>
  <sheetViews>
    <sheetView tabSelected="1" workbookViewId="0">
      <selection activeCell="E3" sqref="E3"/>
    </sheetView>
  </sheetViews>
  <sheetFormatPr defaultRowHeight="15" x14ac:dyDescent="0.25"/>
  <cols>
    <col min="1" max="1" width="3.140625" bestFit="1" customWidth="1"/>
    <col min="2" max="2" width="12.7109375" bestFit="1" customWidth="1"/>
    <col min="3" max="3" width="28.5703125" bestFit="1" customWidth="1"/>
    <col min="4" max="4" width="7.85546875" bestFit="1" customWidth="1"/>
    <col min="6" max="6" width="12.28515625" bestFit="1" customWidth="1"/>
    <col min="7" max="8" width="16.5703125" bestFit="1" customWidth="1"/>
    <col min="9" max="9" width="17.85546875" bestFit="1" customWidth="1"/>
  </cols>
  <sheetData>
    <row r="1" spans="1:14" x14ac:dyDescent="0.25">
      <c r="A1" s="32" t="s">
        <v>13</v>
      </c>
      <c r="B1" s="34" t="s">
        <v>14</v>
      </c>
      <c r="C1" s="2" t="s">
        <v>15</v>
      </c>
      <c r="D1" s="2" t="s">
        <v>16</v>
      </c>
      <c r="E1" s="2" t="s">
        <v>17</v>
      </c>
      <c r="F1" s="2" t="s">
        <v>18</v>
      </c>
      <c r="G1" s="2" t="s">
        <v>19</v>
      </c>
      <c r="H1" s="2" t="s">
        <v>20</v>
      </c>
      <c r="I1" s="3" t="s">
        <v>21</v>
      </c>
      <c r="J1" s="30" t="s">
        <v>22</v>
      </c>
      <c r="K1" s="30" t="s">
        <v>23</v>
      </c>
      <c r="L1" s="30" t="s">
        <v>24</v>
      </c>
      <c r="M1" s="30" t="s">
        <v>7</v>
      </c>
      <c r="N1" s="30" t="s">
        <v>25</v>
      </c>
    </row>
    <row r="2" spans="1:14" x14ac:dyDescent="0.25">
      <c r="A2" s="33"/>
      <c r="B2" s="35"/>
      <c r="C2" s="4"/>
      <c r="D2" s="4"/>
      <c r="E2" s="4"/>
      <c r="F2" s="4"/>
      <c r="G2" s="4"/>
      <c r="H2" s="4"/>
      <c r="I2" s="5"/>
      <c r="J2" s="31"/>
      <c r="K2" s="31"/>
      <c r="L2" s="31"/>
      <c r="M2" s="31"/>
      <c r="N2" s="31"/>
    </row>
    <row r="3" spans="1:14" x14ac:dyDescent="0.25">
      <c r="A3" s="6">
        <v>1</v>
      </c>
      <c r="B3" s="7" t="s">
        <v>0</v>
      </c>
      <c r="C3" s="7" t="s">
        <v>26</v>
      </c>
      <c r="D3" s="40">
        <f>SUMPRODUCT('Приход|расход'!$I$2:$I$24*('Приход|расход'!$E$2:$E$24=Остатки!$C3)*('Приход|расход'!$H$2:$H$24="приход"))</f>
        <v>100</v>
      </c>
      <c r="E3" s="9">
        <f>SUMPRODUCT('Приход|расход'!$J$2:$J$24*('Приход|расход'!$E$2:$E$24=Остатки!$C3)*('Приход|расход'!$H$2:$H$24="приход"))</f>
        <v>0</v>
      </c>
      <c r="F3" s="7" t="s">
        <v>27</v>
      </c>
      <c r="G3" s="7" t="s">
        <v>28</v>
      </c>
      <c r="H3" s="7" t="s">
        <v>29</v>
      </c>
      <c r="I3" s="10" t="s">
        <v>30</v>
      </c>
      <c r="J3" s="8"/>
      <c r="K3" s="8"/>
      <c r="L3" s="8"/>
      <c r="M3" s="8"/>
      <c r="N3" s="11"/>
    </row>
    <row r="4" spans="1:14" x14ac:dyDescent="0.25">
      <c r="A4" s="6">
        <v>2</v>
      </c>
      <c r="B4" s="7" t="s">
        <v>3</v>
      </c>
      <c r="C4" s="7" t="s">
        <v>31</v>
      </c>
      <c r="D4" s="40">
        <f>SUMPRODUCT('Приход|расход'!$I$2:$I$24*('Приход|расход'!$E$2:$E$24=Остатки!$C4)*('Приход|расход'!$H$2:$H$24="приход"))</f>
        <v>0</v>
      </c>
      <c r="E4" s="9">
        <f>SUMPRODUCT('Приход|расход'!$J$2:$J$24*('Приход|расход'!$E$2:$E$24=Остатки!$C4)*('Приход|расход'!$H$2:$H$24="приход"))</f>
        <v>0</v>
      </c>
      <c r="F4" s="7" t="s">
        <v>27</v>
      </c>
      <c r="G4" s="7" t="s">
        <v>32</v>
      </c>
      <c r="H4" s="7" t="s">
        <v>29</v>
      </c>
      <c r="I4" s="10" t="s">
        <v>30</v>
      </c>
      <c r="J4" s="8"/>
      <c r="K4" s="8"/>
      <c r="L4" s="8"/>
      <c r="M4" s="8"/>
      <c r="N4" s="11"/>
    </row>
    <row r="5" spans="1:14" x14ac:dyDescent="0.25">
      <c r="A5" s="6">
        <v>3</v>
      </c>
      <c r="B5" s="7" t="s">
        <v>6</v>
      </c>
      <c r="C5" s="7" t="s">
        <v>33</v>
      </c>
      <c r="D5" s="40">
        <f>SUMPRODUCT('Приход|расход'!$I$2:$I$24*('Приход|расход'!$E$2:$E$24=Остатки!$C5)*('Приход|расход'!$H$2:$H$24="приход"))</f>
        <v>100</v>
      </c>
      <c r="E5" s="9">
        <f>SUMPRODUCT('Приход|расход'!$J$2:$J$24*('Приход|расход'!$E$2:$E$24=Остатки!$C5)*('Приход|расход'!$H$2:$H$24="приход"))</f>
        <v>0</v>
      </c>
      <c r="F5" s="7" t="s">
        <v>27</v>
      </c>
      <c r="G5" s="7" t="s">
        <v>34</v>
      </c>
      <c r="H5" s="7" t="s">
        <v>29</v>
      </c>
      <c r="I5" s="10" t="s">
        <v>30</v>
      </c>
      <c r="J5" s="8"/>
      <c r="K5" s="8"/>
      <c r="L5" s="8"/>
      <c r="M5" s="8"/>
      <c r="N5" s="11"/>
    </row>
    <row r="6" spans="1:14" x14ac:dyDescent="0.25">
      <c r="A6" s="6">
        <v>4</v>
      </c>
      <c r="B6" s="7" t="s">
        <v>8</v>
      </c>
      <c r="C6" s="7" t="s">
        <v>35</v>
      </c>
      <c r="D6" s="40">
        <f>SUMPRODUCT('Приход|расход'!$I$2:$I$24*('Приход|расход'!$E$2:$E$24=Остатки!$C6)*('Приход|расход'!$H$2:$H$24="приход"))</f>
        <v>1</v>
      </c>
      <c r="E6" s="9">
        <f>SUMPRODUCT('Приход|расход'!$J$2:$J$24*('Приход|расход'!$E$2:$E$24=Остатки!$C6)*('Приход|расход'!$H$2:$H$24="приход"))</f>
        <v>1990</v>
      </c>
      <c r="F6" s="7" t="s">
        <v>36</v>
      </c>
      <c r="G6" s="7" t="s">
        <v>37</v>
      </c>
      <c r="H6" s="7" t="s">
        <v>29</v>
      </c>
      <c r="I6" s="10" t="s">
        <v>30</v>
      </c>
      <c r="J6" s="8"/>
      <c r="K6" s="8"/>
      <c r="L6" s="8"/>
      <c r="M6" s="8"/>
      <c r="N6" s="11"/>
    </row>
    <row r="7" spans="1:14" x14ac:dyDescent="0.25">
      <c r="A7" s="6">
        <v>5</v>
      </c>
      <c r="B7" s="7" t="s">
        <v>9</v>
      </c>
      <c r="C7" s="7" t="s">
        <v>38</v>
      </c>
      <c r="D7" s="40">
        <f>SUMPRODUCT('Приход|расход'!$I$2:$I$24*('Приход|расход'!$E$2:$E$24=Остатки!$C7)*('Приход|расход'!$H$2:$H$24="приход"))</f>
        <v>0</v>
      </c>
      <c r="E7" s="9">
        <f>SUMPRODUCT('Приход|расход'!$J$2:$J$24*('Приход|расход'!$E$2:$E$24=Остатки!$C7)*('Приход|расход'!$H$2:$H$24="приход"))</f>
        <v>0</v>
      </c>
      <c r="F7" s="7" t="s">
        <v>36</v>
      </c>
      <c r="G7" s="7" t="s">
        <v>37</v>
      </c>
      <c r="H7" s="7" t="s">
        <v>29</v>
      </c>
      <c r="I7" s="10" t="s">
        <v>30</v>
      </c>
      <c r="J7" s="8"/>
      <c r="K7" s="8"/>
      <c r="L7" s="8"/>
      <c r="M7" s="8"/>
      <c r="N7" s="11"/>
    </row>
    <row r="8" spans="1:14" x14ac:dyDescent="0.25">
      <c r="A8" s="6">
        <v>6</v>
      </c>
      <c r="B8" s="7" t="s">
        <v>10</v>
      </c>
      <c r="C8" s="7" t="s">
        <v>39</v>
      </c>
      <c r="D8" s="40">
        <f>SUMPRODUCT('Приход|расход'!$I$2:$I$24*('Приход|расход'!$E$2:$E$24=Остатки!$C8)*('Приход|расход'!$H$2:$H$24="приход"))</f>
        <v>0</v>
      </c>
      <c r="E8" s="9">
        <f>SUMPRODUCT('Приход|расход'!$J$2:$J$24*('Приход|расход'!$E$2:$E$24=Остатки!$C8)*('Приход|расход'!$H$2:$H$24="приход"))</f>
        <v>0</v>
      </c>
      <c r="F8" s="7" t="s">
        <v>40</v>
      </c>
      <c r="G8" s="7" t="s">
        <v>37</v>
      </c>
      <c r="H8" s="7" t="s">
        <v>29</v>
      </c>
      <c r="I8" s="10" t="s">
        <v>30</v>
      </c>
      <c r="J8" s="8"/>
      <c r="K8" s="8"/>
      <c r="L8" s="8"/>
      <c r="M8" s="8"/>
      <c r="N8" s="11"/>
    </row>
    <row r="9" spans="1:14" x14ac:dyDescent="0.25">
      <c r="A9" s="6">
        <v>7</v>
      </c>
      <c r="B9" s="7" t="s">
        <v>11</v>
      </c>
      <c r="C9" s="7" t="s">
        <v>41</v>
      </c>
      <c r="D9" s="40">
        <f>SUMPRODUCT('Приход|расход'!$I$2:$I$24*('Приход|расход'!$E$2:$E$24=Остатки!$C9)*('Приход|расход'!$H$2:$H$24="приход"))</f>
        <v>0</v>
      </c>
      <c r="E9" s="9">
        <f>SUMPRODUCT('Приход|расход'!$J$2:$J$24*('Приход|расход'!$E$2:$E$24=Остатки!$C9)*('Приход|расход'!$H$2:$H$24="приход"))</f>
        <v>0</v>
      </c>
      <c r="F9" s="7" t="s">
        <v>42</v>
      </c>
      <c r="G9" s="7" t="s">
        <v>42</v>
      </c>
      <c r="H9" s="7" t="s">
        <v>12</v>
      </c>
      <c r="I9" s="10" t="s">
        <v>43</v>
      </c>
      <c r="J9" s="8"/>
      <c r="K9" s="8"/>
      <c r="L9" s="8"/>
      <c r="M9" s="8"/>
      <c r="N9" s="11"/>
    </row>
    <row r="10" spans="1:14" ht="15.75" thickBot="1" x14ac:dyDescent="0.3">
      <c r="A10" s="12">
        <v>8</v>
      </c>
      <c r="B10" s="13" t="s">
        <v>12</v>
      </c>
      <c r="C10" s="13" t="s">
        <v>12</v>
      </c>
      <c r="D10" s="40">
        <f>SUMPRODUCT('Приход|расход'!$I$2:$I$24*('Приход|расход'!$E$2:$E$24=Остатки!$C10)*('Приход|расход'!$H$2:$H$24="приход"))</f>
        <v>0</v>
      </c>
      <c r="E10" s="9">
        <f>SUMPRODUCT('Приход|расход'!$J$2:$J$24*('Приход|расход'!$E$2:$E$24=Остатки!$C10)*('Приход|расход'!$H$2:$H$24="приход"))</f>
        <v>0</v>
      </c>
      <c r="F10" s="13" t="s">
        <v>12</v>
      </c>
      <c r="G10" s="13" t="s">
        <v>12</v>
      </c>
      <c r="H10" s="13" t="s">
        <v>12</v>
      </c>
      <c r="I10" s="16" t="s">
        <v>12</v>
      </c>
      <c r="J10" s="14"/>
      <c r="K10" s="14"/>
      <c r="L10" s="14"/>
      <c r="M10" s="14"/>
      <c r="N10" s="17"/>
    </row>
  </sheetData>
  <mergeCells count="7">
    <mergeCell ref="N1:N2"/>
    <mergeCell ref="A1:A2"/>
    <mergeCell ref="B1:B2"/>
    <mergeCell ref="J1:J2"/>
    <mergeCell ref="K1:K2"/>
    <mergeCell ref="L1:L2"/>
    <mergeCell ref="M1:M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zoomScale="90" zoomScaleNormal="90" workbookViewId="0">
      <selection activeCell="H5" sqref="H5"/>
    </sheetView>
  </sheetViews>
  <sheetFormatPr defaultRowHeight="15" x14ac:dyDescent="0.25"/>
  <cols>
    <col min="1" max="1" width="4.28515625" bestFit="1" customWidth="1"/>
    <col min="2" max="2" width="25.5703125" bestFit="1" customWidth="1"/>
    <col min="3" max="3" width="25.7109375" bestFit="1" customWidth="1"/>
    <col min="4" max="4" width="13.85546875" bestFit="1" customWidth="1"/>
    <col min="5" max="5" width="25.7109375" bestFit="1" customWidth="1"/>
    <col min="6" max="6" width="18.7109375" customWidth="1"/>
    <col min="7" max="7" width="15.42578125" customWidth="1"/>
    <col min="8" max="8" width="12.7109375" customWidth="1"/>
    <col min="10" max="11" width="11.5703125" bestFit="1" customWidth="1"/>
    <col min="12" max="12" width="41.5703125" customWidth="1"/>
  </cols>
  <sheetData>
    <row r="1" spans="1:12" ht="16.5" thickTop="1" x14ac:dyDescent="0.25">
      <c r="A1" s="18" t="s">
        <v>13</v>
      </c>
      <c r="B1" s="18" t="s">
        <v>44</v>
      </c>
      <c r="C1" s="18" t="s">
        <v>45</v>
      </c>
      <c r="D1" s="18" t="s">
        <v>14</v>
      </c>
      <c r="E1" s="18" t="s">
        <v>46</v>
      </c>
      <c r="F1" s="18" t="s">
        <v>47</v>
      </c>
      <c r="G1" s="18" t="s">
        <v>18</v>
      </c>
      <c r="H1" s="18" t="s">
        <v>48</v>
      </c>
      <c r="I1" s="18" t="s">
        <v>16</v>
      </c>
      <c r="J1" s="18" t="s">
        <v>17</v>
      </c>
      <c r="K1" s="18" t="s">
        <v>49</v>
      </c>
      <c r="L1" s="18" t="s">
        <v>50</v>
      </c>
    </row>
    <row r="2" spans="1:12" x14ac:dyDescent="0.25">
      <c r="A2" s="8">
        <v>1</v>
      </c>
      <c r="B2" s="29">
        <v>43650</v>
      </c>
      <c r="C2" s="8" t="s">
        <v>51</v>
      </c>
      <c r="D2" s="8" t="s">
        <v>0</v>
      </c>
      <c r="E2" s="8" t="str">
        <f>VLOOKUP(D2,[1]Прайсы!$B$3:$I$10,2,0)</f>
        <v>Сим-Карта для смартфона</v>
      </c>
      <c r="F2" s="8">
        <v>220489811</v>
      </c>
      <c r="G2" s="8" t="str">
        <f>VLOOKUP(D2,[1]Прайсы!$B$3:$I$10,5,0)</f>
        <v>Сим-карта</v>
      </c>
      <c r="H2" s="8" t="s">
        <v>2</v>
      </c>
      <c r="I2" s="8">
        <v>100</v>
      </c>
      <c r="J2" s="19">
        <f>VLOOKUP(D2,[1]Прайсы!$B$3:$I$10,4,0)</f>
        <v>0</v>
      </c>
      <c r="K2" s="19">
        <f>SUM(J2)</f>
        <v>0</v>
      </c>
      <c r="L2" s="8"/>
    </row>
    <row r="3" spans="1:12" x14ac:dyDescent="0.25">
      <c r="A3" s="8">
        <v>2</v>
      </c>
      <c r="B3" s="29">
        <v>43650</v>
      </c>
      <c r="C3" s="8" t="s">
        <v>51</v>
      </c>
      <c r="D3" s="8" t="s">
        <v>3</v>
      </c>
      <c r="E3" s="8" t="str">
        <f>VLOOKUP(D3,[1]Прайсы!$B$3:$I$10,2,0)</f>
        <v>Сим-Карта для планшета</v>
      </c>
      <c r="F3" s="8">
        <v>220489811</v>
      </c>
      <c r="G3" s="8" t="str">
        <f>VLOOKUP(D3,[1]Прайсы!$B$3:$I$10,5,0)</f>
        <v>Сим-карта</v>
      </c>
      <c r="H3" s="8"/>
      <c r="I3" s="8">
        <v>100</v>
      </c>
      <c r="J3" s="19">
        <f>VLOOKUP(D3,[1]Прайсы!$B$3:$I$10,4,0)</f>
        <v>0</v>
      </c>
      <c r="K3" s="19">
        <f t="shared" ref="K3:K24" si="0">SUM(J3)</f>
        <v>0</v>
      </c>
      <c r="L3" s="8"/>
    </row>
    <row r="4" spans="1:12" x14ac:dyDescent="0.25">
      <c r="A4" s="8">
        <v>3</v>
      </c>
      <c r="B4" s="29">
        <v>43650</v>
      </c>
      <c r="C4" s="8" t="s">
        <v>51</v>
      </c>
      <c r="D4" s="8" t="s">
        <v>6</v>
      </c>
      <c r="E4" s="8" t="str">
        <f>VLOOKUP(D4,[1]Прайсы!$B$3:$I$10,2,0)</f>
        <v>Сим-Карта для модема</v>
      </c>
      <c r="F4" s="8">
        <v>220489811</v>
      </c>
      <c r="G4" s="8" t="str">
        <f>VLOOKUP(D4,[1]Прайсы!$B$3:$I$10,5,0)</f>
        <v>Сим-карта</v>
      </c>
      <c r="H4" s="8" t="s">
        <v>2</v>
      </c>
      <c r="I4" s="8">
        <v>100</v>
      </c>
      <c r="J4" s="19">
        <f>VLOOKUP(D4,[1]Прайсы!$B$3:$I$10,4,0)</f>
        <v>0</v>
      </c>
      <c r="K4" s="19">
        <f t="shared" si="0"/>
        <v>0</v>
      </c>
      <c r="L4" s="8"/>
    </row>
    <row r="5" spans="1:12" x14ac:dyDescent="0.25">
      <c r="A5" s="8">
        <v>4</v>
      </c>
      <c r="B5" s="29">
        <v>43650</v>
      </c>
      <c r="C5" s="8" t="s">
        <v>51</v>
      </c>
      <c r="D5" s="8" t="s">
        <v>8</v>
      </c>
      <c r="E5" s="8" t="str">
        <f>VLOOKUP(D5,[1]Прайсы!$B$3:$I$10,2,0)</f>
        <v>Модем</v>
      </c>
      <c r="F5" s="8">
        <v>220489811</v>
      </c>
      <c r="G5" s="8" t="str">
        <f>VLOOKUP(D5,[1]Прайсы!$B$3:$I$10,5,0)</f>
        <v>Модем 4G</v>
      </c>
      <c r="H5" s="8" t="s">
        <v>2</v>
      </c>
      <c r="I5" s="8">
        <v>1</v>
      </c>
      <c r="J5" s="19">
        <f>VLOOKUP(D5,[1]Прайсы!$B$3:$I$10,4,0)</f>
        <v>1990</v>
      </c>
      <c r="K5" s="19">
        <f t="shared" si="0"/>
        <v>1990</v>
      </c>
      <c r="L5" s="8"/>
    </row>
    <row r="6" spans="1:12" x14ac:dyDescent="0.25">
      <c r="A6" s="8">
        <v>5</v>
      </c>
      <c r="B6" s="29">
        <v>43650</v>
      </c>
      <c r="C6" s="8" t="s">
        <v>51</v>
      </c>
      <c r="D6" s="8" t="s">
        <v>9</v>
      </c>
      <c r="E6" s="8" t="str">
        <f>VLOOKUP(D6,[1]Прайсы!$B$3:$I$10,2,0)</f>
        <v>Модем WI-FI</v>
      </c>
      <c r="F6" s="8">
        <v>220489811</v>
      </c>
      <c r="G6" s="8" t="str">
        <f>VLOOKUP(D6,[1]Прайсы!$B$3:$I$10,5,0)</f>
        <v>Модем 4G</v>
      </c>
      <c r="H6" s="8"/>
      <c r="I6" s="8">
        <v>1</v>
      </c>
      <c r="J6" s="19">
        <f>VLOOKUP(D6,[1]Прайсы!$B$3:$I$10,4,0)</f>
        <v>2950</v>
      </c>
      <c r="K6" s="19">
        <f t="shared" si="0"/>
        <v>2950</v>
      </c>
      <c r="L6" s="8"/>
    </row>
    <row r="7" spans="1:12" x14ac:dyDescent="0.25">
      <c r="A7" s="8">
        <v>6</v>
      </c>
      <c r="B7" s="29">
        <v>43650</v>
      </c>
      <c r="C7" s="8" t="s">
        <v>51</v>
      </c>
      <c r="D7" s="8" t="s">
        <v>10</v>
      </c>
      <c r="E7" s="8" t="str">
        <f>VLOOKUP(D7,[1]Прайсы!$B$3:$I$10,2,0)</f>
        <v>Роутер WI-FI</v>
      </c>
      <c r="F7" s="8">
        <v>220489811</v>
      </c>
      <c r="G7" s="8" t="str">
        <f>VLOOKUP(D7,[1]Прайсы!$B$3:$I$10,5,0)</f>
        <v>Роутер 4G</v>
      </c>
      <c r="H7" s="8"/>
      <c r="I7" s="8">
        <v>1</v>
      </c>
      <c r="J7" s="19">
        <f>VLOOKUP(D7,[1]Прайсы!$B$3:$I$10,4,0)</f>
        <v>2990</v>
      </c>
      <c r="K7" s="19">
        <f t="shared" si="0"/>
        <v>2990</v>
      </c>
      <c r="L7" s="8"/>
    </row>
    <row r="8" spans="1:12" x14ac:dyDescent="0.25">
      <c r="A8" s="8">
        <v>7</v>
      </c>
      <c r="B8" s="29">
        <v>43650</v>
      </c>
      <c r="C8" s="8" t="s">
        <v>51</v>
      </c>
      <c r="D8" s="8" t="s">
        <v>12</v>
      </c>
      <c r="E8" s="8" t="str">
        <f>VLOOKUP(D8,[1]Прайсы!$B$3:$I$10,2,0)</f>
        <v>-</v>
      </c>
      <c r="F8" s="8"/>
      <c r="G8" s="8" t="str">
        <f>VLOOKUP(D8,[1]Прайсы!$B$3:$I$10,5,0)</f>
        <v>-</v>
      </c>
      <c r="H8" s="8"/>
      <c r="I8" s="8"/>
      <c r="J8" s="19">
        <f>VLOOKUP(D8,[1]Прайсы!$B$3:$I$10,4,0)</f>
        <v>0</v>
      </c>
      <c r="K8" s="19">
        <f t="shared" si="0"/>
        <v>0</v>
      </c>
      <c r="L8" s="8"/>
    </row>
    <row r="9" spans="1:12" x14ac:dyDescent="0.25">
      <c r="A9" s="8">
        <v>8</v>
      </c>
      <c r="B9" s="29">
        <v>43650</v>
      </c>
      <c r="C9" s="8" t="s">
        <v>51</v>
      </c>
      <c r="D9" s="8" t="s">
        <v>12</v>
      </c>
      <c r="E9" s="8" t="str">
        <f>VLOOKUP(D9,[1]Прайсы!$B$3:$I$10,2,0)</f>
        <v>-</v>
      </c>
      <c r="F9" s="8"/>
      <c r="G9" s="8" t="str">
        <f>VLOOKUP(D9,[1]Прайсы!$B$3:$I$10,5,0)</f>
        <v>-</v>
      </c>
      <c r="H9" s="8"/>
      <c r="I9" s="8"/>
      <c r="J9" s="19">
        <f>VLOOKUP(D9,[1]Прайсы!$B$3:$I$10,4,0)</f>
        <v>0</v>
      </c>
      <c r="K9" s="19">
        <f t="shared" si="0"/>
        <v>0</v>
      </c>
      <c r="L9" s="8"/>
    </row>
    <row r="10" spans="1:12" x14ac:dyDescent="0.25">
      <c r="A10" s="8">
        <v>9</v>
      </c>
      <c r="B10" s="29">
        <v>43650</v>
      </c>
      <c r="C10" s="8" t="s">
        <v>51</v>
      </c>
      <c r="D10" s="8" t="s">
        <v>12</v>
      </c>
      <c r="E10" s="8" t="str">
        <f>VLOOKUP(D10,[1]Прайсы!$B$3:$I$10,2,0)</f>
        <v>-</v>
      </c>
      <c r="F10" s="8"/>
      <c r="G10" s="8" t="str">
        <f>VLOOKUP(D10,[1]Прайсы!$B$3:$I$10,5,0)</f>
        <v>-</v>
      </c>
      <c r="H10" s="8"/>
      <c r="I10" s="8"/>
      <c r="J10" s="19">
        <f>VLOOKUP(D10,[1]Прайсы!$B$3:$I$10,4,0)</f>
        <v>0</v>
      </c>
      <c r="K10" s="19">
        <f t="shared" si="0"/>
        <v>0</v>
      </c>
      <c r="L10" s="8"/>
    </row>
    <row r="11" spans="1:12" x14ac:dyDescent="0.25">
      <c r="A11" s="8">
        <v>10</v>
      </c>
      <c r="B11" s="8"/>
      <c r="C11" s="8"/>
      <c r="D11" s="8" t="s">
        <v>12</v>
      </c>
      <c r="E11" s="8" t="str">
        <f>VLOOKUP(D11,[1]Прайсы!$B$3:$I$10,2,0)</f>
        <v>-</v>
      </c>
      <c r="F11" s="8"/>
      <c r="G11" s="8" t="str">
        <f>VLOOKUP(D11,[1]Прайсы!$B$3:$I$10,5,0)</f>
        <v>-</v>
      </c>
      <c r="H11" s="8"/>
      <c r="I11" s="8"/>
      <c r="J11" s="19">
        <f>VLOOKUP(D11,[1]Прайсы!$B$3:$I$10,4,0)</f>
        <v>0</v>
      </c>
      <c r="K11" s="19">
        <f t="shared" si="0"/>
        <v>0</v>
      </c>
      <c r="L11" s="8"/>
    </row>
    <row r="12" spans="1:12" x14ac:dyDescent="0.25">
      <c r="A12" s="8">
        <v>11</v>
      </c>
      <c r="B12" s="8"/>
      <c r="C12" s="8"/>
      <c r="D12" s="8" t="s">
        <v>12</v>
      </c>
      <c r="E12" s="8" t="str">
        <f>VLOOKUP(D12,[1]Прайсы!$B$3:$I$10,2,0)</f>
        <v>-</v>
      </c>
      <c r="F12" s="8"/>
      <c r="G12" s="8" t="str">
        <f>VLOOKUP(D12,[1]Прайсы!$B$3:$I$10,5,0)</f>
        <v>-</v>
      </c>
      <c r="H12" s="8"/>
      <c r="I12" s="8"/>
      <c r="J12" s="19">
        <f>VLOOKUP(D12,[1]Прайсы!$B$3:$I$10,4,0)</f>
        <v>0</v>
      </c>
      <c r="K12" s="19">
        <f t="shared" si="0"/>
        <v>0</v>
      </c>
      <c r="L12" s="8"/>
    </row>
    <row r="13" spans="1:12" x14ac:dyDescent="0.25">
      <c r="A13" s="8">
        <v>12</v>
      </c>
      <c r="B13" s="8"/>
      <c r="C13" s="8"/>
      <c r="D13" s="8" t="s">
        <v>12</v>
      </c>
      <c r="E13" s="8" t="str">
        <f>VLOOKUP(D13,[1]Прайсы!$B$3:$I$10,2,0)</f>
        <v>-</v>
      </c>
      <c r="F13" s="8"/>
      <c r="G13" s="8" t="str">
        <f>VLOOKUP(D13,[1]Прайсы!$B$3:$I$10,5,0)</f>
        <v>-</v>
      </c>
      <c r="H13" s="8"/>
      <c r="I13" s="8"/>
      <c r="J13" s="19">
        <f>VLOOKUP(D13,[1]Прайсы!$B$3:$I$10,4,0)</f>
        <v>0</v>
      </c>
      <c r="K13" s="19">
        <f t="shared" si="0"/>
        <v>0</v>
      </c>
      <c r="L13" s="8"/>
    </row>
    <row r="14" spans="1:12" x14ac:dyDescent="0.25">
      <c r="A14" s="8">
        <v>13</v>
      </c>
      <c r="B14" s="8"/>
      <c r="C14" s="8"/>
      <c r="D14" s="8" t="s">
        <v>12</v>
      </c>
      <c r="E14" s="8" t="str">
        <f>VLOOKUP(D14,[1]Прайсы!$B$3:$I$10,2,0)</f>
        <v>-</v>
      </c>
      <c r="F14" s="8"/>
      <c r="G14" s="8" t="str">
        <f>VLOOKUP(D14,[1]Прайсы!$B$3:$I$10,5,0)</f>
        <v>-</v>
      </c>
      <c r="H14" s="8"/>
      <c r="I14" s="8"/>
      <c r="J14" s="19">
        <f>VLOOKUP(D14,[1]Прайсы!$B$3:$I$10,4,0)</f>
        <v>0</v>
      </c>
      <c r="K14" s="19">
        <f t="shared" si="0"/>
        <v>0</v>
      </c>
      <c r="L14" s="8"/>
    </row>
    <row r="15" spans="1:12" x14ac:dyDescent="0.25">
      <c r="A15" s="8">
        <v>14</v>
      </c>
      <c r="B15" s="8"/>
      <c r="C15" s="8"/>
      <c r="D15" s="8" t="s">
        <v>12</v>
      </c>
      <c r="E15" s="8" t="str">
        <f>VLOOKUP(D15,[1]Прайсы!$B$3:$I$10,2,0)</f>
        <v>-</v>
      </c>
      <c r="F15" s="8"/>
      <c r="G15" s="8" t="str">
        <f>VLOOKUP(D15,[1]Прайсы!$B$3:$I$10,5,0)</f>
        <v>-</v>
      </c>
      <c r="H15" s="8"/>
      <c r="I15" s="8"/>
      <c r="J15" s="19">
        <f>VLOOKUP(D15,[1]Прайсы!$B$3:$I$10,4,0)</f>
        <v>0</v>
      </c>
      <c r="K15" s="19">
        <f t="shared" si="0"/>
        <v>0</v>
      </c>
      <c r="L15" s="8"/>
    </row>
    <row r="16" spans="1:12" x14ac:dyDescent="0.25">
      <c r="A16" s="8">
        <v>15</v>
      </c>
      <c r="B16" s="8"/>
      <c r="C16" s="8"/>
      <c r="D16" s="8" t="s">
        <v>12</v>
      </c>
      <c r="E16" s="8" t="str">
        <f>VLOOKUP(D16,[1]Прайсы!$B$3:$I$10,2,0)</f>
        <v>-</v>
      </c>
      <c r="F16" s="8"/>
      <c r="G16" s="8" t="str">
        <f>VLOOKUP(D16,[1]Прайсы!$B$3:$I$10,5,0)</f>
        <v>-</v>
      </c>
      <c r="H16" s="8"/>
      <c r="I16" s="8"/>
      <c r="J16" s="19">
        <f>VLOOKUP(D16,[1]Прайсы!$B$3:$I$10,4,0)</f>
        <v>0</v>
      </c>
      <c r="K16" s="19">
        <f t="shared" si="0"/>
        <v>0</v>
      </c>
      <c r="L16" s="8"/>
    </row>
    <row r="17" spans="1:12" x14ac:dyDescent="0.25">
      <c r="A17" s="8">
        <v>16</v>
      </c>
      <c r="B17" s="8"/>
      <c r="C17" s="8"/>
      <c r="D17" s="8" t="s">
        <v>12</v>
      </c>
      <c r="E17" s="8" t="str">
        <f>VLOOKUP(D17,[1]Прайсы!$B$3:$I$10,2,0)</f>
        <v>-</v>
      </c>
      <c r="F17" s="8"/>
      <c r="G17" s="8" t="str">
        <f>VLOOKUP(D17,[1]Прайсы!$B$3:$I$10,5,0)</f>
        <v>-</v>
      </c>
      <c r="H17" s="8"/>
      <c r="I17" s="8"/>
      <c r="J17" s="19">
        <f>VLOOKUP(D17,[1]Прайсы!$B$3:$I$10,4,0)</f>
        <v>0</v>
      </c>
      <c r="K17" s="19">
        <f t="shared" si="0"/>
        <v>0</v>
      </c>
      <c r="L17" s="8"/>
    </row>
    <row r="18" spans="1:12" x14ac:dyDescent="0.25">
      <c r="A18" s="8">
        <v>17</v>
      </c>
      <c r="B18" s="8"/>
      <c r="C18" s="8"/>
      <c r="D18" s="8" t="s">
        <v>12</v>
      </c>
      <c r="E18" s="8" t="str">
        <f>VLOOKUP(D18,[1]Прайсы!$B$3:$I$10,2,0)</f>
        <v>-</v>
      </c>
      <c r="F18" s="8"/>
      <c r="G18" s="8" t="str">
        <f>VLOOKUP(D18,[1]Прайсы!$B$3:$I$10,5,0)</f>
        <v>-</v>
      </c>
      <c r="H18" s="8"/>
      <c r="I18" s="8"/>
      <c r="J18" s="19">
        <f>VLOOKUP(D18,[1]Прайсы!$B$3:$I$10,4,0)</f>
        <v>0</v>
      </c>
      <c r="K18" s="19">
        <f t="shared" si="0"/>
        <v>0</v>
      </c>
      <c r="L18" s="8"/>
    </row>
    <row r="19" spans="1:12" x14ac:dyDescent="0.25">
      <c r="A19" s="8">
        <v>18</v>
      </c>
      <c r="B19" s="8"/>
      <c r="C19" s="8"/>
      <c r="D19" s="8" t="s">
        <v>12</v>
      </c>
      <c r="E19" s="8" t="str">
        <f>VLOOKUP(D19,[1]Прайсы!$B$3:$I$10,2,0)</f>
        <v>-</v>
      </c>
      <c r="F19" s="8"/>
      <c r="G19" s="8" t="str">
        <f>VLOOKUP(D19,[1]Прайсы!$B$3:$I$10,5,0)</f>
        <v>-</v>
      </c>
      <c r="H19" s="8"/>
      <c r="I19" s="8"/>
      <c r="J19" s="19">
        <f>VLOOKUP(D19,[1]Прайсы!$B$3:$I$10,4,0)</f>
        <v>0</v>
      </c>
      <c r="K19" s="19">
        <f t="shared" si="0"/>
        <v>0</v>
      </c>
      <c r="L19" s="8"/>
    </row>
    <row r="20" spans="1:12" x14ac:dyDescent="0.25">
      <c r="A20" s="8">
        <v>19</v>
      </c>
      <c r="B20" s="8"/>
      <c r="C20" s="8"/>
      <c r="D20" s="8" t="s">
        <v>12</v>
      </c>
      <c r="E20" s="8" t="str">
        <f>VLOOKUP(D20,[1]Прайсы!$B$3:$I$10,2,0)</f>
        <v>-</v>
      </c>
      <c r="F20" s="8"/>
      <c r="G20" s="8" t="str">
        <f>VLOOKUP(D20,[1]Прайсы!$B$3:$I$10,5,0)</f>
        <v>-</v>
      </c>
      <c r="H20" s="8"/>
      <c r="I20" s="8"/>
      <c r="J20" s="19">
        <f>VLOOKUP(D20,[1]Прайсы!$B$3:$I$10,4,0)</f>
        <v>0</v>
      </c>
      <c r="K20" s="19">
        <f t="shared" si="0"/>
        <v>0</v>
      </c>
      <c r="L20" s="8"/>
    </row>
    <row r="21" spans="1:12" x14ac:dyDescent="0.25">
      <c r="A21" s="8">
        <v>20</v>
      </c>
      <c r="B21" s="8"/>
      <c r="C21" s="8"/>
      <c r="D21" s="8" t="s">
        <v>12</v>
      </c>
      <c r="E21" s="8" t="str">
        <f>VLOOKUP(D21,[1]Прайсы!$B$3:$I$10,2,0)</f>
        <v>-</v>
      </c>
      <c r="F21" s="8"/>
      <c r="G21" s="8" t="str">
        <f>VLOOKUP(D21,[1]Прайсы!$B$3:$I$10,5,0)</f>
        <v>-</v>
      </c>
      <c r="H21" s="8"/>
      <c r="I21" s="8"/>
      <c r="J21" s="19">
        <f>VLOOKUP(D21,[1]Прайсы!$B$3:$I$10,4,0)</f>
        <v>0</v>
      </c>
      <c r="K21" s="19">
        <f t="shared" si="0"/>
        <v>0</v>
      </c>
      <c r="L21" s="8"/>
    </row>
    <row r="22" spans="1:12" x14ac:dyDescent="0.25">
      <c r="A22" s="8">
        <v>21</v>
      </c>
      <c r="B22" s="8"/>
      <c r="C22" s="8"/>
      <c r="D22" s="8" t="s">
        <v>12</v>
      </c>
      <c r="E22" s="8" t="str">
        <f>VLOOKUP(D22,[1]Прайсы!$B$3:$I$10,2,0)</f>
        <v>-</v>
      </c>
      <c r="F22" s="8"/>
      <c r="G22" s="8" t="str">
        <f>VLOOKUP(D22,[1]Прайсы!$B$3:$I$10,5,0)</f>
        <v>-</v>
      </c>
      <c r="H22" s="8"/>
      <c r="I22" s="8"/>
      <c r="J22" s="19">
        <f>VLOOKUP(D22,[1]Прайсы!$B$3:$I$10,4,0)</f>
        <v>0</v>
      </c>
      <c r="K22" s="19">
        <f t="shared" si="0"/>
        <v>0</v>
      </c>
      <c r="L22" s="8"/>
    </row>
    <row r="23" spans="1:12" x14ac:dyDescent="0.25">
      <c r="A23" s="8">
        <v>22</v>
      </c>
      <c r="B23" s="8"/>
      <c r="C23" s="8"/>
      <c r="D23" s="8" t="s">
        <v>12</v>
      </c>
      <c r="E23" s="8" t="str">
        <f>VLOOKUP(D23,[1]Прайсы!$B$3:$I$10,2,0)</f>
        <v>-</v>
      </c>
      <c r="F23" s="8"/>
      <c r="G23" s="8" t="str">
        <f>VLOOKUP(D23,[1]Прайсы!$B$3:$I$10,5,0)</f>
        <v>-</v>
      </c>
      <c r="H23" s="8"/>
      <c r="I23" s="8"/>
      <c r="J23" s="19">
        <f>VLOOKUP(D23,[1]Прайсы!$B$3:$I$10,4,0)</f>
        <v>0</v>
      </c>
      <c r="K23" s="19">
        <f t="shared" si="0"/>
        <v>0</v>
      </c>
      <c r="L23" s="8"/>
    </row>
    <row r="24" spans="1:12" x14ac:dyDescent="0.25">
      <c r="A24" s="8">
        <v>23</v>
      </c>
      <c r="B24" s="8"/>
      <c r="C24" s="8"/>
      <c r="D24" s="8" t="s">
        <v>12</v>
      </c>
      <c r="E24" s="8" t="str">
        <f>VLOOKUP(D24,[1]Прайсы!$B$3:$I$10,2,0)</f>
        <v>-</v>
      </c>
      <c r="F24" s="8"/>
      <c r="G24" s="8" t="str">
        <f>VLOOKUP(D24,[1]Прайсы!$B$3:$I$10,5,0)</f>
        <v>-</v>
      </c>
      <c r="H24" s="8"/>
      <c r="I24" s="8"/>
      <c r="J24" s="19">
        <f>VLOOKUP(D24,[1]Прайсы!$B$3:$I$10,4,0)</f>
        <v>0</v>
      </c>
      <c r="K24" s="19">
        <f t="shared" si="0"/>
        <v>0</v>
      </c>
      <c r="L24" s="8"/>
    </row>
  </sheetData>
  <dataValidations count="2">
    <dataValidation type="list" showInputMessage="1" showErrorMessage="1" sqref="D2:D24">
      <formula1>Код</formula1>
    </dataValidation>
    <dataValidation type="list" showInputMessage="1" showErrorMessage="1" sqref="C2:C24">
      <formula1>Сотрудник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>
          <x14:formula1>
            <xm:f>'Сотрудники и коды'!$D$1:$D$4</xm:f>
          </x14:formula1>
          <xm:sqref>H2:H24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workbookViewId="0">
      <selection activeCell="C15" sqref="C15"/>
    </sheetView>
  </sheetViews>
  <sheetFormatPr defaultRowHeight="15" x14ac:dyDescent="0.25"/>
  <cols>
    <col min="1" max="1" width="5" customWidth="1"/>
    <col min="2" max="3" width="28.5703125" bestFit="1" customWidth="1"/>
    <col min="4" max="4" width="7.28515625" bestFit="1" customWidth="1"/>
    <col min="5" max="5" width="9.140625" bestFit="1" customWidth="1"/>
    <col min="6" max="6" width="12.28515625" bestFit="1" customWidth="1"/>
    <col min="7" max="8" width="16.5703125" bestFit="1" customWidth="1"/>
    <col min="9" max="9" width="17.7109375" bestFit="1" customWidth="1"/>
    <col min="10" max="39" width="9.140625" customWidth="1"/>
  </cols>
  <sheetData>
    <row r="1" spans="1:9" s="20" customFormat="1" ht="15" customHeight="1" x14ac:dyDescent="0.25">
      <c r="A1" s="36" t="s">
        <v>13</v>
      </c>
      <c r="B1" s="38" t="s">
        <v>14</v>
      </c>
      <c r="C1" s="24" t="s">
        <v>15</v>
      </c>
      <c r="D1" s="25" t="s">
        <v>16</v>
      </c>
      <c r="E1" s="24" t="s">
        <v>17</v>
      </c>
      <c r="F1" s="24" t="s">
        <v>18</v>
      </c>
      <c r="G1" s="24" t="s">
        <v>19</v>
      </c>
      <c r="H1" s="24" t="s">
        <v>20</v>
      </c>
      <c r="I1" s="26" t="s">
        <v>21</v>
      </c>
    </row>
    <row r="2" spans="1:9" x14ac:dyDescent="0.25">
      <c r="A2" s="37"/>
      <c r="B2" s="39"/>
      <c r="C2" s="21"/>
      <c r="D2" s="22"/>
      <c r="E2" s="21"/>
      <c r="F2" s="21"/>
      <c r="G2" s="21"/>
      <c r="H2" s="21"/>
      <c r="I2" s="23"/>
    </row>
    <row r="3" spans="1:9" x14ac:dyDescent="0.25">
      <c r="A3" s="6">
        <v>1</v>
      </c>
      <c r="B3" s="7" t="s">
        <v>0</v>
      </c>
      <c r="C3" s="7" t="s">
        <v>26</v>
      </c>
      <c r="D3" s="8">
        <v>1</v>
      </c>
      <c r="E3" s="9">
        <v>0</v>
      </c>
      <c r="F3" s="7" t="s">
        <v>27</v>
      </c>
      <c r="G3" s="7" t="s">
        <v>28</v>
      </c>
      <c r="H3" s="7" t="s">
        <v>29</v>
      </c>
      <c r="I3" s="27" t="s">
        <v>30</v>
      </c>
    </row>
    <row r="4" spans="1:9" x14ac:dyDescent="0.25">
      <c r="A4" s="6">
        <v>2</v>
      </c>
      <c r="B4" s="7" t="s">
        <v>3</v>
      </c>
      <c r="C4" s="7" t="s">
        <v>31</v>
      </c>
      <c r="D4" s="8">
        <v>1</v>
      </c>
      <c r="E4" s="9">
        <v>0</v>
      </c>
      <c r="F4" s="7" t="s">
        <v>27</v>
      </c>
      <c r="G4" s="7" t="s">
        <v>32</v>
      </c>
      <c r="H4" s="7" t="s">
        <v>29</v>
      </c>
      <c r="I4" s="27" t="s">
        <v>30</v>
      </c>
    </row>
    <row r="5" spans="1:9" x14ac:dyDescent="0.25">
      <c r="A5" s="6">
        <v>3</v>
      </c>
      <c r="B5" s="7" t="s">
        <v>6</v>
      </c>
      <c r="C5" s="7" t="s">
        <v>33</v>
      </c>
      <c r="D5" s="8">
        <v>1</v>
      </c>
      <c r="E5" s="9">
        <v>0</v>
      </c>
      <c r="F5" s="7" t="s">
        <v>27</v>
      </c>
      <c r="G5" s="7" t="s">
        <v>34</v>
      </c>
      <c r="H5" s="7" t="s">
        <v>29</v>
      </c>
      <c r="I5" s="27" t="s">
        <v>30</v>
      </c>
    </row>
    <row r="6" spans="1:9" x14ac:dyDescent="0.25">
      <c r="A6" s="6">
        <v>4</v>
      </c>
      <c r="B6" s="7" t="s">
        <v>8</v>
      </c>
      <c r="C6" s="7" t="s">
        <v>35</v>
      </c>
      <c r="D6" s="8">
        <v>1</v>
      </c>
      <c r="E6" s="9">
        <v>1990</v>
      </c>
      <c r="F6" s="7" t="s">
        <v>36</v>
      </c>
      <c r="G6" s="7" t="s">
        <v>37</v>
      </c>
      <c r="H6" s="7" t="s">
        <v>29</v>
      </c>
      <c r="I6" s="27" t="s">
        <v>30</v>
      </c>
    </row>
    <row r="7" spans="1:9" x14ac:dyDescent="0.25">
      <c r="A7" s="6">
        <v>5</v>
      </c>
      <c r="B7" s="7" t="s">
        <v>9</v>
      </c>
      <c r="C7" s="7" t="s">
        <v>38</v>
      </c>
      <c r="D7" s="8">
        <v>1</v>
      </c>
      <c r="E7" s="9">
        <v>2950</v>
      </c>
      <c r="F7" s="7" t="s">
        <v>36</v>
      </c>
      <c r="G7" s="7" t="s">
        <v>37</v>
      </c>
      <c r="H7" s="7" t="s">
        <v>29</v>
      </c>
      <c r="I7" s="27" t="s">
        <v>30</v>
      </c>
    </row>
    <row r="8" spans="1:9" x14ac:dyDescent="0.25">
      <c r="A8" s="6">
        <v>6</v>
      </c>
      <c r="B8" s="7" t="s">
        <v>10</v>
      </c>
      <c r="C8" s="7" t="s">
        <v>39</v>
      </c>
      <c r="D8" s="8">
        <v>1</v>
      </c>
      <c r="E8" s="9">
        <v>2990</v>
      </c>
      <c r="F8" s="7" t="s">
        <v>40</v>
      </c>
      <c r="G8" s="7" t="s">
        <v>37</v>
      </c>
      <c r="H8" s="7" t="s">
        <v>29</v>
      </c>
      <c r="I8" s="27" t="s">
        <v>30</v>
      </c>
    </row>
    <row r="9" spans="1:9" x14ac:dyDescent="0.25">
      <c r="A9" s="6">
        <v>7</v>
      </c>
      <c r="B9" s="7" t="s">
        <v>11</v>
      </c>
      <c r="C9" s="7" t="s">
        <v>41</v>
      </c>
      <c r="D9" s="8">
        <v>1</v>
      </c>
      <c r="E9" s="9">
        <v>0</v>
      </c>
      <c r="F9" s="7" t="s">
        <v>42</v>
      </c>
      <c r="G9" s="7" t="s">
        <v>42</v>
      </c>
      <c r="H9" s="7" t="s">
        <v>12</v>
      </c>
      <c r="I9" s="27" t="s">
        <v>43</v>
      </c>
    </row>
    <row r="10" spans="1:9" ht="15.75" thickBot="1" x14ac:dyDescent="0.3">
      <c r="A10" s="12">
        <v>8</v>
      </c>
      <c r="B10" s="13" t="s">
        <v>12</v>
      </c>
      <c r="C10" s="13" t="s">
        <v>12</v>
      </c>
      <c r="D10" s="14">
        <v>0</v>
      </c>
      <c r="E10" s="15">
        <v>0</v>
      </c>
      <c r="F10" s="13" t="s">
        <v>12</v>
      </c>
      <c r="G10" s="13" t="s">
        <v>12</v>
      </c>
      <c r="H10" s="13" t="s">
        <v>12</v>
      </c>
      <c r="I10" s="28" t="s">
        <v>12</v>
      </c>
    </row>
  </sheetData>
  <mergeCells count="2">
    <mergeCell ref="A1:A2"/>
    <mergeCell ref="B1:B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Сотрудники и коды</vt:lpstr>
      <vt:lpstr>Остатки</vt:lpstr>
      <vt:lpstr>Приход|расход</vt:lpstr>
      <vt:lpstr>Прайсы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2019-07-04T04:36:05Z</dcterms:modified>
</cp:coreProperties>
</file>