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676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3" i="1"/>
  <c r="N4" i="1"/>
  <c r="M4" i="1" s="1"/>
  <c r="N5" i="1"/>
  <c r="N3" i="1"/>
  <c r="R3" i="1"/>
  <c r="R4" i="1"/>
  <c r="R5" i="1"/>
  <c r="P5" i="1" s="1"/>
  <c r="Q3" i="1"/>
  <c r="Q4" i="1"/>
  <c r="Q5" i="1"/>
  <c r="K3" i="1"/>
  <c r="J3" i="1" s="1"/>
  <c r="L3" i="1"/>
  <c r="J4" i="1"/>
  <c r="K4" i="1"/>
  <c r="L4" i="1"/>
  <c r="K5" i="1"/>
  <c r="L5" i="1" s="1"/>
  <c r="P4" i="1"/>
  <c r="M5" i="1" l="1"/>
  <c r="M3" i="1"/>
  <c r="P3" i="1"/>
  <c r="J5" i="1"/>
</calcChain>
</file>

<file path=xl/sharedStrings.xml><?xml version="1.0" encoding="utf-8"?>
<sst xmlns="http://schemas.openxmlformats.org/spreadsheetml/2006/main" count="30" uniqueCount="25">
  <si>
    <t>№ предписания</t>
  </si>
  <si>
    <t>Дата выдачи предписания</t>
  </si>
  <si>
    <t>Дата выполнения предписания</t>
  </si>
  <si>
    <t>Отметка о выполнении</t>
  </si>
  <si>
    <t>Ответственность за проведение работ</t>
  </si>
  <si>
    <t>Инспектор технического надзора</t>
  </si>
  <si>
    <t xml:space="preserve">Квартал выдачи
предписания
</t>
  </si>
  <si>
    <t>Квартал срока выполнения предписания</t>
  </si>
  <si>
    <t>Выдано предписаний, шт.</t>
  </si>
  <si>
    <t>Устранено предписаний, шт.</t>
  </si>
  <si>
    <t>Не устранено предписаний, шт.</t>
  </si>
  <si>
    <t>срок</t>
  </si>
  <si>
    <t>факт</t>
  </si>
  <si>
    <t>всего</t>
  </si>
  <si>
    <t>с остановкой работ</t>
  </si>
  <si>
    <t>без остановки работ</t>
  </si>
  <si>
    <t>в срок</t>
  </si>
  <si>
    <t>с опозданием</t>
  </si>
  <si>
    <t>выполнено</t>
  </si>
  <si>
    <t>739(17)-У</t>
  </si>
  <si>
    <t>738(16)-О</t>
  </si>
  <si>
    <t>1,2,3п.24.05.16  4,5,6п.01.02.16</t>
  </si>
  <si>
    <t>Если ячейка А3 заполнена, то ячейка J3=1, Если ячейка А3 правый символ- "О", то заполняется ячейка К3=1; Если ячейка Е3= пустая, то заполняется ячейка Р3=1</t>
  </si>
  <si>
    <t>Если ячейка А4 заполнена, то ячейка J4=1, Если ячейка А4 правый символ- "У", то заполняется ячейка L4=1; Если ячейка Е4= "выполнено", то заполняется ячейка М4=1,Если ячейка D4&gt;C4, то ячейка О4=1, а если ячейка D5&lt;=C5 то ячейка N5=1</t>
  </si>
  <si>
    <t>740(18)-У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</si>
</sst>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d/mm/yy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165" fontId="0" fillId="0" borderId="0" xfId="0" applyNumberFormat="1"/>
  </cellXfs>
  <cellStyles count="1">
    <cellStyle name="Обычный" xfId="0" builtinId="0"/>
  </cellStyles>
  <dxfs count="3"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10"/>
  <sheetViews>
    <sheetView tabSelected="1" workbookViewId="0">
      <selection activeCell="I12" sqref="I12"/>
    </sheetView>
  </sheetViews>
  <sheetFormatPr defaultRowHeight="15" x14ac:dyDescent="0.25"/>
  <cols>
    <col min="3" max="3" width="10.140625" bestFit="1" customWidth="1"/>
    <col min="4" max="4" width="17" customWidth="1"/>
  </cols>
  <sheetData>
    <row r="1" spans="1:18" ht="26.25" customHeight="1" x14ac:dyDescent="0.25">
      <c r="A1" s="16" t="s">
        <v>0</v>
      </c>
      <c r="B1" s="16" t="s">
        <v>1</v>
      </c>
      <c r="C1" s="18" t="s">
        <v>2</v>
      </c>
      <c r="D1" s="19"/>
      <c r="E1" s="20" t="s">
        <v>3</v>
      </c>
      <c r="F1" s="21" t="s">
        <v>4</v>
      </c>
      <c r="G1" s="16" t="s">
        <v>5</v>
      </c>
      <c r="H1" s="14" t="s">
        <v>6</v>
      </c>
      <c r="I1" s="14" t="s">
        <v>7</v>
      </c>
      <c r="J1" s="14" t="s">
        <v>8</v>
      </c>
      <c r="K1" s="14"/>
      <c r="L1" s="14"/>
      <c r="M1" s="14" t="s">
        <v>9</v>
      </c>
      <c r="N1" s="14"/>
      <c r="O1" s="14"/>
      <c r="P1" s="14" t="s">
        <v>10</v>
      </c>
      <c r="Q1" s="14"/>
      <c r="R1" s="14"/>
    </row>
    <row r="2" spans="1:18" ht="64.5" customHeight="1" x14ac:dyDescent="0.25">
      <c r="A2" s="17"/>
      <c r="B2" s="17"/>
      <c r="C2" s="1" t="s">
        <v>11</v>
      </c>
      <c r="D2" s="2" t="s">
        <v>12</v>
      </c>
      <c r="E2" s="20"/>
      <c r="F2" s="22"/>
      <c r="G2" s="17"/>
      <c r="H2" s="14"/>
      <c r="I2" s="14"/>
      <c r="J2" s="3" t="s">
        <v>13</v>
      </c>
      <c r="K2" s="3" t="s">
        <v>14</v>
      </c>
      <c r="L2" s="3" t="s">
        <v>15</v>
      </c>
      <c r="M2" s="3" t="s">
        <v>13</v>
      </c>
      <c r="N2" s="3" t="s">
        <v>16</v>
      </c>
      <c r="O2" s="3" t="s">
        <v>17</v>
      </c>
      <c r="P2" s="3" t="s">
        <v>13</v>
      </c>
      <c r="Q2" s="3" t="s">
        <v>14</v>
      </c>
      <c r="R2" s="3" t="s">
        <v>15</v>
      </c>
    </row>
    <row r="3" spans="1:18" ht="33.75" customHeight="1" x14ac:dyDescent="0.25">
      <c r="A3" s="11" t="s">
        <v>20</v>
      </c>
      <c r="B3" s="5">
        <v>42375</v>
      </c>
      <c r="C3" s="5">
        <v>42377</v>
      </c>
      <c r="D3" s="6"/>
      <c r="E3" s="10"/>
      <c r="F3" s="8"/>
      <c r="G3" s="9"/>
      <c r="H3" s="9">
        <v>1</v>
      </c>
      <c r="I3" s="9"/>
      <c r="J3" s="27">
        <f t="shared" ref="J3:J5" si="0">SUM(K3:L3)</f>
        <v>1</v>
      </c>
      <c r="K3" s="24">
        <f t="shared" ref="K3:K5" si="1">--(RIGHTB(A3)="о")</f>
        <v>1</v>
      </c>
      <c r="L3" s="25">
        <f t="shared" ref="L3:L5" si="2">(A3&lt;&gt;"")-K3</f>
        <v>0</v>
      </c>
      <c r="M3" s="27">
        <f t="shared" ref="M3:M5" si="3">SUM(N3:O3)</f>
        <v>0</v>
      </c>
      <c r="N3" s="24">
        <f>(E3&lt;&gt;"")*(MAX(INDEX(--TEXT(MID(D3,ROW($1:$99),8),"Д.М.Г;;;\0"),))&lt;=C3)</f>
        <v>0</v>
      </c>
      <c r="O3" s="24">
        <f>(E3&lt;&gt;"")*(MAX(INDEX(--TEXT(MID(D3,ROW($1:$99),8),"Д.М.Г;;;\0"),))&gt;C3)</f>
        <v>0</v>
      </c>
      <c r="P3" s="27">
        <f t="shared" ref="P3:P5" si="4">SUM(Q3:R3)</f>
        <v>1</v>
      </c>
      <c r="Q3" s="25">
        <f t="shared" ref="Q3:Q5" si="5">(RIGHTB(A3)="о")*(E3="")</f>
        <v>1</v>
      </c>
      <c r="R3" s="24">
        <f t="shared" ref="R3:R5" si="6">(RIGHTB(A3)&lt;&gt;"о")*(E3="")</f>
        <v>0</v>
      </c>
    </row>
    <row r="4" spans="1:18" ht="59.25" customHeight="1" x14ac:dyDescent="0.25">
      <c r="A4" s="4" t="s">
        <v>19</v>
      </c>
      <c r="B4" s="5">
        <v>42383</v>
      </c>
      <c r="C4" s="5">
        <v>42401</v>
      </c>
      <c r="D4" s="6" t="s">
        <v>21</v>
      </c>
      <c r="E4" s="7" t="s">
        <v>18</v>
      </c>
      <c r="F4" s="8"/>
      <c r="G4" s="9"/>
      <c r="H4" s="9">
        <v>1</v>
      </c>
      <c r="I4" s="9">
        <v>3</v>
      </c>
      <c r="J4" s="27">
        <f t="shared" si="0"/>
        <v>1</v>
      </c>
      <c r="K4" s="24">
        <f t="shared" si="1"/>
        <v>0</v>
      </c>
      <c r="L4" s="24">
        <f t="shared" si="2"/>
        <v>1</v>
      </c>
      <c r="M4" s="27">
        <f t="shared" si="3"/>
        <v>1</v>
      </c>
      <c r="N4" s="24">
        <f t="shared" ref="N4:N5" si="7">(E4&lt;&gt;"")*(MAX(INDEX(--TEXT(MID(D4,ROW($1:$99),8),"Д.М.Г;;;\0"),))&lt;=C4)</f>
        <v>0</v>
      </c>
      <c r="O4" s="24">
        <f t="shared" ref="O4:O5" si="8">(E4&lt;&gt;"")*(MAX(INDEX(--TEXT(MID(D4,ROW($1:$99),8),"Д.М.Г;;;\0"),))&gt;C4)</f>
        <v>1</v>
      </c>
      <c r="P4" s="27">
        <f t="shared" si="4"/>
        <v>0</v>
      </c>
      <c r="Q4" s="25">
        <f t="shared" si="5"/>
        <v>0</v>
      </c>
      <c r="R4" s="24">
        <f t="shared" si="6"/>
        <v>0</v>
      </c>
    </row>
    <row r="5" spans="1:18" ht="54.75" customHeight="1" x14ac:dyDescent="0.25">
      <c r="A5" s="4" t="s">
        <v>24</v>
      </c>
      <c r="B5" s="5">
        <v>42383</v>
      </c>
      <c r="C5" s="5">
        <v>42401</v>
      </c>
      <c r="D5" s="12">
        <v>42397</v>
      </c>
      <c r="E5" s="7" t="s">
        <v>18</v>
      </c>
      <c r="F5" s="13"/>
      <c r="G5" s="13"/>
      <c r="H5" s="13">
        <v>1</v>
      </c>
      <c r="I5" s="13">
        <v>1</v>
      </c>
      <c r="J5" s="28">
        <f t="shared" si="0"/>
        <v>1</v>
      </c>
      <c r="K5" s="26">
        <f t="shared" si="1"/>
        <v>0</v>
      </c>
      <c r="L5" s="26">
        <f t="shared" si="2"/>
        <v>1</v>
      </c>
      <c r="M5" s="28">
        <f t="shared" si="3"/>
        <v>1</v>
      </c>
      <c r="N5" s="24">
        <f t="shared" si="7"/>
        <v>1</v>
      </c>
      <c r="O5" s="24">
        <f t="shared" si="8"/>
        <v>0</v>
      </c>
      <c r="P5" s="28">
        <f t="shared" si="4"/>
        <v>0</v>
      </c>
      <c r="Q5" s="26">
        <f t="shared" si="5"/>
        <v>0</v>
      </c>
      <c r="R5" s="26">
        <f t="shared" si="6"/>
        <v>0</v>
      </c>
    </row>
    <row r="6" spans="1:18" x14ac:dyDescent="0.25">
      <c r="A6" s="15" t="s">
        <v>22</v>
      </c>
      <c r="B6" s="15"/>
      <c r="C6" s="15"/>
      <c r="D6" s="15"/>
      <c r="E6" s="15"/>
      <c r="F6" s="15"/>
      <c r="G6" s="15"/>
      <c r="H6" s="15"/>
    </row>
    <row r="7" spans="1:18" x14ac:dyDescent="0.25">
      <c r="A7" s="15"/>
      <c r="B7" s="15"/>
      <c r="C7" s="15"/>
      <c r="D7" s="15"/>
      <c r="E7" s="15"/>
      <c r="F7" s="15"/>
      <c r="G7" s="15"/>
      <c r="H7" s="15"/>
    </row>
    <row r="8" spans="1:18" x14ac:dyDescent="0.25">
      <c r="A8" s="23" t="s">
        <v>23</v>
      </c>
      <c r="B8" s="23"/>
      <c r="C8" s="23"/>
      <c r="D8" s="23"/>
      <c r="E8" s="23"/>
      <c r="F8" s="23"/>
      <c r="G8" s="23"/>
    </row>
    <row r="9" spans="1:18" x14ac:dyDescent="0.25">
      <c r="A9" s="23"/>
      <c r="B9" s="23"/>
      <c r="C9" s="23"/>
      <c r="D9" s="23"/>
      <c r="E9" s="23"/>
      <c r="F9" s="23"/>
      <c r="G9" s="23"/>
      <c r="N9" s="29"/>
    </row>
    <row r="10" spans="1:18" ht="37.5" customHeight="1" x14ac:dyDescent="0.25">
      <c r="A10" s="23"/>
      <c r="B10" s="23"/>
      <c r="C10" s="23"/>
      <c r="D10" s="23"/>
      <c r="E10" s="23"/>
      <c r="F10" s="23"/>
      <c r="G10" s="23"/>
      <c r="N10" s="29"/>
    </row>
  </sheetData>
  <mergeCells count="13">
    <mergeCell ref="A8:G10"/>
    <mergeCell ref="H1:H2"/>
    <mergeCell ref="I1:I2"/>
    <mergeCell ref="J1:L1"/>
    <mergeCell ref="M1:O1"/>
    <mergeCell ref="P1:R1"/>
    <mergeCell ref="A6:H7"/>
    <mergeCell ref="A1:A2"/>
    <mergeCell ref="B1:B2"/>
    <mergeCell ref="C1:D1"/>
    <mergeCell ref="E1:E2"/>
    <mergeCell ref="F1:F2"/>
    <mergeCell ref="G1:G2"/>
  </mergeCells>
  <conditionalFormatting sqref="A3:A5">
    <cfRule type="expression" dxfId="2" priority="3" stopIfTrue="1">
      <formula>RIGHT(A3)="о"</formula>
    </cfRule>
  </conditionalFormatting>
  <conditionalFormatting sqref="E3:E4">
    <cfRule type="cellIs" dxfId="1" priority="2" stopIfTrue="1" operator="equal">
      <formula>"выполнено"</formula>
    </cfRule>
  </conditionalFormatting>
  <conditionalFormatting sqref="E5">
    <cfRule type="cellIs" dxfId="0" priority="1" stopIfTrue="1" operator="equal">
      <formula>"выполнено"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СЭН</dc:creator>
  <cp:lastModifiedBy>Boroda</cp:lastModifiedBy>
  <dcterms:created xsi:type="dcterms:W3CDTF">2019-07-08T16:49:07Z</dcterms:created>
  <dcterms:modified xsi:type="dcterms:W3CDTF">2019-07-08T19:21:20Z</dcterms:modified>
</cp:coreProperties>
</file>