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A0A7B55-95C8-47E5-8F9D-48C9EBFEA63A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1" l="1"/>
  <c r="D37" i="1"/>
  <c r="F8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7" i="1" s="1"/>
  <c r="F5" i="1" l="1"/>
  <c r="F4" i="1"/>
  <c r="G2" i="1" s="1"/>
  <c r="H7" i="1" s="1"/>
  <c r="F2" i="1"/>
  <c r="F6" i="1"/>
  <c r="F3" i="1"/>
  <c r="H6" i="1" l="1"/>
  <c r="H4" i="1"/>
  <c r="H8" i="1"/>
  <c r="H5" i="1"/>
  <c r="H3" i="1"/>
  <c r="H2" i="1"/>
  <c r="A3" i="1" l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a="1"/>
  <c r="A34" i="1" l="1"/>
  <c r="B34" i="1"/>
</calcChain>
</file>

<file path=xl/sharedStrings.xml><?xml version="1.0" encoding="utf-8"?>
<sst xmlns="http://schemas.openxmlformats.org/spreadsheetml/2006/main" count="7" uniqueCount="7">
  <si>
    <t>№ п/п</t>
  </si>
  <si>
    <t>коэффициент сезонности</t>
  </si>
  <si>
    <t>Дата</t>
  </si>
  <si>
    <t>День недели</t>
  </si>
  <si>
    <t>Объем отгрузки</t>
  </si>
  <si>
    <t xml:space="preserve">Вероятность действий </t>
  </si>
  <si>
    <t>Плановый объем отгрузки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</si>
</sst>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0" xfId="0" applyFill="1"/>
    <xf numFmtId="9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22" workbookViewId="0">
      <selection activeCell="B37" sqref="B37"/>
    </sheetView>
  </sheetViews>
  <sheetFormatPr defaultRowHeight="18.75" x14ac:dyDescent="0.3"/>
  <cols>
    <col min="3" max="3" width="10.109375" bestFit="1" customWidth="1"/>
    <col min="6" max="6" width="22.109375" customWidth="1"/>
  </cols>
  <sheetData>
    <row r="1" spans="1:8" x14ac:dyDescent="0.3">
      <c r="A1" t="s">
        <v>0</v>
      </c>
      <c r="B1" t="s">
        <v>4</v>
      </c>
      <c r="C1" t="s">
        <v>2</v>
      </c>
      <c r="D1" t="s">
        <v>3</v>
      </c>
      <c r="H1" t="s">
        <v>1</v>
      </c>
    </row>
    <row r="2" spans="1:8" x14ac:dyDescent="0.3">
      <c r="A2">
        <v>1</v>
      </c>
      <c r="B2">
        <v>40</v>
      </c>
      <c r="C2" s="1">
        <v>43564</v>
      </c>
      <c r="D2">
        <f>WEEKDAY(C2,2)</f>
        <v>2</v>
      </c>
      <c r="F2" s="2">
        <f>SUMIF($D$2:$D$31,1,$B$2:$B$31)</f>
        <v>225</v>
      </c>
      <c r="G2" s="3">
        <f>AVERAGE(F2:F8)</f>
        <v>221.71428571428572</v>
      </c>
      <c r="H2" s="4">
        <f>F2/G2</f>
        <v>1.0148195876288659</v>
      </c>
    </row>
    <row r="3" spans="1:8" x14ac:dyDescent="0.3">
      <c r="A3">
        <f>A2+1</f>
        <v>2</v>
      </c>
      <c r="B3">
        <v>50</v>
      </c>
      <c r="C3" s="1">
        <v>43566</v>
      </c>
      <c r="D3">
        <f t="shared" ref="D3:D31" si="0">WEEKDAY(C3,2)</f>
        <v>4</v>
      </c>
      <c r="F3" s="2">
        <f>SUMIF($D$2:$D$31,2,$B$2:$B$31)</f>
        <v>381</v>
      </c>
      <c r="G3" s="4"/>
      <c r="H3" s="4">
        <f>F3/G2</f>
        <v>1.7184278350515463</v>
      </c>
    </row>
    <row r="4" spans="1:8" x14ac:dyDescent="0.3">
      <c r="A4">
        <f t="shared" ref="A4:A31" si="1">A3+1</f>
        <v>3</v>
      </c>
      <c r="B4">
        <v>35</v>
      </c>
      <c r="C4" s="1">
        <v>43568</v>
      </c>
      <c r="D4">
        <f t="shared" si="0"/>
        <v>6</v>
      </c>
      <c r="F4" s="2">
        <f>SUMIF($D$2:$D$31,3,$B$2:$B$31)</f>
        <v>158</v>
      </c>
      <c r="G4" s="4"/>
      <c r="H4" s="4">
        <f>F4/G2</f>
        <v>0.71262886597938147</v>
      </c>
    </row>
    <row r="5" spans="1:8" x14ac:dyDescent="0.3">
      <c r="A5">
        <f t="shared" si="1"/>
        <v>4</v>
      </c>
      <c r="B5">
        <v>45</v>
      </c>
      <c r="C5" s="1">
        <v>43570</v>
      </c>
      <c r="D5">
        <f t="shared" si="0"/>
        <v>1</v>
      </c>
      <c r="F5" s="2">
        <f>SUMIF($D$2:$D$31,4,$B$2:$B$31)</f>
        <v>210</v>
      </c>
      <c r="G5" s="4"/>
      <c r="H5" s="4">
        <f>F5/G2</f>
        <v>0.94716494845360821</v>
      </c>
    </row>
    <row r="6" spans="1:8" x14ac:dyDescent="0.3">
      <c r="A6">
        <f t="shared" si="1"/>
        <v>5</v>
      </c>
      <c r="B6">
        <v>65</v>
      </c>
      <c r="C6" s="1">
        <v>43571</v>
      </c>
      <c r="D6">
        <f t="shared" si="0"/>
        <v>2</v>
      </c>
      <c r="F6" s="2">
        <f>SUMIF($D$2:$D$31,5,$B$2:$B$31)</f>
        <v>197</v>
      </c>
      <c r="G6" s="4"/>
      <c r="H6" s="4">
        <f>F6/G2</f>
        <v>0.8885309278350515</v>
      </c>
    </row>
    <row r="7" spans="1:8" x14ac:dyDescent="0.3">
      <c r="A7">
        <f t="shared" si="1"/>
        <v>6</v>
      </c>
      <c r="B7">
        <v>78</v>
      </c>
      <c r="C7" s="1">
        <v>43572</v>
      </c>
      <c r="D7">
        <f t="shared" si="0"/>
        <v>3</v>
      </c>
      <c r="F7" s="2">
        <f>SUMIF($D$2:$D$31,6,$B$2:$B$31)</f>
        <v>285</v>
      </c>
      <c r="G7" s="4"/>
      <c r="H7" s="4">
        <f>F7/G2</f>
        <v>1.2854381443298968</v>
      </c>
    </row>
    <row r="8" spans="1:8" x14ac:dyDescent="0.3">
      <c r="A8">
        <f t="shared" si="1"/>
        <v>7</v>
      </c>
      <c r="B8">
        <v>42</v>
      </c>
      <c r="C8" s="1">
        <v>43576</v>
      </c>
      <c r="D8">
        <f t="shared" si="0"/>
        <v>7</v>
      </c>
      <c r="F8" s="2">
        <f>SUMIF($D$2:$D$31,7,$B$2:$B$31)</f>
        <v>96</v>
      </c>
      <c r="G8" s="4"/>
      <c r="H8" s="4">
        <f>F8/G2</f>
        <v>0.43298969072164945</v>
      </c>
    </row>
    <row r="9" spans="1:8" x14ac:dyDescent="0.3">
      <c r="A9">
        <f t="shared" si="1"/>
        <v>8</v>
      </c>
      <c r="B9">
        <v>54</v>
      </c>
      <c r="C9" s="1">
        <v>43578</v>
      </c>
      <c r="D9">
        <f t="shared" si="0"/>
        <v>2</v>
      </c>
    </row>
    <row r="10" spans="1:8" x14ac:dyDescent="0.3">
      <c r="A10">
        <f t="shared" si="1"/>
        <v>9</v>
      </c>
      <c r="B10">
        <v>35</v>
      </c>
      <c r="C10" s="1">
        <v>43579</v>
      </c>
      <c r="D10">
        <f t="shared" si="0"/>
        <v>3</v>
      </c>
      <c r="F10" t="s">
        <v>5</v>
      </c>
      <c r="G10" s="6">
        <v>0.37</v>
      </c>
    </row>
    <row r="11" spans="1:8" x14ac:dyDescent="0.3">
      <c r="A11">
        <f t="shared" si="1"/>
        <v>10</v>
      </c>
      <c r="B11">
        <v>45</v>
      </c>
      <c r="C11" s="1">
        <v>43585</v>
      </c>
      <c r="D11">
        <f t="shared" si="0"/>
        <v>2</v>
      </c>
    </row>
    <row r="12" spans="1:8" x14ac:dyDescent="0.3">
      <c r="A12">
        <f t="shared" si="1"/>
        <v>11</v>
      </c>
      <c r="B12">
        <v>65</v>
      </c>
      <c r="C12" s="1">
        <v>43589</v>
      </c>
      <c r="D12">
        <f t="shared" si="0"/>
        <v>6</v>
      </c>
    </row>
    <row r="13" spans="1:8" x14ac:dyDescent="0.3">
      <c r="A13">
        <f t="shared" si="1"/>
        <v>12</v>
      </c>
      <c r="B13">
        <v>55</v>
      </c>
      <c r="C13" s="1">
        <v>43591</v>
      </c>
      <c r="D13">
        <f t="shared" si="0"/>
        <v>1</v>
      </c>
    </row>
    <row r="14" spans="1:8" x14ac:dyDescent="0.3">
      <c r="A14">
        <f t="shared" si="1"/>
        <v>13</v>
      </c>
      <c r="B14">
        <v>40</v>
      </c>
      <c r="C14" s="1">
        <v>43592</v>
      </c>
      <c r="D14">
        <f t="shared" si="0"/>
        <v>2</v>
      </c>
    </row>
    <row r="15" spans="1:8" x14ac:dyDescent="0.3">
      <c r="A15">
        <f t="shared" si="1"/>
        <v>14</v>
      </c>
      <c r="B15">
        <v>50</v>
      </c>
      <c r="C15" s="1">
        <v>43594</v>
      </c>
      <c r="D15">
        <f t="shared" si="0"/>
        <v>4</v>
      </c>
    </row>
    <row r="16" spans="1:8" x14ac:dyDescent="0.3">
      <c r="A16">
        <f t="shared" si="1"/>
        <v>15</v>
      </c>
      <c r="B16">
        <v>35</v>
      </c>
      <c r="C16" s="1">
        <v>43598</v>
      </c>
      <c r="D16">
        <f t="shared" si="0"/>
        <v>1</v>
      </c>
    </row>
    <row r="17" spans="1:4" x14ac:dyDescent="0.3">
      <c r="A17">
        <f t="shared" si="1"/>
        <v>16</v>
      </c>
      <c r="B17">
        <v>45</v>
      </c>
      <c r="C17" s="1">
        <v>43600</v>
      </c>
      <c r="D17">
        <f t="shared" si="0"/>
        <v>3</v>
      </c>
    </row>
    <row r="18" spans="1:4" x14ac:dyDescent="0.3">
      <c r="A18">
        <f t="shared" si="1"/>
        <v>17</v>
      </c>
      <c r="B18">
        <v>65</v>
      </c>
      <c r="C18" s="1">
        <v>43602</v>
      </c>
      <c r="D18">
        <f t="shared" si="0"/>
        <v>5</v>
      </c>
    </row>
    <row r="19" spans="1:4" x14ac:dyDescent="0.3">
      <c r="A19">
        <f t="shared" si="1"/>
        <v>18</v>
      </c>
      <c r="B19">
        <v>78</v>
      </c>
      <c r="C19" s="1">
        <v>43610</v>
      </c>
      <c r="D19">
        <f t="shared" si="0"/>
        <v>6</v>
      </c>
    </row>
    <row r="20" spans="1:4" x14ac:dyDescent="0.3">
      <c r="A20">
        <f t="shared" si="1"/>
        <v>19</v>
      </c>
      <c r="B20">
        <v>42</v>
      </c>
      <c r="C20" s="1">
        <v>43613</v>
      </c>
      <c r="D20">
        <f t="shared" si="0"/>
        <v>2</v>
      </c>
    </row>
    <row r="21" spans="1:4" x14ac:dyDescent="0.3">
      <c r="A21">
        <f t="shared" si="1"/>
        <v>20</v>
      </c>
      <c r="B21">
        <v>54</v>
      </c>
      <c r="C21" s="1">
        <v>43616</v>
      </c>
      <c r="D21">
        <f t="shared" si="0"/>
        <v>5</v>
      </c>
    </row>
    <row r="22" spans="1:4" x14ac:dyDescent="0.3">
      <c r="A22">
        <f t="shared" si="1"/>
        <v>21</v>
      </c>
      <c r="B22">
        <v>35</v>
      </c>
      <c r="C22" s="1">
        <v>43620</v>
      </c>
      <c r="D22">
        <f t="shared" si="0"/>
        <v>2</v>
      </c>
    </row>
    <row r="23" spans="1:4" x14ac:dyDescent="0.3">
      <c r="A23">
        <f t="shared" si="1"/>
        <v>22</v>
      </c>
      <c r="B23">
        <v>45</v>
      </c>
      <c r="C23" s="1">
        <v>43622</v>
      </c>
      <c r="D23">
        <f t="shared" si="0"/>
        <v>4</v>
      </c>
    </row>
    <row r="24" spans="1:4" x14ac:dyDescent="0.3">
      <c r="A24">
        <f t="shared" si="1"/>
        <v>23</v>
      </c>
      <c r="B24">
        <v>65</v>
      </c>
      <c r="C24" s="1">
        <v>43624</v>
      </c>
      <c r="D24">
        <f t="shared" si="0"/>
        <v>6</v>
      </c>
    </row>
    <row r="25" spans="1:4" x14ac:dyDescent="0.3">
      <c r="A25">
        <f t="shared" si="1"/>
        <v>24</v>
      </c>
      <c r="B25">
        <v>55</v>
      </c>
      <c r="C25" s="1">
        <v>43626</v>
      </c>
      <c r="D25">
        <f t="shared" si="0"/>
        <v>1</v>
      </c>
    </row>
    <row r="26" spans="1:4" x14ac:dyDescent="0.3">
      <c r="A26">
        <f t="shared" si="1"/>
        <v>25</v>
      </c>
      <c r="B26">
        <v>65</v>
      </c>
      <c r="C26" s="1">
        <v>43629</v>
      </c>
      <c r="D26">
        <f t="shared" si="0"/>
        <v>4</v>
      </c>
    </row>
    <row r="27" spans="1:4" x14ac:dyDescent="0.3">
      <c r="A27">
        <f t="shared" si="1"/>
        <v>26</v>
      </c>
      <c r="B27">
        <v>78</v>
      </c>
      <c r="C27" s="1">
        <v>43630</v>
      </c>
      <c r="D27">
        <f t="shared" si="0"/>
        <v>5</v>
      </c>
    </row>
    <row r="28" spans="1:4" x14ac:dyDescent="0.3">
      <c r="A28">
        <f t="shared" si="1"/>
        <v>27</v>
      </c>
      <c r="B28">
        <v>42</v>
      </c>
      <c r="C28" s="1">
        <v>43631</v>
      </c>
      <c r="D28">
        <f t="shared" si="0"/>
        <v>6</v>
      </c>
    </row>
    <row r="29" spans="1:4" x14ac:dyDescent="0.3">
      <c r="A29">
        <f t="shared" si="1"/>
        <v>28</v>
      </c>
      <c r="B29">
        <v>54</v>
      </c>
      <c r="C29" s="1">
        <v>43632</v>
      </c>
      <c r="D29">
        <f t="shared" si="0"/>
        <v>7</v>
      </c>
    </row>
    <row r="30" spans="1:4" x14ac:dyDescent="0.3">
      <c r="A30">
        <f t="shared" si="1"/>
        <v>29</v>
      </c>
      <c r="B30">
        <v>35</v>
      </c>
      <c r="C30" s="1">
        <v>43633</v>
      </c>
      <c r="D30">
        <f t="shared" si="0"/>
        <v>1</v>
      </c>
    </row>
    <row r="31" spans="1:4" x14ac:dyDescent="0.3">
      <c r="A31">
        <f t="shared" si="1"/>
        <v>30</v>
      </c>
      <c r="B31">
        <v>60</v>
      </c>
      <c r="C31" s="1">
        <v>43634</v>
      </c>
      <c r="D31">
        <f t="shared" si="0"/>
        <v>2</v>
      </c>
    </row>
    <row r="34" spans="1:4" x14ac:dyDescent="0.3">
      <c r="A34">
        <f t="array" ref="A34:B34">LINEST(B2:B31,A2:A31,1,1)</f>
        <v>0.23759733036707456</v>
      </c>
      <c r="B34">
        <v>48.05057471264368</v>
      </c>
    </row>
    <row r="36" spans="1:4" x14ac:dyDescent="0.3">
      <c r="B36" t="s">
        <v>6</v>
      </c>
    </row>
    <row r="37" spans="1:4" x14ac:dyDescent="0.3">
      <c r="A37" s="5">
        <v>31</v>
      </c>
      <c r="B37" s="5">
        <f>(B34+A34*A37)*INDEX($H$2:$H$8,D37)</f>
        <v>39.491106766204531</v>
      </c>
      <c r="C37" s="7">
        <v>43635</v>
      </c>
      <c r="D37">
        <f t="shared" ref="D37" si="2">WEEKDAY(C37,2)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Elena</cp:lastModifiedBy>
  <dcterms:created xsi:type="dcterms:W3CDTF">2019-07-16T04:26:52Z</dcterms:created>
  <dcterms:modified xsi:type="dcterms:W3CDTF">2019-07-16T08:36:41Z</dcterms:modified>
</cp:coreProperties>
</file>