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630" tabRatio="883"/>
  </bookViews>
  <sheets>
    <sheet name="Инвест" sheetId="7" r:id="rId1"/>
    <sheet name="Источник 1" sheetId="8" r:id="rId2"/>
  </sheets>
  <calcPr calcId="152511"/>
  <fileRecoveryPr autoRecover="0"/>
</workbook>
</file>

<file path=xl/calcChain.xml><?xml version="1.0" encoding="utf-8"?>
<calcChain xmlns="http://schemas.openxmlformats.org/spreadsheetml/2006/main">
  <c r="D6" i="7" l="1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X6" i="7"/>
  <c r="AY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BP6" i="7"/>
  <c r="BQ6" i="7"/>
  <c r="BR6" i="7"/>
  <c r="BS6" i="7"/>
  <c r="BT6" i="7"/>
  <c r="BU6" i="7"/>
  <c r="C6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C7" i="7"/>
  <c r="S10" i="7"/>
  <c r="J10" i="7"/>
  <c r="F10" i="7"/>
  <c r="BV7" i="7" l="1"/>
  <c r="BA5" i="8" l="1"/>
  <c r="AV5" i="8"/>
  <c r="AQ5" i="8"/>
  <c r="AL5" i="8"/>
  <c r="AG5" i="8"/>
  <c r="AB5" i="8"/>
  <c r="W5" i="8"/>
  <c r="R5" i="8"/>
  <c r="M5" i="8"/>
  <c r="E5" i="8"/>
  <c r="H5" i="8" l="1"/>
  <c r="BW5" i="8" s="1"/>
  <c r="C10" i="7" l="1"/>
  <c r="D10" i="7" l="1"/>
  <c r="E10" i="7" l="1"/>
  <c r="G10" i="7" l="1"/>
  <c r="H10" i="7" l="1"/>
  <c r="I10" i="7" l="1"/>
  <c r="K10" i="7" l="1"/>
  <c r="L10" i="7" l="1"/>
  <c r="M10" i="7" l="1"/>
  <c r="N10" i="7" l="1"/>
  <c r="O10" i="7" l="1"/>
  <c r="P10" i="7" l="1"/>
  <c r="Q10" i="7" l="1"/>
  <c r="R10" i="7" l="1"/>
  <c r="T10" i="7" l="1"/>
  <c r="U10" i="7" l="1"/>
  <c r="V10" i="7" l="1"/>
  <c r="W10" i="7" l="1"/>
  <c r="X10" i="7" l="1"/>
  <c r="Y10" i="7" l="1"/>
  <c r="Z10" i="7" l="1"/>
  <c r="AA10" i="7" l="1"/>
  <c r="AB10" i="7" l="1"/>
  <c r="AC10" i="7" l="1"/>
  <c r="AD10" i="7" l="1"/>
  <c r="AE10" i="7" l="1"/>
  <c r="AF10" i="7" l="1"/>
  <c r="AG10" i="7" l="1"/>
  <c r="AH10" i="7" l="1"/>
  <c r="AI10" i="7" l="1"/>
  <c r="AJ10" i="7" l="1"/>
  <c r="AK10" i="7" l="1"/>
  <c r="AL10" i="7" l="1"/>
  <c r="AM10" i="7" l="1"/>
  <c r="AN10" i="7" l="1"/>
  <c r="AO10" i="7" l="1"/>
  <c r="AP10" i="7" l="1"/>
  <c r="AQ10" i="7" l="1"/>
  <c r="AR10" i="7" l="1"/>
  <c r="AS10" i="7" l="1"/>
  <c r="AT10" i="7" l="1"/>
  <c r="AU10" i="7" l="1"/>
  <c r="AV10" i="7" l="1"/>
  <c r="AW10" i="7" l="1"/>
  <c r="AX10" i="7" l="1"/>
  <c r="AY10" i="7" l="1"/>
  <c r="AZ10" i="7" l="1"/>
  <c r="BA10" i="7" l="1"/>
  <c r="BB10" i="7" l="1"/>
  <c r="BC10" i="7" l="1"/>
  <c r="BD10" i="7" l="1"/>
  <c r="BE10" i="7" l="1"/>
  <c r="BF10" i="7" l="1"/>
  <c r="BG10" i="7" l="1"/>
  <c r="BH10" i="7" l="1"/>
  <c r="BI10" i="7" l="1"/>
  <c r="BJ10" i="7" l="1"/>
  <c r="BK10" i="7" l="1"/>
  <c r="BL10" i="7" l="1"/>
  <c r="BM10" i="7" l="1"/>
  <c r="BN10" i="7" l="1"/>
  <c r="BO10" i="7" l="1"/>
  <c r="BP10" i="7" l="1"/>
  <c r="BQ10" i="7" l="1"/>
  <c r="BR10" i="7" l="1"/>
  <c r="BS10" i="7" l="1"/>
  <c r="BT10" i="7" l="1"/>
  <c r="BU10" i="7" l="1"/>
  <c r="BV10" i="7" l="1"/>
  <c r="BV6" i="7" l="1"/>
</calcChain>
</file>

<file path=xl/sharedStrings.xml><?xml version="1.0" encoding="utf-8"?>
<sst xmlns="http://schemas.openxmlformats.org/spreadsheetml/2006/main" count="103" uniqueCount="53">
  <si>
    <t xml:space="preserve"> </t>
  </si>
  <si>
    <t>2018 г.</t>
  </si>
  <si>
    <t>Наименование объекта</t>
  </si>
  <si>
    <t>Итог</t>
  </si>
  <si>
    <t>Ед. изм.</t>
  </si>
  <si>
    <t>тыс. руб.</t>
  </si>
  <si>
    <t>2 кв. 2021</t>
  </si>
  <si>
    <t>Нарастающим итогом:</t>
  </si>
  <si>
    <t>1 кв. 2019</t>
  </si>
  <si>
    <t>2 кв. 2019</t>
  </si>
  <si>
    <t>3 кв. 2019</t>
  </si>
  <si>
    <t>4 кв. 2019</t>
  </si>
  <si>
    <t>1 кв. 2020</t>
  </si>
  <si>
    <t>2 кв. 2020</t>
  </si>
  <si>
    <t>3 кв. 2020</t>
  </si>
  <si>
    <t>4 кв. 2020</t>
  </si>
  <si>
    <t>1 кв. 2021</t>
  </si>
  <si>
    <t>3 кв. 2021</t>
  </si>
  <si>
    <t>4 кв. 2021</t>
  </si>
  <si>
    <t>1 кв. 2022</t>
  </si>
  <si>
    <t>2 кв. 2022</t>
  </si>
  <si>
    <t>3 кв. 2022</t>
  </si>
  <si>
    <t>4 кв. 2022</t>
  </si>
  <si>
    <t>1 кв. 2023</t>
  </si>
  <si>
    <t>2 кв. 2023</t>
  </si>
  <si>
    <t>3 кв. 2023</t>
  </si>
  <si>
    <t>4 кв. 2023</t>
  </si>
  <si>
    <t>1 кв. 2024</t>
  </si>
  <si>
    <t>2 кв. 2024</t>
  </si>
  <si>
    <t>3 кв. 2024</t>
  </si>
  <si>
    <t>4 кв. 2024</t>
  </si>
  <si>
    <t>1 кв. 2025</t>
  </si>
  <si>
    <t>2 кв. 2025</t>
  </si>
  <si>
    <t>3 кв. 2025</t>
  </si>
  <si>
    <t>4 кв. 2025</t>
  </si>
  <si>
    <t>1 кв. 2026</t>
  </si>
  <si>
    <t>2 кв. 2026</t>
  </si>
  <si>
    <t>3 кв. 2026</t>
  </si>
  <si>
    <t>4 кв. 2026</t>
  </si>
  <si>
    <t>1 кв. 2027</t>
  </si>
  <si>
    <t>2 кв. 2027</t>
  </si>
  <si>
    <t>3 кв. 2027</t>
  </si>
  <si>
    <t>4 кв. 2027</t>
  </si>
  <si>
    <t>1 кв. 2028</t>
  </si>
  <si>
    <t>2 кв. 2028</t>
  </si>
  <si>
    <t>3 кв. 2028</t>
  </si>
  <si>
    <t>4 кв. 2028</t>
  </si>
  <si>
    <t>Источник 1</t>
  </si>
  <si>
    <t>ГРАФИК ПОСТУПЛЕНИЯ ……………….</t>
  </si>
  <si>
    <t>Наименование проекта</t>
  </si>
  <si>
    <t>КАПИТАЛЬНЫЕ ВЛОЖЕНИЯ</t>
  </si>
  <si>
    <t>за счет источника 1</t>
  </si>
  <si>
    <t>за счет источника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</si>
</sst>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rgb="FF333399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sz val="10"/>
      <name val="Arial Cyr"/>
      <charset val="204"/>
    </font>
    <font>
      <i/>
      <sz val="10.5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i/>
      <sz val="11"/>
      <color rgb="FF333399"/>
      <name val="Cambria"/>
      <family val="1"/>
      <charset val="204"/>
      <scheme val="major"/>
    </font>
    <font>
      <sz val="11"/>
      <color rgb="FF333399"/>
      <name val="Cambria"/>
      <family val="1"/>
      <charset val="204"/>
      <scheme val="major"/>
    </font>
    <font>
      <i/>
      <sz val="10.5"/>
      <color rgb="FF333399"/>
      <name val="Cambria"/>
      <family val="1"/>
      <charset val="204"/>
      <scheme val="maj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165" fontId="4" fillId="0" borderId="0"/>
  </cellStyleXfs>
  <cellXfs count="30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indent="3"/>
    </xf>
    <xf numFmtId="0" fontId="5" fillId="3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 indent="2"/>
    </xf>
    <xf numFmtId="164" fontId="1" fillId="3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left" vertical="center" indent="1"/>
    </xf>
    <xf numFmtId="164" fontId="7" fillId="0" borderId="1" xfId="0" applyNumberFormat="1" applyFont="1" applyBorder="1"/>
    <xf numFmtId="164" fontId="1" fillId="0" borderId="0" xfId="0" applyNumberFormat="1" applyFont="1"/>
    <xf numFmtId="164" fontId="1" fillId="7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333399"/>
      <color rgb="FF7E3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BV17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RowHeight="14.25" outlineLevelRow="1" outlineLevelCol="2" x14ac:dyDescent="0.2"/>
  <cols>
    <col min="1" max="1" width="52.85546875" style="1" customWidth="1"/>
    <col min="2" max="2" width="11.5703125" style="1" customWidth="1"/>
    <col min="3" max="3" width="9.28515625" style="1" customWidth="1" outlineLevel="1"/>
    <col min="4" max="4" width="10.140625" style="1" customWidth="1" outlineLevel="1"/>
    <col min="5" max="5" width="9.85546875" style="1" customWidth="1" outlineLevel="1"/>
    <col min="6" max="6" width="13.5703125" style="1" bestFit="1" customWidth="1" outlineLevel="1"/>
    <col min="7" max="7" width="13.5703125" style="1" bestFit="1" customWidth="1"/>
    <col min="8" max="11" width="13.5703125" style="1" bestFit="1" customWidth="1" outlineLevel="1"/>
    <col min="12" max="12" width="13.7109375" style="1" bestFit="1" customWidth="1"/>
    <col min="13" max="13" width="13.7109375" style="1" bestFit="1" customWidth="1" outlineLevel="1"/>
    <col min="14" max="14" width="13.5703125" style="1" bestFit="1" customWidth="1" outlineLevel="1"/>
    <col min="15" max="16" width="14.7109375" style="1" bestFit="1" customWidth="1" outlineLevel="1"/>
    <col min="17" max="17" width="14.42578125" style="1" bestFit="1" customWidth="1"/>
    <col min="18" max="18" width="14.7109375" style="1" bestFit="1" customWidth="1" outlineLevel="1"/>
    <col min="19" max="21" width="14.85546875" style="1" bestFit="1" customWidth="1" outlineLevel="1"/>
    <col min="22" max="22" width="14.85546875" style="1" bestFit="1" customWidth="1"/>
    <col min="23" max="26" width="14.85546875" style="1" bestFit="1" customWidth="1" outlineLevel="1"/>
    <col min="27" max="27" width="14.85546875" style="1" bestFit="1" customWidth="1"/>
    <col min="28" max="31" width="14.85546875" style="1" bestFit="1" customWidth="1" outlineLevel="1"/>
    <col min="32" max="32" width="14.85546875" style="1" bestFit="1" customWidth="1"/>
    <col min="33" max="36" width="14.85546875" style="1" bestFit="1" customWidth="1" outlineLevel="2"/>
    <col min="37" max="37" width="14.85546875" style="1" bestFit="1" customWidth="1" outlineLevel="1"/>
    <col min="38" max="41" width="14.85546875" style="1" bestFit="1" customWidth="1" outlineLevel="2"/>
    <col min="42" max="42" width="14.85546875" style="1" bestFit="1" customWidth="1" outlineLevel="1"/>
    <col min="43" max="46" width="14.85546875" style="1" bestFit="1" customWidth="1" outlineLevel="2"/>
    <col min="47" max="47" width="14.85546875" style="1" bestFit="1" customWidth="1" outlineLevel="1"/>
    <col min="48" max="51" width="14.85546875" style="1" bestFit="1" customWidth="1" outlineLevel="2"/>
    <col min="52" max="73" width="14.85546875" style="1" bestFit="1" customWidth="1" outlineLevel="1"/>
    <col min="74" max="74" width="14.85546875" style="1" bestFit="1" customWidth="1"/>
    <col min="75" max="16384" width="9.140625" style="1"/>
  </cols>
  <sheetData>
    <row r="2" spans="1:74" x14ac:dyDescent="0.2">
      <c r="A2" s="5" t="s">
        <v>50</v>
      </c>
    </row>
    <row r="4" spans="1:74" ht="21" customHeight="1" x14ac:dyDescent="0.2">
      <c r="A4" s="3" t="s">
        <v>2</v>
      </c>
      <c r="B4" s="9" t="s">
        <v>4</v>
      </c>
      <c r="C4" s="8" t="s">
        <v>8</v>
      </c>
      <c r="D4" s="6" t="s">
        <v>9</v>
      </c>
      <c r="E4" s="6" t="s">
        <v>10</v>
      </c>
      <c r="F4" s="6" t="s">
        <v>11</v>
      </c>
      <c r="G4" s="7">
        <v>2019</v>
      </c>
      <c r="H4" s="6" t="s">
        <v>12</v>
      </c>
      <c r="I4" s="6" t="s">
        <v>13</v>
      </c>
      <c r="J4" s="6" t="s">
        <v>14</v>
      </c>
      <c r="K4" s="6" t="s">
        <v>15</v>
      </c>
      <c r="L4" s="7">
        <v>2020</v>
      </c>
      <c r="M4" s="6" t="s">
        <v>16</v>
      </c>
      <c r="N4" s="6" t="s">
        <v>6</v>
      </c>
      <c r="O4" s="6" t="s">
        <v>17</v>
      </c>
      <c r="P4" s="6" t="s">
        <v>18</v>
      </c>
      <c r="Q4" s="7">
        <v>2021</v>
      </c>
      <c r="R4" s="6" t="s">
        <v>19</v>
      </c>
      <c r="S4" s="6" t="s">
        <v>20</v>
      </c>
      <c r="T4" s="6" t="s">
        <v>21</v>
      </c>
      <c r="U4" s="6" t="s">
        <v>22</v>
      </c>
      <c r="V4" s="7">
        <v>2022</v>
      </c>
      <c r="W4" s="6" t="s">
        <v>23</v>
      </c>
      <c r="X4" s="6" t="s">
        <v>24</v>
      </c>
      <c r="Y4" s="6" t="s">
        <v>25</v>
      </c>
      <c r="Z4" s="6" t="s">
        <v>26</v>
      </c>
      <c r="AA4" s="7">
        <v>2023</v>
      </c>
      <c r="AB4" s="6" t="s">
        <v>27</v>
      </c>
      <c r="AC4" s="6" t="s">
        <v>28</v>
      </c>
      <c r="AD4" s="6" t="s">
        <v>29</v>
      </c>
      <c r="AE4" s="6" t="s">
        <v>30</v>
      </c>
      <c r="AF4" s="7">
        <v>2024</v>
      </c>
      <c r="AG4" s="6" t="s">
        <v>31</v>
      </c>
      <c r="AH4" s="6" t="s">
        <v>32</v>
      </c>
      <c r="AI4" s="6" t="s">
        <v>33</v>
      </c>
      <c r="AJ4" s="6" t="s">
        <v>34</v>
      </c>
      <c r="AK4" s="7">
        <v>2025</v>
      </c>
      <c r="AL4" s="6" t="s">
        <v>35</v>
      </c>
      <c r="AM4" s="6" t="s">
        <v>36</v>
      </c>
      <c r="AN4" s="6" t="s">
        <v>37</v>
      </c>
      <c r="AO4" s="6" t="s">
        <v>38</v>
      </c>
      <c r="AP4" s="7">
        <v>2026</v>
      </c>
      <c r="AQ4" s="6" t="s">
        <v>39</v>
      </c>
      <c r="AR4" s="6" t="s">
        <v>40</v>
      </c>
      <c r="AS4" s="6" t="s">
        <v>41</v>
      </c>
      <c r="AT4" s="6" t="s">
        <v>42</v>
      </c>
      <c r="AU4" s="7">
        <v>2027</v>
      </c>
      <c r="AV4" s="6" t="s">
        <v>43</v>
      </c>
      <c r="AW4" s="6" t="s">
        <v>44</v>
      </c>
      <c r="AX4" s="6" t="s">
        <v>45</v>
      </c>
      <c r="AY4" s="6" t="s">
        <v>46</v>
      </c>
      <c r="AZ4" s="7">
        <v>2028</v>
      </c>
      <c r="BA4" s="7">
        <v>2029</v>
      </c>
      <c r="BB4" s="7">
        <v>2030</v>
      </c>
      <c r="BC4" s="7">
        <v>2031</v>
      </c>
      <c r="BD4" s="7">
        <v>2032</v>
      </c>
      <c r="BE4" s="7">
        <v>2033</v>
      </c>
      <c r="BF4" s="7">
        <v>2034</v>
      </c>
      <c r="BG4" s="7">
        <v>2035</v>
      </c>
      <c r="BH4" s="7">
        <v>2036</v>
      </c>
      <c r="BI4" s="7">
        <v>2037</v>
      </c>
      <c r="BJ4" s="7">
        <v>2038</v>
      </c>
      <c r="BK4" s="7">
        <v>2039</v>
      </c>
      <c r="BL4" s="7">
        <v>2040</v>
      </c>
      <c r="BM4" s="7">
        <v>2041</v>
      </c>
      <c r="BN4" s="7">
        <v>2042</v>
      </c>
      <c r="BO4" s="7">
        <v>2043</v>
      </c>
      <c r="BP4" s="7">
        <v>2044</v>
      </c>
      <c r="BQ4" s="7">
        <v>2045</v>
      </c>
      <c r="BR4" s="7">
        <v>2046</v>
      </c>
      <c r="BS4" s="7">
        <v>2047</v>
      </c>
      <c r="BT4" s="7">
        <v>2048</v>
      </c>
      <c r="BU4" s="7">
        <v>2049</v>
      </c>
      <c r="BV4" s="7" t="s">
        <v>3</v>
      </c>
    </row>
    <row r="5" spans="1:74" x14ac:dyDescent="0.2">
      <c r="A5" s="4" t="s">
        <v>49</v>
      </c>
      <c r="B5" s="10" t="s">
        <v>5</v>
      </c>
      <c r="C5" s="19">
        <v>0</v>
      </c>
      <c r="D5" s="19">
        <v>0</v>
      </c>
      <c r="E5" s="19">
        <v>0</v>
      </c>
      <c r="F5" s="19">
        <v>1813869.6191999998</v>
      </c>
      <c r="G5" s="19">
        <v>1813869.6191999998</v>
      </c>
      <c r="H5" s="19">
        <v>0</v>
      </c>
      <c r="I5" s="19">
        <v>0</v>
      </c>
      <c r="J5" s="19">
        <v>70000</v>
      </c>
      <c r="K5" s="19">
        <v>0</v>
      </c>
      <c r="L5" s="19">
        <v>70000</v>
      </c>
      <c r="M5" s="19">
        <v>0</v>
      </c>
      <c r="N5" s="19">
        <v>1000000</v>
      </c>
      <c r="O5" s="19">
        <v>1500000</v>
      </c>
      <c r="P5" s="19">
        <v>1500000</v>
      </c>
      <c r="Q5" s="19">
        <v>4000000</v>
      </c>
      <c r="R5" s="19">
        <v>2500000</v>
      </c>
      <c r="S5" s="19">
        <v>2500000</v>
      </c>
      <c r="T5" s="19">
        <v>2500000</v>
      </c>
      <c r="U5" s="19">
        <v>1500000</v>
      </c>
      <c r="V5" s="19">
        <v>9000000</v>
      </c>
      <c r="W5" s="19">
        <v>2500000</v>
      </c>
      <c r="X5" s="19">
        <v>754826.57280000008</v>
      </c>
      <c r="Y5" s="19">
        <v>0</v>
      </c>
      <c r="Z5" s="19">
        <v>0</v>
      </c>
      <c r="AA5" s="19">
        <v>3254826.5728000002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  <c r="BD5" s="19">
        <v>0</v>
      </c>
      <c r="BE5" s="19">
        <v>0</v>
      </c>
      <c r="BF5" s="19">
        <v>0</v>
      </c>
      <c r="BG5" s="19">
        <v>0</v>
      </c>
      <c r="BH5" s="19">
        <v>0</v>
      </c>
      <c r="BI5" s="19">
        <v>0</v>
      </c>
      <c r="BJ5" s="19">
        <v>0</v>
      </c>
      <c r="BK5" s="19">
        <v>0</v>
      </c>
      <c r="BL5" s="19">
        <v>0</v>
      </c>
      <c r="BM5" s="19">
        <v>0</v>
      </c>
      <c r="BN5" s="19">
        <v>0</v>
      </c>
      <c r="BO5" s="19">
        <v>0</v>
      </c>
      <c r="BP5" s="19">
        <v>0</v>
      </c>
      <c r="BQ5" s="19">
        <v>0</v>
      </c>
      <c r="BR5" s="19">
        <v>0</v>
      </c>
      <c r="BS5" s="19">
        <v>0</v>
      </c>
      <c r="BT5" s="19">
        <v>0</v>
      </c>
      <c r="BU5" s="19">
        <v>0</v>
      </c>
      <c r="BV5" s="15">
        <v>18138696.191999998</v>
      </c>
    </row>
    <row r="6" spans="1:74" outlineLevel="1" x14ac:dyDescent="0.2">
      <c r="A6" s="18" t="s">
        <v>51</v>
      </c>
      <c r="B6" s="10" t="s">
        <v>5</v>
      </c>
      <c r="C6" s="21">
        <f>MAX(,IF(C10&lt;='Источник 1'!$BW$5,C5,IF(C10&gt;'Источник 1'!$BW$5,C5-(C10-'Источник 1'!$BW$5))))</f>
        <v>0</v>
      </c>
      <c r="D6" s="21">
        <f>MAX(,IF(D10&lt;='Источник 1'!$BW$5,D5,IF(D10&gt;'Источник 1'!$BW$5,D5-(D10-'Источник 1'!$BW$5))))</f>
        <v>0</v>
      </c>
      <c r="E6" s="21">
        <f>MAX(,IF(E10&lt;='Источник 1'!$BW$5,E5,IF(E10&gt;'Источник 1'!$BW$5,E5-(E10-'Источник 1'!$BW$5))))</f>
        <v>0</v>
      </c>
      <c r="F6" s="21">
        <f>MAX(,IF(F10&lt;='Источник 1'!$BW$5,F5,IF(F10&gt;'Источник 1'!$BW$5,F5-(F10-'Источник 1'!$BW$5))))</f>
        <v>1813869.6191999998</v>
      </c>
      <c r="G6" s="21">
        <f>MAX(,IF(G10&lt;='Источник 1'!$BW$5,G5,IF(G10&gt;'Источник 1'!$BW$5,G5-(G10-'Источник 1'!$BW$5))))</f>
        <v>1813869.6191999998</v>
      </c>
      <c r="H6" s="21">
        <f>MAX(,IF(H10&lt;='Источник 1'!$BW$5,H5,IF(H10&gt;'Источник 1'!$BW$5,H5-(H10-'Источник 1'!$BW$5))))</f>
        <v>0</v>
      </c>
      <c r="I6" s="21">
        <f>MAX(,IF(I10&lt;='Источник 1'!$BW$5,I5,IF(I10&gt;'Источник 1'!$BW$5,I5-(I10-'Источник 1'!$BW$5))))</f>
        <v>0</v>
      </c>
      <c r="J6" s="21">
        <f>MAX(,IF(J10&lt;='Источник 1'!$BW$5,J5,IF(J10&gt;'Источник 1'!$BW$5,J5-(J10-'Источник 1'!$BW$5))))</f>
        <v>70000</v>
      </c>
      <c r="K6" s="21">
        <f>MAX(,IF(K10&lt;='Источник 1'!$BW$5,K5,IF(K10&gt;'Источник 1'!$BW$5,K5-(K10-'Источник 1'!$BW$5))))</f>
        <v>0</v>
      </c>
      <c r="L6" s="21">
        <f>MAX(,IF(L10&lt;='Источник 1'!$BW$5,L5,IF(L10&gt;'Источник 1'!$BW$5,L5-(L10-'Источник 1'!$BW$5))))</f>
        <v>70000</v>
      </c>
      <c r="M6" s="21">
        <f>MAX(,IF(M10&lt;='Источник 1'!$BW$5,M5,IF(M10&gt;'Источник 1'!$BW$5,M5-(M10-'Источник 1'!$BW$5))))</f>
        <v>0</v>
      </c>
      <c r="N6" s="21">
        <f>MAX(,IF(N10&lt;='Источник 1'!$BW$5,N5,IF(N10&gt;'Источник 1'!$BW$5,N5-(N10-'Источник 1'!$BW$5))))</f>
        <v>1000000</v>
      </c>
      <c r="O6" s="21">
        <f>MAX(,IF(O10&lt;='Источник 1'!$BW$5,O5,IF(O10&gt;'Источник 1'!$BW$5,O5-(O10-'Источник 1'!$BW$5))))</f>
        <v>1500000</v>
      </c>
      <c r="P6" s="21">
        <f>MAX(,IF(P10&lt;='Источник 1'!$BW$5,P5,IF(P10&gt;'Источник 1'!$BW$5,P5-(P10-'Источник 1'!$BW$5))))</f>
        <v>1500000</v>
      </c>
      <c r="Q6" s="21">
        <f>MAX(,IF(Q10&lt;='Источник 1'!$BW$5,Q5,IF(Q10&gt;'Источник 1'!$BW$5,Q5-(Q10-'Источник 1'!$BW$5))))</f>
        <v>4000000</v>
      </c>
      <c r="R6" s="21">
        <f>MAX(,IF(R10&lt;='Источник 1'!$BW$5,R5,IF(R10&gt;'Источник 1'!$BW$5,R5-(R10-'Источник 1'!$BW$5))))</f>
        <v>2500000</v>
      </c>
      <c r="S6" s="21">
        <f>MAX(,IF(S10&lt;='Источник 1'!$BW$5,S5,IF(S10&gt;'Источник 1'!$BW$5,S5-(S10-'Источник 1'!$BW$5))))</f>
        <v>1206540.3808000013</v>
      </c>
      <c r="T6" s="21">
        <f>MAX(,IF(T10&lt;='Источник 1'!$BW$5,T5,IF(T10&gt;'Источник 1'!$BW$5,T5-(T10-'Источник 1'!$BW$5))))</f>
        <v>0</v>
      </c>
      <c r="U6" s="21">
        <f>MAX(,IF(U10&lt;='Источник 1'!$BW$5,U5,IF(U10&gt;'Источник 1'!$BW$5,U5-(U10-'Источник 1'!$BW$5))))</f>
        <v>0</v>
      </c>
      <c r="V6" s="21">
        <f>MAX(,IF(V10&lt;='Источник 1'!$BW$5,V5,IF(V10&gt;'Источник 1'!$BW$5,V5-(V10-'Источник 1'!$BW$5))))</f>
        <v>3706540.3808000013</v>
      </c>
      <c r="W6" s="21">
        <f>MAX(,IF(W10&lt;='Источник 1'!$BW$5,W5,IF(W10&gt;'Источник 1'!$BW$5,W5-(W10-'Источник 1'!$BW$5))))</f>
        <v>0</v>
      </c>
      <c r="X6" s="21">
        <f>MAX(,IF(X10&lt;='Источник 1'!$BW$5,X5,IF(X10&gt;'Источник 1'!$BW$5,X5-(X10-'Источник 1'!$BW$5))))</f>
        <v>0</v>
      </c>
      <c r="Y6" s="21">
        <f>MAX(,IF(Y10&lt;='Источник 1'!$BW$5,Y5,IF(Y10&gt;'Источник 1'!$BW$5,Y5-(Y10-'Источник 1'!$BW$5))))</f>
        <v>0</v>
      </c>
      <c r="Z6" s="21">
        <f>MAX(,IF(Z10&lt;='Источник 1'!$BW$5,Z5,IF(Z10&gt;'Источник 1'!$BW$5,Z5-(Z10-'Источник 1'!$BW$5))))</f>
        <v>0</v>
      </c>
      <c r="AA6" s="21">
        <f>MAX(,IF(AA10&lt;='Источник 1'!$BW$5,AA5,IF(AA10&gt;'Источник 1'!$BW$5,AA5-(AA10-'Источник 1'!$BW$5))))</f>
        <v>0</v>
      </c>
      <c r="AB6" s="21">
        <f>MAX(,IF(AB10&lt;='Источник 1'!$BW$5,AB5,IF(AB10&gt;'Источник 1'!$BW$5,AB5-(AB10-'Источник 1'!$BW$5))))</f>
        <v>0</v>
      </c>
      <c r="AC6" s="21">
        <f>MAX(,IF(AC10&lt;='Источник 1'!$BW$5,AC5,IF(AC10&gt;'Источник 1'!$BW$5,AC5-(AC10-'Источник 1'!$BW$5))))</f>
        <v>0</v>
      </c>
      <c r="AD6" s="21">
        <f>MAX(,IF(AD10&lt;='Источник 1'!$BW$5,AD5,IF(AD10&gt;'Источник 1'!$BW$5,AD5-(AD10-'Источник 1'!$BW$5))))</f>
        <v>0</v>
      </c>
      <c r="AE6" s="21">
        <f>MAX(,IF(AE10&lt;='Источник 1'!$BW$5,AE5,IF(AE10&gt;'Источник 1'!$BW$5,AE5-(AE10-'Источник 1'!$BW$5))))</f>
        <v>0</v>
      </c>
      <c r="AF6" s="21">
        <f>MAX(,IF(AF10&lt;='Источник 1'!$BW$5,AF5,IF(AF10&gt;'Источник 1'!$BW$5,AF5-(AF10-'Источник 1'!$BW$5))))</f>
        <v>0</v>
      </c>
      <c r="AG6" s="21">
        <f>MAX(,IF(AG10&lt;='Источник 1'!$BW$5,AG5,IF(AG10&gt;'Источник 1'!$BW$5,AG5-(AG10-'Источник 1'!$BW$5))))</f>
        <v>0</v>
      </c>
      <c r="AH6" s="21">
        <f>MAX(,IF(AH10&lt;='Источник 1'!$BW$5,AH5,IF(AH10&gt;'Источник 1'!$BW$5,AH5-(AH10-'Источник 1'!$BW$5))))</f>
        <v>0</v>
      </c>
      <c r="AI6" s="21">
        <f>MAX(,IF(AI10&lt;='Источник 1'!$BW$5,AI5,IF(AI10&gt;'Источник 1'!$BW$5,AI5-(AI10-'Источник 1'!$BW$5))))</f>
        <v>0</v>
      </c>
      <c r="AJ6" s="21">
        <f>MAX(,IF(AJ10&lt;='Источник 1'!$BW$5,AJ5,IF(AJ10&gt;'Источник 1'!$BW$5,AJ5-(AJ10-'Источник 1'!$BW$5))))</f>
        <v>0</v>
      </c>
      <c r="AK6" s="21">
        <f>MAX(,IF(AK10&lt;='Источник 1'!$BW$5,AK5,IF(AK10&gt;'Источник 1'!$BW$5,AK5-(AK10-'Источник 1'!$BW$5))))</f>
        <v>0</v>
      </c>
      <c r="AL6" s="21">
        <f>MAX(,IF(AL10&lt;='Источник 1'!$BW$5,AL5,IF(AL10&gt;'Источник 1'!$BW$5,AL5-(AL10-'Источник 1'!$BW$5))))</f>
        <v>0</v>
      </c>
      <c r="AM6" s="21">
        <f>MAX(,IF(AM10&lt;='Источник 1'!$BW$5,AM5,IF(AM10&gt;'Источник 1'!$BW$5,AM5-(AM10-'Источник 1'!$BW$5))))</f>
        <v>0</v>
      </c>
      <c r="AN6" s="21">
        <f>MAX(,IF(AN10&lt;='Источник 1'!$BW$5,AN5,IF(AN10&gt;'Источник 1'!$BW$5,AN5-(AN10-'Источник 1'!$BW$5))))</f>
        <v>0</v>
      </c>
      <c r="AO6" s="21">
        <f>MAX(,IF(AO10&lt;='Источник 1'!$BW$5,AO5,IF(AO10&gt;'Источник 1'!$BW$5,AO5-(AO10-'Источник 1'!$BW$5))))</f>
        <v>0</v>
      </c>
      <c r="AP6" s="21">
        <f>MAX(,IF(AP10&lt;='Источник 1'!$BW$5,AP5,IF(AP10&gt;'Источник 1'!$BW$5,AP5-(AP10-'Источник 1'!$BW$5))))</f>
        <v>0</v>
      </c>
      <c r="AQ6" s="21">
        <f>MAX(,IF(AQ10&lt;='Источник 1'!$BW$5,AQ5,IF(AQ10&gt;'Источник 1'!$BW$5,AQ5-(AQ10-'Источник 1'!$BW$5))))</f>
        <v>0</v>
      </c>
      <c r="AR6" s="21">
        <f>MAX(,IF(AR10&lt;='Источник 1'!$BW$5,AR5,IF(AR10&gt;'Источник 1'!$BW$5,AR5-(AR10-'Источник 1'!$BW$5))))</f>
        <v>0</v>
      </c>
      <c r="AS6" s="21">
        <f>MAX(,IF(AS10&lt;='Источник 1'!$BW$5,AS5,IF(AS10&gt;'Источник 1'!$BW$5,AS5-(AS10-'Источник 1'!$BW$5))))</f>
        <v>0</v>
      </c>
      <c r="AT6" s="21">
        <f>MAX(,IF(AT10&lt;='Источник 1'!$BW$5,AT5,IF(AT10&gt;'Источник 1'!$BW$5,AT5-(AT10-'Источник 1'!$BW$5))))</f>
        <v>0</v>
      </c>
      <c r="AU6" s="21">
        <f>MAX(,IF(AU10&lt;='Источник 1'!$BW$5,AU5,IF(AU10&gt;'Источник 1'!$BW$5,AU5-(AU10-'Источник 1'!$BW$5))))</f>
        <v>0</v>
      </c>
      <c r="AV6" s="21">
        <f>MAX(,IF(AV10&lt;='Источник 1'!$BW$5,AV5,IF(AV10&gt;'Источник 1'!$BW$5,AV5-(AV10-'Источник 1'!$BW$5))))</f>
        <v>0</v>
      </c>
      <c r="AW6" s="21">
        <f>MAX(,IF(AW10&lt;='Источник 1'!$BW$5,AW5,IF(AW10&gt;'Источник 1'!$BW$5,AW5-(AW10-'Источник 1'!$BW$5))))</f>
        <v>0</v>
      </c>
      <c r="AX6" s="21">
        <f>MAX(,IF(AX10&lt;='Источник 1'!$BW$5,AX5,IF(AX10&gt;'Источник 1'!$BW$5,AX5-(AX10-'Источник 1'!$BW$5))))</f>
        <v>0</v>
      </c>
      <c r="AY6" s="21">
        <f>MAX(,IF(AY10&lt;='Источник 1'!$BW$5,AY5,IF(AY10&gt;'Источник 1'!$BW$5,AY5-(AY10-'Источник 1'!$BW$5))))</f>
        <v>0</v>
      </c>
      <c r="AZ6" s="21">
        <f>MAX(,IF(AZ10&lt;='Источник 1'!$BW$5,AZ5,IF(AZ10&gt;'Источник 1'!$BW$5,AZ5-(AZ10-'Источник 1'!$BW$5))))</f>
        <v>0</v>
      </c>
      <c r="BA6" s="21">
        <f>MAX(,IF(BA10&lt;='Источник 1'!$BW$5,BA5,IF(BA10&gt;'Источник 1'!$BW$5,BA5-(BA10-'Источник 1'!$BW$5))))</f>
        <v>0</v>
      </c>
      <c r="BB6" s="21">
        <f>MAX(,IF(BB10&lt;='Источник 1'!$BW$5,BB5,IF(BB10&gt;'Источник 1'!$BW$5,BB5-(BB10-'Источник 1'!$BW$5))))</f>
        <v>0</v>
      </c>
      <c r="BC6" s="21">
        <f>MAX(,IF(BC10&lt;='Источник 1'!$BW$5,BC5,IF(BC10&gt;'Источник 1'!$BW$5,BC5-(BC10-'Источник 1'!$BW$5))))</f>
        <v>0</v>
      </c>
      <c r="BD6" s="21">
        <f>MAX(,IF(BD10&lt;='Источник 1'!$BW$5,BD5,IF(BD10&gt;'Источник 1'!$BW$5,BD5-(BD10-'Источник 1'!$BW$5))))</f>
        <v>0</v>
      </c>
      <c r="BE6" s="21">
        <f>MAX(,IF(BE10&lt;='Источник 1'!$BW$5,BE5,IF(BE10&gt;'Источник 1'!$BW$5,BE5-(BE10-'Источник 1'!$BW$5))))</f>
        <v>0</v>
      </c>
      <c r="BF6" s="21">
        <f>MAX(,IF(BF10&lt;='Источник 1'!$BW$5,BF5,IF(BF10&gt;'Источник 1'!$BW$5,BF5-(BF10-'Источник 1'!$BW$5))))</f>
        <v>0</v>
      </c>
      <c r="BG6" s="21">
        <f>MAX(,IF(BG10&lt;='Источник 1'!$BW$5,BG5,IF(BG10&gt;'Источник 1'!$BW$5,BG5-(BG10-'Источник 1'!$BW$5))))</f>
        <v>0</v>
      </c>
      <c r="BH6" s="21">
        <f>MAX(,IF(BH10&lt;='Источник 1'!$BW$5,BH5,IF(BH10&gt;'Источник 1'!$BW$5,BH5-(BH10-'Источник 1'!$BW$5))))</f>
        <v>0</v>
      </c>
      <c r="BI6" s="21">
        <f>MAX(,IF(BI10&lt;='Источник 1'!$BW$5,BI5,IF(BI10&gt;'Источник 1'!$BW$5,BI5-(BI10-'Источник 1'!$BW$5))))</f>
        <v>0</v>
      </c>
      <c r="BJ6" s="21">
        <f>MAX(,IF(BJ10&lt;='Источник 1'!$BW$5,BJ5,IF(BJ10&gt;'Источник 1'!$BW$5,BJ5-(BJ10-'Источник 1'!$BW$5))))</f>
        <v>0</v>
      </c>
      <c r="BK6" s="21">
        <f>MAX(,IF(BK10&lt;='Источник 1'!$BW$5,BK5,IF(BK10&gt;'Источник 1'!$BW$5,BK5-(BK10-'Источник 1'!$BW$5))))</f>
        <v>0</v>
      </c>
      <c r="BL6" s="21">
        <f>MAX(,IF(BL10&lt;='Источник 1'!$BW$5,BL5,IF(BL10&gt;'Источник 1'!$BW$5,BL5-(BL10-'Источник 1'!$BW$5))))</f>
        <v>0</v>
      </c>
      <c r="BM6" s="21">
        <f>MAX(,IF(BM10&lt;='Источник 1'!$BW$5,BM5,IF(BM10&gt;'Источник 1'!$BW$5,BM5-(BM10-'Источник 1'!$BW$5))))</f>
        <v>0</v>
      </c>
      <c r="BN6" s="21">
        <f>MAX(,IF(BN10&lt;='Источник 1'!$BW$5,BN5,IF(BN10&gt;'Источник 1'!$BW$5,BN5-(BN10-'Источник 1'!$BW$5))))</f>
        <v>0</v>
      </c>
      <c r="BO6" s="21">
        <f>MAX(,IF(BO10&lt;='Источник 1'!$BW$5,BO5,IF(BO10&gt;'Источник 1'!$BW$5,BO5-(BO10-'Источник 1'!$BW$5))))</f>
        <v>0</v>
      </c>
      <c r="BP6" s="21">
        <f>MAX(,IF(BP10&lt;='Источник 1'!$BW$5,BP5,IF(BP10&gt;'Источник 1'!$BW$5,BP5-(BP10-'Источник 1'!$BW$5))))</f>
        <v>0</v>
      </c>
      <c r="BQ6" s="21">
        <f>MAX(,IF(BQ10&lt;='Источник 1'!$BW$5,BQ5,IF(BQ10&gt;'Источник 1'!$BW$5,BQ5-(BQ10-'Источник 1'!$BW$5))))</f>
        <v>0</v>
      </c>
      <c r="BR6" s="21">
        <f>MAX(,IF(BR10&lt;='Источник 1'!$BW$5,BR5,IF(BR10&gt;'Источник 1'!$BW$5,BR5-(BR10-'Источник 1'!$BW$5))))</f>
        <v>0</v>
      </c>
      <c r="BS6" s="21">
        <f>MAX(,IF(BS10&lt;='Источник 1'!$BW$5,BS5,IF(BS10&gt;'Источник 1'!$BW$5,BS5-(BS10-'Источник 1'!$BW$5))))</f>
        <v>0</v>
      </c>
      <c r="BT6" s="21">
        <f>MAX(,IF(BT10&lt;='Источник 1'!$BW$5,BT5,IF(BT10&gt;'Источник 1'!$BW$5,BT5-(BT10-'Источник 1'!$BW$5))))</f>
        <v>0</v>
      </c>
      <c r="BU6" s="21">
        <f>MAX(,IF(BU10&lt;='Источник 1'!$BW$5,BU5,IF(BU10&gt;'Источник 1'!$BW$5,BU5-(BU10-'Источник 1'!$BW$5))))</f>
        <v>0</v>
      </c>
      <c r="BV6" s="15">
        <f t="shared" ref="BV6:BV7" si="0">SUM(G6,L6,Q6,V6,AA6,AF6,AK6,AP6,AU6,AZ6,BA6,BB6,BC6,BD6,BE6,BF6,BG6,BH6,BI6,BJ6,BK6,BL6,BM6,BN6,BO6,BP6,BQ6,BR6,BS6,BT6,BU6)</f>
        <v>9590410</v>
      </c>
    </row>
    <row r="7" spans="1:74" outlineLevel="1" x14ac:dyDescent="0.2">
      <c r="A7" s="18" t="s">
        <v>52</v>
      </c>
      <c r="B7" s="10" t="s">
        <v>5</v>
      </c>
      <c r="C7" s="29">
        <f>MAX(,C5+MIN(,'Источник 1'!$BW$5-C10))</f>
        <v>0</v>
      </c>
      <c r="D7" s="29">
        <f>MAX(,D5+MIN(,'Источник 1'!$BW$5-D10))</f>
        <v>0</v>
      </c>
      <c r="E7" s="29">
        <f>MAX(,E5+MIN(,'Источник 1'!$BW$5-E10))</f>
        <v>0</v>
      </c>
      <c r="F7" s="29">
        <f>MAX(,F5+MIN(,'Источник 1'!$BW$5-F10))</f>
        <v>1813869.6191999998</v>
      </c>
      <c r="G7" s="29">
        <f>MAX(,G5+MIN(,'Источник 1'!$BW$5-G10))</f>
        <v>1813869.6191999998</v>
      </c>
      <c r="H7" s="29">
        <f>MAX(,H5+MIN(,'Источник 1'!$BW$5-H10))</f>
        <v>0</v>
      </c>
      <c r="I7" s="29">
        <f>MAX(,I5+MIN(,'Источник 1'!$BW$5-I10))</f>
        <v>0</v>
      </c>
      <c r="J7" s="29">
        <f>MAX(,J5+MIN(,'Источник 1'!$BW$5-J10))</f>
        <v>70000</v>
      </c>
      <c r="K7" s="29">
        <f>MAX(,K5+MIN(,'Источник 1'!$BW$5-K10))</f>
        <v>0</v>
      </c>
      <c r="L7" s="29">
        <f>MAX(,L5+MIN(,'Источник 1'!$BW$5-L10))</f>
        <v>70000</v>
      </c>
      <c r="M7" s="29">
        <f>MAX(,M5+MIN(,'Источник 1'!$BW$5-M10))</f>
        <v>0</v>
      </c>
      <c r="N7" s="29">
        <f>MAX(,N5+MIN(,'Источник 1'!$BW$5-N10))</f>
        <v>1000000</v>
      </c>
      <c r="O7" s="29">
        <f>MAX(,O5+MIN(,'Источник 1'!$BW$5-O10))</f>
        <v>1500000</v>
      </c>
      <c r="P7" s="29">
        <f>MAX(,P5+MIN(,'Источник 1'!$BW$5-P10))</f>
        <v>1500000</v>
      </c>
      <c r="Q7" s="29">
        <f>MAX(,Q5+MIN(,'Источник 1'!$BW$5-Q10))</f>
        <v>4000000</v>
      </c>
      <c r="R7" s="29">
        <f>MAX(,R5+MIN(,'Источник 1'!$BW$5-R10))</f>
        <v>2500000</v>
      </c>
      <c r="S7" s="29">
        <f>MAX(,S5+MIN(,'Источник 1'!$BW$5-S10))</f>
        <v>1206540.3808000013</v>
      </c>
      <c r="T7" s="29">
        <f>MAX(,T5+MIN(,'Источник 1'!$BW$5-T10))</f>
        <v>0</v>
      </c>
      <c r="U7" s="29">
        <f>MAX(,U5+MIN(,'Источник 1'!$BW$5-U10))</f>
        <v>0</v>
      </c>
      <c r="V7" s="29">
        <f>MAX(,V5+MIN(,'Источник 1'!$BW$5-V10))</f>
        <v>3706540.3808000013</v>
      </c>
      <c r="W7" s="29">
        <f>MAX(,W5+MIN(,'Источник 1'!$BW$5-W10))</f>
        <v>0</v>
      </c>
      <c r="X7" s="29">
        <f>MAX(,X5+MIN(,'Источник 1'!$BW$5-X10))</f>
        <v>0</v>
      </c>
      <c r="Y7" s="29">
        <f>MAX(,Y5+MIN(,'Источник 1'!$BW$5-Y10))</f>
        <v>0</v>
      </c>
      <c r="Z7" s="29">
        <f>MAX(,Z5+MIN(,'Источник 1'!$BW$5-Z10))</f>
        <v>0</v>
      </c>
      <c r="AA7" s="29">
        <f>MAX(,AA5+MIN(,'Источник 1'!$BW$5-AA10))</f>
        <v>0</v>
      </c>
      <c r="AB7" s="29">
        <f>MAX(,AB5+MIN(,'Источник 1'!$BW$5-AB10))</f>
        <v>0</v>
      </c>
      <c r="AC7" s="29">
        <f>MAX(,AC5+MIN(,'Источник 1'!$BW$5-AC10))</f>
        <v>0</v>
      </c>
      <c r="AD7" s="29">
        <f>MAX(,AD5+MIN(,'Источник 1'!$BW$5-AD10))</f>
        <v>0</v>
      </c>
      <c r="AE7" s="29">
        <f>MAX(,AE5+MIN(,'Источник 1'!$BW$5-AE10))</f>
        <v>0</v>
      </c>
      <c r="AF7" s="29">
        <f>MAX(,AF5+MIN(,'Источник 1'!$BW$5-AF10))</f>
        <v>0</v>
      </c>
      <c r="AG7" s="29">
        <f>MAX(,AG5+MIN(,'Источник 1'!$BW$5-AG10))</f>
        <v>0</v>
      </c>
      <c r="AH7" s="29">
        <f>MAX(,AH5+MIN(,'Источник 1'!$BW$5-AH10))</f>
        <v>0</v>
      </c>
      <c r="AI7" s="29">
        <f>MAX(,AI5+MIN(,'Источник 1'!$BW$5-AI10))</f>
        <v>0</v>
      </c>
      <c r="AJ7" s="29">
        <f>MAX(,AJ5+MIN(,'Источник 1'!$BW$5-AJ10))</f>
        <v>0</v>
      </c>
      <c r="AK7" s="29">
        <f>MAX(,AK5+MIN(,'Источник 1'!$BW$5-AK10))</f>
        <v>0</v>
      </c>
      <c r="AL7" s="29">
        <f>MAX(,AL5+MIN(,'Источник 1'!$BW$5-AL10))</f>
        <v>0</v>
      </c>
      <c r="AM7" s="29">
        <f>MAX(,AM5+MIN(,'Источник 1'!$BW$5-AM10))</f>
        <v>0</v>
      </c>
      <c r="AN7" s="29">
        <f>MAX(,AN5+MIN(,'Источник 1'!$BW$5-AN10))</f>
        <v>0</v>
      </c>
      <c r="AO7" s="29">
        <f>MAX(,AO5+MIN(,'Источник 1'!$BW$5-AO10))</f>
        <v>0</v>
      </c>
      <c r="AP7" s="29">
        <f>MAX(,AP5+MIN(,'Источник 1'!$BW$5-AP10))</f>
        <v>0</v>
      </c>
      <c r="AQ7" s="29">
        <f>MAX(,AQ5+MIN(,'Источник 1'!$BW$5-AQ10))</f>
        <v>0</v>
      </c>
      <c r="AR7" s="29">
        <f>MAX(,AR5+MIN(,'Источник 1'!$BW$5-AR10))</f>
        <v>0</v>
      </c>
      <c r="AS7" s="29">
        <f>MAX(,AS5+MIN(,'Источник 1'!$BW$5-AS10))</f>
        <v>0</v>
      </c>
      <c r="AT7" s="29">
        <f>MAX(,AT5+MIN(,'Источник 1'!$BW$5-AT10))</f>
        <v>0</v>
      </c>
      <c r="AU7" s="29">
        <f>MAX(,AU5+MIN(,'Источник 1'!$BW$5-AU10))</f>
        <v>0</v>
      </c>
      <c r="AV7" s="29">
        <f>MAX(,AV5+MIN(,'Источник 1'!$BW$5-AV10))</f>
        <v>0</v>
      </c>
      <c r="AW7" s="29">
        <f>MAX(,AW5+MIN(,'Источник 1'!$BW$5-AW10))</f>
        <v>0</v>
      </c>
      <c r="AX7" s="29">
        <f>MAX(,AX5+MIN(,'Источник 1'!$BW$5-AX10))</f>
        <v>0</v>
      </c>
      <c r="AY7" s="29">
        <f>MAX(,AY5+MIN(,'Источник 1'!$BW$5-AY10))</f>
        <v>0</v>
      </c>
      <c r="AZ7" s="29">
        <f>MAX(,AZ5+MIN(,'Источник 1'!$BW$5-AZ10))</f>
        <v>0</v>
      </c>
      <c r="BA7" s="29">
        <f>MAX(,BA5+MIN(,'Источник 1'!$BW$5-BA10))</f>
        <v>0</v>
      </c>
      <c r="BB7" s="29">
        <f>MAX(,BB5+MIN(,'Источник 1'!$BW$5-BB10))</f>
        <v>0</v>
      </c>
      <c r="BC7" s="29">
        <f>MAX(,BC5+MIN(,'Источник 1'!$BW$5-BC10))</f>
        <v>0</v>
      </c>
      <c r="BD7" s="29">
        <f>MAX(,BD5+MIN(,'Источник 1'!$BW$5-BD10))</f>
        <v>0</v>
      </c>
      <c r="BE7" s="29">
        <f>MAX(,BE5+MIN(,'Источник 1'!$BW$5-BE10))</f>
        <v>0</v>
      </c>
      <c r="BF7" s="29">
        <f>MAX(,BF5+MIN(,'Источник 1'!$BW$5-BF10))</f>
        <v>0</v>
      </c>
      <c r="BG7" s="29">
        <f>MAX(,BG5+MIN(,'Источник 1'!$BW$5-BG10))</f>
        <v>0</v>
      </c>
      <c r="BH7" s="29">
        <f>MAX(,BH5+MIN(,'Источник 1'!$BW$5-BH10))</f>
        <v>0</v>
      </c>
      <c r="BI7" s="29">
        <f>MAX(,BI5+MIN(,'Источник 1'!$BW$5-BI10))</f>
        <v>0</v>
      </c>
      <c r="BJ7" s="29">
        <f>MAX(,BJ5+MIN(,'Источник 1'!$BW$5-BJ10))</f>
        <v>0</v>
      </c>
      <c r="BK7" s="29">
        <f>MAX(,BK5+MIN(,'Источник 1'!$BW$5-BK10))</f>
        <v>0</v>
      </c>
      <c r="BL7" s="29">
        <f>MAX(,BL5+MIN(,'Источник 1'!$BW$5-BL10))</f>
        <v>0</v>
      </c>
      <c r="BM7" s="29">
        <f>MAX(,BM5+MIN(,'Источник 1'!$BW$5-BM10))</f>
        <v>0</v>
      </c>
      <c r="BN7" s="29">
        <f>MAX(,BN5+MIN(,'Источник 1'!$BW$5-BN10))</f>
        <v>0</v>
      </c>
      <c r="BO7" s="29">
        <f>MAX(,BO5+MIN(,'Источник 1'!$BW$5-BO10))</f>
        <v>0</v>
      </c>
      <c r="BP7" s="29">
        <f>MAX(,BP5+MIN(,'Источник 1'!$BW$5-BP10))</f>
        <v>0</v>
      </c>
      <c r="BQ7" s="29">
        <f>MAX(,BQ5+MIN(,'Источник 1'!$BW$5-BQ10))</f>
        <v>0</v>
      </c>
      <c r="BR7" s="29">
        <f>MAX(,BR5+MIN(,'Источник 1'!$BW$5-BR10))</f>
        <v>0</v>
      </c>
      <c r="BS7" s="29">
        <f>MAX(,BS5+MIN(,'Источник 1'!$BW$5-BS10))</f>
        <v>0</v>
      </c>
      <c r="BT7" s="29">
        <f>MAX(,BT5+MIN(,'Источник 1'!$BW$5-BT10))</f>
        <v>0</v>
      </c>
      <c r="BU7" s="29">
        <f>MAX(,BU5+MIN(,'Источник 1'!$BW$5-BU10))</f>
        <v>0</v>
      </c>
      <c r="BV7" s="15">
        <f t="shared" si="0"/>
        <v>9590410</v>
      </c>
    </row>
    <row r="8" spans="1:74" x14ac:dyDescent="0.2">
      <c r="B8" s="10"/>
    </row>
    <row r="9" spans="1:74" s="23" customFormat="1" outlineLevel="1" x14ac:dyDescent="0.2">
      <c r="A9" s="24" t="s">
        <v>7</v>
      </c>
      <c r="B9" s="20"/>
      <c r="C9" s="25" t="s">
        <v>0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</row>
    <row r="10" spans="1:74" s="22" customFormat="1" outlineLevel="1" x14ac:dyDescent="0.2">
      <c r="A10" s="26" t="s">
        <v>49</v>
      </c>
      <c r="B10" s="20" t="s">
        <v>5</v>
      </c>
      <c r="C10" s="27">
        <f>C5</f>
        <v>0</v>
      </c>
      <c r="D10" s="27">
        <f>C10+D5</f>
        <v>0</v>
      </c>
      <c r="E10" s="27">
        <f>D10+E5</f>
        <v>0</v>
      </c>
      <c r="F10" s="27">
        <f>E10+F5</f>
        <v>1813869.6191999998</v>
      </c>
      <c r="G10" s="27">
        <f>F10</f>
        <v>1813869.6191999998</v>
      </c>
      <c r="H10" s="27">
        <f>G10+H5</f>
        <v>1813869.6191999998</v>
      </c>
      <c r="I10" s="27">
        <f>H10+I5</f>
        <v>1813869.6191999998</v>
      </c>
      <c r="J10" s="27">
        <f>I10+J5</f>
        <v>1883869.6191999998</v>
      </c>
      <c r="K10" s="27">
        <f>J10+K5</f>
        <v>1883869.6191999998</v>
      </c>
      <c r="L10" s="27">
        <f>K10</f>
        <v>1883869.6191999998</v>
      </c>
      <c r="M10" s="27">
        <f>L10+M5</f>
        <v>1883869.6191999998</v>
      </c>
      <c r="N10" s="27">
        <f>M10+N5</f>
        <v>2883869.6191999996</v>
      </c>
      <c r="O10" s="27">
        <f>N10+O5</f>
        <v>4383869.6191999996</v>
      </c>
      <c r="P10" s="27">
        <f>O10+P5</f>
        <v>5883869.6191999996</v>
      </c>
      <c r="Q10" s="27">
        <f>P10</f>
        <v>5883869.6191999996</v>
      </c>
      <c r="R10" s="27">
        <f>Q10+R5</f>
        <v>8383869.6191999996</v>
      </c>
      <c r="S10" s="27">
        <f>R10+S5</f>
        <v>10883869.619199999</v>
      </c>
      <c r="T10" s="27">
        <f>S10+T5</f>
        <v>13383869.619199999</v>
      </c>
      <c r="U10" s="27">
        <f>T10+U5</f>
        <v>14883869.619199999</v>
      </c>
      <c r="V10" s="27">
        <f>U10</f>
        <v>14883869.619199999</v>
      </c>
      <c r="W10" s="27">
        <f>V10+W5</f>
        <v>17383869.619199999</v>
      </c>
      <c r="X10" s="27">
        <f>W10+X5</f>
        <v>18138696.191999998</v>
      </c>
      <c r="Y10" s="27">
        <f>X10+Y5</f>
        <v>18138696.191999998</v>
      </c>
      <c r="Z10" s="27">
        <f>Y10+Z5</f>
        <v>18138696.191999998</v>
      </c>
      <c r="AA10" s="27">
        <f>Z10</f>
        <v>18138696.191999998</v>
      </c>
      <c r="AB10" s="27">
        <f>AA10+AB5</f>
        <v>18138696.191999998</v>
      </c>
      <c r="AC10" s="27">
        <f>AB10+AC5</f>
        <v>18138696.191999998</v>
      </c>
      <c r="AD10" s="27">
        <f>AC10+AD5</f>
        <v>18138696.191999998</v>
      </c>
      <c r="AE10" s="27">
        <f>AD10+AE5</f>
        <v>18138696.191999998</v>
      </c>
      <c r="AF10" s="27">
        <f>AE10</f>
        <v>18138696.191999998</v>
      </c>
      <c r="AG10" s="27">
        <f>AF10+AG5</f>
        <v>18138696.191999998</v>
      </c>
      <c r="AH10" s="27">
        <f>AG10+AH5</f>
        <v>18138696.191999998</v>
      </c>
      <c r="AI10" s="27">
        <f>AH10+AI5</f>
        <v>18138696.191999998</v>
      </c>
      <c r="AJ10" s="27">
        <f>AI10+AJ5</f>
        <v>18138696.191999998</v>
      </c>
      <c r="AK10" s="27">
        <f>AJ10</f>
        <v>18138696.191999998</v>
      </c>
      <c r="AL10" s="27">
        <f>AK10+AL5</f>
        <v>18138696.191999998</v>
      </c>
      <c r="AM10" s="27">
        <f>AL10+AM5</f>
        <v>18138696.191999998</v>
      </c>
      <c r="AN10" s="27">
        <f>AM10+AN5</f>
        <v>18138696.191999998</v>
      </c>
      <c r="AO10" s="27">
        <f>AN10+AO5</f>
        <v>18138696.191999998</v>
      </c>
      <c r="AP10" s="27">
        <f>AO10</f>
        <v>18138696.191999998</v>
      </c>
      <c r="AQ10" s="27">
        <f>AP10+AQ5</f>
        <v>18138696.191999998</v>
      </c>
      <c r="AR10" s="27">
        <f>AQ10+AR5</f>
        <v>18138696.191999998</v>
      </c>
      <c r="AS10" s="27">
        <f>AR10+AS5</f>
        <v>18138696.191999998</v>
      </c>
      <c r="AT10" s="27">
        <f>AS10+AT5</f>
        <v>18138696.191999998</v>
      </c>
      <c r="AU10" s="27">
        <f>AT10</f>
        <v>18138696.191999998</v>
      </c>
      <c r="AV10" s="27">
        <f>AU10+AV5</f>
        <v>18138696.191999998</v>
      </c>
      <c r="AW10" s="27">
        <f>AV10+AW5</f>
        <v>18138696.191999998</v>
      </c>
      <c r="AX10" s="27">
        <f>AW10+AX5</f>
        <v>18138696.191999998</v>
      </c>
      <c r="AY10" s="27">
        <f>AX10+AY5</f>
        <v>18138696.191999998</v>
      </c>
      <c r="AZ10" s="27">
        <f>AY10</f>
        <v>18138696.191999998</v>
      </c>
      <c r="BA10" s="27">
        <f t="shared" ref="BA10:BU10" si="1">AZ10+BA5</f>
        <v>18138696.191999998</v>
      </c>
      <c r="BB10" s="27">
        <f t="shared" si="1"/>
        <v>18138696.191999998</v>
      </c>
      <c r="BC10" s="27">
        <f t="shared" si="1"/>
        <v>18138696.191999998</v>
      </c>
      <c r="BD10" s="27">
        <f t="shared" si="1"/>
        <v>18138696.191999998</v>
      </c>
      <c r="BE10" s="27">
        <f t="shared" si="1"/>
        <v>18138696.191999998</v>
      </c>
      <c r="BF10" s="27">
        <f t="shared" si="1"/>
        <v>18138696.191999998</v>
      </c>
      <c r="BG10" s="27">
        <f t="shared" si="1"/>
        <v>18138696.191999998</v>
      </c>
      <c r="BH10" s="27">
        <f t="shared" si="1"/>
        <v>18138696.191999998</v>
      </c>
      <c r="BI10" s="27">
        <f t="shared" si="1"/>
        <v>18138696.191999998</v>
      </c>
      <c r="BJ10" s="27">
        <f t="shared" si="1"/>
        <v>18138696.191999998</v>
      </c>
      <c r="BK10" s="27">
        <f t="shared" si="1"/>
        <v>18138696.191999998</v>
      </c>
      <c r="BL10" s="27">
        <f t="shared" si="1"/>
        <v>18138696.191999998</v>
      </c>
      <c r="BM10" s="27">
        <f t="shared" si="1"/>
        <v>18138696.191999998</v>
      </c>
      <c r="BN10" s="27">
        <f t="shared" si="1"/>
        <v>18138696.191999998</v>
      </c>
      <c r="BO10" s="27">
        <f t="shared" si="1"/>
        <v>18138696.191999998</v>
      </c>
      <c r="BP10" s="27">
        <f t="shared" si="1"/>
        <v>18138696.191999998</v>
      </c>
      <c r="BQ10" s="27">
        <f t="shared" si="1"/>
        <v>18138696.191999998</v>
      </c>
      <c r="BR10" s="27">
        <f t="shared" si="1"/>
        <v>18138696.191999998</v>
      </c>
      <c r="BS10" s="27">
        <f t="shared" si="1"/>
        <v>18138696.191999998</v>
      </c>
      <c r="BT10" s="27">
        <f t="shared" si="1"/>
        <v>18138696.191999998</v>
      </c>
      <c r="BU10" s="27">
        <f t="shared" si="1"/>
        <v>18138696.191999998</v>
      </c>
      <c r="BV10" s="27">
        <f>BU10</f>
        <v>18138696.191999998</v>
      </c>
    </row>
    <row r="12" spans="1:74" x14ac:dyDescent="0.2">
      <c r="T12" s="28"/>
    </row>
    <row r="14" spans="1:74" x14ac:dyDescent="0.2">
      <c r="S14" s="28"/>
    </row>
    <row r="15" spans="1:74" x14ac:dyDescent="0.2">
      <c r="S15" s="28"/>
    </row>
    <row r="17" spans="19:19" x14ac:dyDescent="0.2">
      <c r="S17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CS10"/>
  <sheetViews>
    <sheetView showGridLines="0" workbookViewId="0">
      <selection activeCell="BW5" sqref="BW5"/>
    </sheetView>
  </sheetViews>
  <sheetFormatPr defaultRowHeight="14.25" outlineLevelCol="2" x14ac:dyDescent="0.2"/>
  <cols>
    <col min="1" max="1" width="41.140625" style="1" customWidth="1"/>
    <col min="2" max="2" width="13.85546875" style="1" customWidth="1"/>
    <col min="3" max="3" width="14.42578125" style="1" bestFit="1" customWidth="1"/>
    <col min="4" max="4" width="13.85546875" style="1" hidden="1" customWidth="1" outlineLevel="1"/>
    <col min="5" max="5" width="14.42578125" style="1" hidden="1" customWidth="1" outlineLevel="1"/>
    <col min="6" max="6" width="11.85546875" style="1" hidden="1" customWidth="1" outlineLevel="1"/>
    <col min="7" max="7" width="12" style="1" hidden="1" customWidth="1" outlineLevel="1"/>
    <col min="8" max="8" width="14.7109375" style="1" customWidth="1" collapsed="1"/>
    <col min="9" max="9" width="12.7109375" style="1" hidden="1" customWidth="1" outlineLevel="1"/>
    <col min="10" max="10" width="12.85546875" style="1" hidden="1" customWidth="1" outlineLevel="1"/>
    <col min="11" max="11" width="12.140625" style="1" hidden="1" customWidth="1" outlineLevel="1"/>
    <col min="12" max="12" width="12.5703125" style="1" hidden="1" customWidth="1" outlineLevel="1"/>
    <col min="13" max="13" width="12.85546875" style="1" bestFit="1" customWidth="1" collapsed="1"/>
    <col min="14" max="15" width="11.5703125" style="1" hidden="1" customWidth="1" outlineLevel="1"/>
    <col min="16" max="16" width="12" style="1" hidden="1" customWidth="1" outlineLevel="1"/>
    <col min="17" max="17" width="10.5703125" style="1" hidden="1" customWidth="1" outlineLevel="1"/>
    <col min="18" max="18" width="13.42578125" style="1" customWidth="1" collapsed="1"/>
    <col min="19" max="22" width="9.140625" style="1" hidden="1" customWidth="1" outlineLevel="2"/>
    <col min="23" max="23" width="9.140625" style="1" hidden="1" customWidth="1" outlineLevel="1"/>
    <col min="24" max="27" width="9.140625" style="1" hidden="1" customWidth="1" outlineLevel="2"/>
    <col min="28" max="28" width="9.140625" style="1" hidden="1" customWidth="1" outlineLevel="1"/>
    <col min="29" max="32" width="9.140625" style="1" hidden="1" customWidth="1" outlineLevel="2"/>
    <col min="33" max="33" width="9.140625" style="1" hidden="1" customWidth="1" outlineLevel="1"/>
    <col min="34" max="37" width="9.140625" style="1" hidden="1" customWidth="1" outlineLevel="2"/>
    <col min="38" max="38" width="9.140625" style="1" hidden="1" customWidth="1" outlineLevel="1"/>
    <col min="39" max="42" width="9.140625" style="1" hidden="1" customWidth="1" outlineLevel="2"/>
    <col min="43" max="43" width="9.140625" style="1" hidden="1" customWidth="1" outlineLevel="1"/>
    <col min="44" max="47" width="9.140625" style="1" hidden="1" customWidth="1" outlineLevel="2"/>
    <col min="48" max="48" width="9.140625" style="1" hidden="1" customWidth="1" outlineLevel="1"/>
    <col min="49" max="52" width="9.140625" style="1" hidden="1" customWidth="1" outlineLevel="2"/>
    <col min="53" max="74" width="9.140625" style="1" hidden="1" customWidth="1" outlineLevel="1"/>
    <col min="75" max="75" width="14.28515625" style="1" bestFit="1" customWidth="1" collapsed="1"/>
    <col min="76" max="16384" width="9.140625" style="1"/>
  </cols>
  <sheetData>
    <row r="2" spans="1:97" x14ac:dyDescent="0.2">
      <c r="A2" s="5" t="s">
        <v>48</v>
      </c>
      <c r="B2" s="5"/>
    </row>
    <row r="4" spans="1:97" ht="28.5" x14ac:dyDescent="0.2">
      <c r="A4" s="3" t="s">
        <v>2</v>
      </c>
      <c r="B4" s="9" t="s">
        <v>4</v>
      </c>
      <c r="C4" s="17" t="s">
        <v>1</v>
      </c>
      <c r="D4" s="14" t="s">
        <v>8</v>
      </c>
      <c r="E4" s="14" t="s">
        <v>9</v>
      </c>
      <c r="F4" s="14" t="s">
        <v>10</v>
      </c>
      <c r="G4" s="14" t="s">
        <v>11</v>
      </c>
      <c r="H4" s="7">
        <v>2019</v>
      </c>
      <c r="I4" s="14" t="s">
        <v>12</v>
      </c>
      <c r="J4" s="14" t="s">
        <v>13</v>
      </c>
      <c r="K4" s="14" t="s">
        <v>14</v>
      </c>
      <c r="L4" s="14" t="s">
        <v>15</v>
      </c>
      <c r="M4" s="7">
        <v>2020</v>
      </c>
      <c r="N4" s="14" t="s">
        <v>16</v>
      </c>
      <c r="O4" s="14" t="s">
        <v>6</v>
      </c>
      <c r="P4" s="14" t="s">
        <v>17</v>
      </c>
      <c r="Q4" s="14" t="s">
        <v>18</v>
      </c>
      <c r="R4" s="7">
        <v>2021</v>
      </c>
      <c r="S4" s="14" t="s">
        <v>19</v>
      </c>
      <c r="T4" s="14" t="s">
        <v>20</v>
      </c>
      <c r="U4" s="14" t="s">
        <v>21</v>
      </c>
      <c r="V4" s="14" t="s">
        <v>22</v>
      </c>
      <c r="W4" s="7">
        <v>2022</v>
      </c>
      <c r="X4" s="14" t="s">
        <v>23</v>
      </c>
      <c r="Y4" s="14" t="s">
        <v>24</v>
      </c>
      <c r="Z4" s="14" t="s">
        <v>25</v>
      </c>
      <c r="AA4" s="14" t="s">
        <v>26</v>
      </c>
      <c r="AB4" s="7">
        <v>2023</v>
      </c>
      <c r="AC4" s="14" t="s">
        <v>27</v>
      </c>
      <c r="AD4" s="14" t="s">
        <v>28</v>
      </c>
      <c r="AE4" s="14" t="s">
        <v>29</v>
      </c>
      <c r="AF4" s="14" t="s">
        <v>30</v>
      </c>
      <c r="AG4" s="7">
        <v>2024</v>
      </c>
      <c r="AH4" s="14" t="s">
        <v>31</v>
      </c>
      <c r="AI4" s="14" t="s">
        <v>32</v>
      </c>
      <c r="AJ4" s="14" t="s">
        <v>33</v>
      </c>
      <c r="AK4" s="14" t="s">
        <v>34</v>
      </c>
      <c r="AL4" s="7">
        <v>2025</v>
      </c>
      <c r="AM4" s="14" t="s">
        <v>35</v>
      </c>
      <c r="AN4" s="14" t="s">
        <v>36</v>
      </c>
      <c r="AO4" s="14" t="s">
        <v>37</v>
      </c>
      <c r="AP4" s="14" t="s">
        <v>38</v>
      </c>
      <c r="AQ4" s="7">
        <v>2026</v>
      </c>
      <c r="AR4" s="14" t="s">
        <v>39</v>
      </c>
      <c r="AS4" s="14" t="s">
        <v>40</v>
      </c>
      <c r="AT4" s="14" t="s">
        <v>41</v>
      </c>
      <c r="AU4" s="14" t="s">
        <v>42</v>
      </c>
      <c r="AV4" s="7">
        <v>2027</v>
      </c>
      <c r="AW4" s="14" t="s">
        <v>43</v>
      </c>
      <c r="AX4" s="14" t="s">
        <v>44</v>
      </c>
      <c r="AY4" s="14" t="s">
        <v>45</v>
      </c>
      <c r="AZ4" s="14" t="s">
        <v>46</v>
      </c>
      <c r="BA4" s="7">
        <v>2028</v>
      </c>
      <c r="BB4" s="7">
        <v>2029</v>
      </c>
      <c r="BC4" s="7">
        <v>2030</v>
      </c>
      <c r="BD4" s="7">
        <v>2031</v>
      </c>
      <c r="BE4" s="7">
        <v>2032</v>
      </c>
      <c r="BF4" s="7">
        <v>2033</v>
      </c>
      <c r="BG4" s="7">
        <v>2034</v>
      </c>
      <c r="BH4" s="7">
        <v>2035</v>
      </c>
      <c r="BI4" s="7">
        <v>2036</v>
      </c>
      <c r="BJ4" s="7">
        <v>2037</v>
      </c>
      <c r="BK4" s="7">
        <v>2038</v>
      </c>
      <c r="BL4" s="7">
        <v>2039</v>
      </c>
      <c r="BM4" s="7">
        <v>2040</v>
      </c>
      <c r="BN4" s="7">
        <v>2041</v>
      </c>
      <c r="BO4" s="7">
        <v>2042</v>
      </c>
      <c r="BP4" s="7">
        <v>2043</v>
      </c>
      <c r="BQ4" s="7">
        <v>2044</v>
      </c>
      <c r="BR4" s="7">
        <v>2045</v>
      </c>
      <c r="BS4" s="7">
        <v>2046</v>
      </c>
      <c r="BT4" s="7">
        <v>2047</v>
      </c>
      <c r="BU4" s="7">
        <v>2048</v>
      </c>
      <c r="BV4" s="7">
        <v>2049</v>
      </c>
      <c r="BW4" s="7" t="s">
        <v>3</v>
      </c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</row>
    <row r="5" spans="1:97" x14ac:dyDescent="0.2">
      <c r="A5" s="2" t="s">
        <v>47</v>
      </c>
      <c r="B5" s="12" t="s">
        <v>5</v>
      </c>
      <c r="C5" s="15">
        <v>3300000</v>
      </c>
      <c r="D5" s="11">
        <v>0</v>
      </c>
      <c r="E5" s="11">
        <f>1601570</f>
        <v>1601570</v>
      </c>
      <c r="F5" s="11">
        <v>0</v>
      </c>
      <c r="G5" s="11">
        <v>0</v>
      </c>
      <c r="H5" s="15">
        <f>SUM(D5:G5)</f>
        <v>1601570</v>
      </c>
      <c r="I5" s="15">
        <v>0</v>
      </c>
      <c r="J5" s="15">
        <v>2177620</v>
      </c>
      <c r="K5" s="15">
        <v>0</v>
      </c>
      <c r="L5" s="15">
        <v>0</v>
      </c>
      <c r="M5" s="15">
        <f>SUM(I5:L5)</f>
        <v>2177620</v>
      </c>
      <c r="N5" s="15">
        <v>0</v>
      </c>
      <c r="O5" s="15">
        <v>2511220</v>
      </c>
      <c r="P5" s="15">
        <v>0</v>
      </c>
      <c r="Q5" s="15">
        <v>0</v>
      </c>
      <c r="R5" s="15">
        <f>SUM(N5:Q5)</f>
        <v>2511220</v>
      </c>
      <c r="S5" s="15">
        <v>0</v>
      </c>
      <c r="T5" s="15">
        <v>0</v>
      </c>
      <c r="U5" s="15">
        <v>0</v>
      </c>
      <c r="V5" s="15">
        <v>0</v>
      </c>
      <c r="W5" s="15">
        <f>SUM(S5:V5)</f>
        <v>0</v>
      </c>
      <c r="X5" s="15">
        <v>0</v>
      </c>
      <c r="Y5" s="15">
        <v>0</v>
      </c>
      <c r="Z5" s="15">
        <v>0</v>
      </c>
      <c r="AA5" s="15">
        <v>0</v>
      </c>
      <c r="AB5" s="15">
        <f>SUM(X5:AA5)</f>
        <v>0</v>
      </c>
      <c r="AC5" s="15">
        <v>0</v>
      </c>
      <c r="AD5" s="15">
        <v>0</v>
      </c>
      <c r="AE5" s="15">
        <v>0</v>
      </c>
      <c r="AF5" s="15">
        <v>0</v>
      </c>
      <c r="AG5" s="15">
        <f>SUM(AC5:AF5)</f>
        <v>0</v>
      </c>
      <c r="AH5" s="15">
        <v>0</v>
      </c>
      <c r="AI5" s="15">
        <v>0</v>
      </c>
      <c r="AJ5" s="15">
        <v>0</v>
      </c>
      <c r="AK5" s="15">
        <v>0</v>
      </c>
      <c r="AL5" s="15">
        <f>SUM(AH5:AK5)</f>
        <v>0</v>
      </c>
      <c r="AM5" s="15">
        <v>0</v>
      </c>
      <c r="AN5" s="15">
        <v>0</v>
      </c>
      <c r="AO5" s="15">
        <v>0</v>
      </c>
      <c r="AP5" s="15">
        <v>0</v>
      </c>
      <c r="AQ5" s="15">
        <f>SUM(AM5:AP5)</f>
        <v>0</v>
      </c>
      <c r="AR5" s="15">
        <v>0</v>
      </c>
      <c r="AS5" s="15">
        <v>0</v>
      </c>
      <c r="AT5" s="15">
        <v>0</v>
      </c>
      <c r="AU5" s="15">
        <v>0</v>
      </c>
      <c r="AV5" s="15">
        <f>SUM(AR5:AU5)</f>
        <v>0</v>
      </c>
      <c r="AW5" s="15">
        <v>0</v>
      </c>
      <c r="AX5" s="15">
        <v>0</v>
      </c>
      <c r="AY5" s="15">
        <v>0</v>
      </c>
      <c r="AZ5" s="15">
        <v>0</v>
      </c>
      <c r="BA5" s="15">
        <f>SUM(AW5:AZ5)</f>
        <v>0</v>
      </c>
      <c r="BB5" s="15">
        <v>0</v>
      </c>
      <c r="BC5" s="15">
        <v>0</v>
      </c>
      <c r="BD5" s="15">
        <v>0</v>
      </c>
      <c r="BE5" s="15">
        <v>0</v>
      </c>
      <c r="BF5" s="15">
        <v>0</v>
      </c>
      <c r="BG5" s="15">
        <v>0</v>
      </c>
      <c r="BH5" s="15">
        <v>0</v>
      </c>
      <c r="BI5" s="15">
        <v>0</v>
      </c>
      <c r="BJ5" s="15">
        <v>0</v>
      </c>
      <c r="BK5" s="15">
        <v>0</v>
      </c>
      <c r="BL5" s="15">
        <v>0</v>
      </c>
      <c r="BM5" s="15">
        <v>0</v>
      </c>
      <c r="BN5" s="15">
        <v>0</v>
      </c>
      <c r="BO5" s="15">
        <v>0</v>
      </c>
      <c r="BP5" s="15">
        <v>0</v>
      </c>
      <c r="BQ5" s="15">
        <v>0</v>
      </c>
      <c r="BR5" s="15">
        <v>0</v>
      </c>
      <c r="BS5" s="15">
        <v>0</v>
      </c>
      <c r="BT5" s="15">
        <v>0</v>
      </c>
      <c r="BU5" s="15">
        <v>0</v>
      </c>
      <c r="BV5" s="15">
        <v>0</v>
      </c>
      <c r="BW5" s="16">
        <f>SUM(C5,H5,M5,R5,W5,AB5,AG5,AL5,AQ5,AV5,BA5,BB5,BC5,BD5,BE5,BF5,BG5,BH5,BI5,BJ5,BK5,BL5,BM5,BN5,BO5,BP5,BQ5,BR5,BS5,BT5,BU5,BV5)</f>
        <v>9590410</v>
      </c>
    </row>
    <row r="8" spans="1:97" x14ac:dyDescent="0.2">
      <c r="H8" s="1" t="s">
        <v>0</v>
      </c>
    </row>
    <row r="10" spans="1:97" x14ac:dyDescent="0.2">
      <c r="H10" s="1" t="s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Инвест</vt:lpstr>
      <vt:lpstr>Источник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2019-07-19T11:52:02Z</dcterms:modified>
</cp:coreProperties>
</file>