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5480"/>
  </bookViews>
  <sheets>
    <sheet name="Лист1" sheetId="1" r:id="rId1"/>
    <sheet name="Справочник" sheetId="2" r:id="rId2"/>
  </sheets>
  <definedNames>
    <definedName name="Номенклатура">Справочник!$A$4:$A$7</definedName>
  </definedNames>
  <calcPr calcId="114210"/>
</workbook>
</file>

<file path=xl/calcChain.xml><?xml version="1.0" encoding="utf-8"?>
<calcChain xmlns="http://schemas.openxmlformats.org/spreadsheetml/2006/main">
  <c r="F2" i="1"/>
  <c r="L8"/>
  <c r="L7"/>
  <c r="L6"/>
  <c r="L5"/>
  <c r="B9" i="2"/>
  <c r="G6" i="1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5"/>
  <c r="H5"/>
</calcChain>
</file>

<file path=xl/sharedStrings.xml><?xml version="1.0" encoding="utf-8"?>
<sst xmlns="http://schemas.openxmlformats.org/spreadsheetml/2006/main" count="38" uniqueCount="25">
  <si>
    <t>осталось днь</t>
  </si>
  <si>
    <t>Срок Аренды конвейера</t>
  </si>
  <si>
    <t>Дата сдачи в Аренду</t>
  </si>
  <si>
    <t>Срок окончания Аренды</t>
  </si>
  <si>
    <t>№ п/п</t>
  </si>
  <si>
    <t>Название компании</t>
  </si>
  <si>
    <t xml:space="preserve">Товар </t>
  </si>
  <si>
    <t xml:space="preserve">Сегодня </t>
  </si>
  <si>
    <t xml:space="preserve">Количество на складе </t>
  </si>
  <si>
    <t>Номенклатура</t>
  </si>
  <si>
    <t>Товар</t>
  </si>
  <si>
    <t>Количество</t>
  </si>
  <si>
    <t>Итог</t>
  </si>
  <si>
    <t>Конвейер 8000х500 ЛШ</t>
  </si>
  <si>
    <t>Конвейер 8000х500 ЛП</t>
  </si>
  <si>
    <t xml:space="preserve">Конвейер 9000х400 </t>
  </si>
  <si>
    <t xml:space="preserve">Конвейер 10000х500 </t>
  </si>
  <si>
    <t>Рога и копыта</t>
  </si>
  <si>
    <t>Заря</t>
  </si>
  <si>
    <t>Ивановы</t>
  </si>
  <si>
    <t>Карусель</t>
  </si>
  <si>
    <t>Стройкомплект</t>
  </si>
  <si>
    <t>Инжпроект</t>
  </si>
  <si>
    <t>Теплосеть</t>
  </si>
  <si>
    <t>Остатки на складе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</si>
</sst>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Verdana"/>
      <family val="2"/>
      <charset val="204"/>
    </font>
    <font>
      <sz val="20"/>
      <color indexed="8"/>
      <name val="Impact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5" xfId="0" applyFont="1" applyFill="1" applyBorder="1" applyAlignment="1">
      <alignment horizontal="center" vertical="center" wrapText="1" shrinkToFit="1"/>
    </xf>
    <xf numFmtId="14" fontId="0" fillId="0" borderId="2" xfId="0" applyNumberFormat="1" applyBorder="1"/>
    <xf numFmtId="14" fontId="0" fillId="0" borderId="3" xfId="0" applyNumberFormat="1" applyBorder="1"/>
    <xf numFmtId="14" fontId="0" fillId="0" borderId="4" xfId="0" applyNumberFormat="1" applyBorder="1"/>
    <xf numFmtId="0" fontId="2" fillId="2" borderId="5" xfId="1" applyFont="1" applyFill="1" applyBorder="1" applyAlignment="1">
      <alignment horizontal="center" vertical="center" wrapText="1"/>
    </xf>
    <xf numFmtId="0" fontId="3" fillId="3" borderId="6" xfId="0" applyFont="1" applyFill="1" applyBorder="1"/>
    <xf numFmtId="14" fontId="3" fillId="3" borderId="7" xfId="0" applyNumberFormat="1" applyFont="1" applyFill="1" applyBorder="1"/>
    <xf numFmtId="14" fontId="0" fillId="0" borderId="8" xfId="0" applyNumberFormat="1" applyBorder="1"/>
    <xf numFmtId="14" fontId="0" fillId="0" borderId="9" xfId="0" applyNumberFormat="1" applyBorder="1"/>
    <xf numFmtId="14" fontId="0" fillId="0" borderId="10" xfId="0" applyNumberFormat="1" applyBorder="1"/>
    <xf numFmtId="0" fontId="2" fillId="2" borderId="11" xfId="1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12" xfId="0" applyFill="1" applyBorder="1"/>
    <xf numFmtId="0" fontId="0" fillId="4" borderId="13" xfId="0" applyFill="1" applyBorder="1"/>
    <xf numFmtId="0" fontId="2" fillId="2" borderId="14" xfId="1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Таблица5" displayName="Таблица5" ref="A3:B9" totalsRowCount="1">
  <autoFilter ref="A3:B8">
    <filterColumn colId="0" hiddenButton="1"/>
    <filterColumn colId="1" hiddenButton="1"/>
  </autoFilter>
  <tableColumns count="2">
    <tableColumn id="1" name="Товар" totalsRowLabel="Итог"/>
    <tableColumn id="2" name="Количество" totalsRowFunction="sum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B1" workbookViewId="0">
      <selection activeCell="L5" sqref="L5"/>
    </sheetView>
  </sheetViews>
  <sheetFormatPr defaultColWidth="8.85546875" defaultRowHeight="15"/>
  <cols>
    <col min="1" max="1" width="7" customWidth="1"/>
    <col min="2" max="2" width="16.28515625" customWidth="1"/>
    <col min="3" max="3" width="23.28515625" customWidth="1"/>
    <col min="4" max="4" width="12" customWidth="1"/>
    <col min="5" max="5" width="15.28515625" customWidth="1"/>
    <col min="6" max="6" width="18.140625" customWidth="1"/>
    <col min="7" max="7" width="13.85546875" customWidth="1"/>
    <col min="8" max="8" width="12" customWidth="1"/>
    <col min="9" max="9" width="2.7109375" customWidth="1"/>
    <col min="10" max="10" width="2.85546875" customWidth="1"/>
    <col min="11" max="11" width="22.85546875" customWidth="1"/>
    <col min="12" max="12" width="14.5703125" customWidth="1"/>
  </cols>
  <sheetData>
    <row r="1" spans="1:12" ht="15.75" thickBot="1"/>
    <row r="2" spans="1:12" ht="27.75" thickBot="1">
      <c r="E2" s="10" t="s">
        <v>7</v>
      </c>
      <c r="F2" s="11">
        <f ca="1">TODAY()</f>
        <v>43671</v>
      </c>
      <c r="K2" s="25" t="s">
        <v>24</v>
      </c>
      <c r="L2" s="26"/>
    </row>
    <row r="3" spans="1:12" ht="15.75" thickBot="1"/>
    <row r="4" spans="1:12" ht="39" thickBot="1">
      <c r="A4" s="5" t="s">
        <v>4</v>
      </c>
      <c r="B4" s="5" t="s">
        <v>5</v>
      </c>
      <c r="C4" s="5" t="s">
        <v>6</v>
      </c>
      <c r="D4" s="5" t="s">
        <v>11</v>
      </c>
      <c r="E4" s="5" t="s">
        <v>1</v>
      </c>
      <c r="F4" s="5" t="s">
        <v>2</v>
      </c>
      <c r="G4" s="9" t="s">
        <v>3</v>
      </c>
      <c r="H4" s="15" t="s">
        <v>0</v>
      </c>
      <c r="K4" s="19" t="s">
        <v>6</v>
      </c>
      <c r="L4" s="15" t="s">
        <v>8</v>
      </c>
    </row>
    <row r="5" spans="1:12">
      <c r="A5" s="2">
        <v>1</v>
      </c>
      <c r="B5" s="2" t="s">
        <v>17</v>
      </c>
      <c r="C5" s="2" t="s">
        <v>13</v>
      </c>
      <c r="D5" s="2">
        <v>2</v>
      </c>
      <c r="E5" s="2">
        <v>6</v>
      </c>
      <c r="F5" s="6">
        <v>43671</v>
      </c>
      <c r="G5" s="12">
        <f>F5+E5</f>
        <v>43677</v>
      </c>
      <c r="H5" s="16">
        <f ca="1">DATEDIF($F$2,G5,"d")</f>
        <v>6</v>
      </c>
      <c r="K5" s="1" t="s">
        <v>13</v>
      </c>
      <c r="L5" s="20">
        <f ca="1">VLOOKUP(K5,Справочник!A$4:B$8,2,)-SUMPRODUCT((C$5:C$13=K5)*(F$5:F$13&lt;=F$2)*(G$5:G$13&gt;F$2)*D$5:D$13)</f>
        <v>7</v>
      </c>
    </row>
    <row r="6" spans="1:12">
      <c r="A6" s="3">
        <v>2</v>
      </c>
      <c r="B6" s="3" t="s">
        <v>18</v>
      </c>
      <c r="C6" s="3" t="s">
        <v>14</v>
      </c>
      <c r="D6" s="3">
        <v>1</v>
      </c>
      <c r="E6" s="3">
        <v>4</v>
      </c>
      <c r="F6" s="7">
        <v>43670</v>
      </c>
      <c r="G6" s="13">
        <f t="shared" ref="G6:G27" si="0">F6+E6</f>
        <v>43674</v>
      </c>
      <c r="H6" s="17">
        <f t="shared" ref="H6:H27" ca="1" si="1">DATEDIF($F$2,G6,"d")</f>
        <v>3</v>
      </c>
      <c r="K6" s="21" t="s">
        <v>14</v>
      </c>
      <c r="L6" s="22">
        <f ca="1">VLOOKUP(K6,Справочник!A$4:B$8,2,)-SUMPRODUCT((C$5:C$13=K6)*(F$5:F$13&lt;=F$2)*(G$5:G$13&gt;F$2)*D$5:D$13)</f>
        <v>13</v>
      </c>
    </row>
    <row r="7" spans="1:12">
      <c r="A7" s="3">
        <v>3</v>
      </c>
      <c r="B7" s="3" t="s">
        <v>19</v>
      </c>
      <c r="C7" s="3" t="s">
        <v>16</v>
      </c>
      <c r="D7" s="3">
        <v>1</v>
      </c>
      <c r="E7" s="3">
        <v>15</v>
      </c>
      <c r="F7" s="7">
        <v>43666</v>
      </c>
      <c r="G7" s="13">
        <f t="shared" si="0"/>
        <v>43681</v>
      </c>
      <c r="H7" s="17">
        <f t="shared" ca="1" si="1"/>
        <v>10</v>
      </c>
      <c r="K7" s="21" t="s">
        <v>15</v>
      </c>
      <c r="L7" s="22">
        <f ca="1">VLOOKUP(K7,Справочник!A$4:B$8,2,)-SUMPRODUCT((C$5:C$13=K7)*(F$5:F$13&lt;=F$2)*(G$5:G$13&gt;F$2)*D$5:D$13)</f>
        <v>7</v>
      </c>
    </row>
    <row r="8" spans="1:12" ht="15.75" thickBot="1">
      <c r="A8" s="3">
        <v>4</v>
      </c>
      <c r="B8" s="3" t="s">
        <v>20</v>
      </c>
      <c r="C8" s="3" t="s">
        <v>13</v>
      </c>
      <c r="D8" s="3">
        <v>1</v>
      </c>
      <c r="E8" s="3">
        <v>25</v>
      </c>
      <c r="F8" s="7">
        <v>43661</v>
      </c>
      <c r="G8" s="13">
        <f t="shared" si="0"/>
        <v>43686</v>
      </c>
      <c r="H8" s="17">
        <f t="shared" ca="1" si="1"/>
        <v>15</v>
      </c>
      <c r="K8" s="23" t="s">
        <v>16</v>
      </c>
      <c r="L8" s="24">
        <f ca="1">VLOOKUP(K8,Справочник!A$4:B$8,2,)-SUMPRODUCT((C$5:C$13=K8)*(F$5:F$13&lt;=F$2)*(G$5:G$13&gt;F$2)*D$5:D$13)</f>
        <v>7</v>
      </c>
    </row>
    <row r="9" spans="1:12">
      <c r="A9" s="3">
        <v>5</v>
      </c>
      <c r="B9" s="3" t="s">
        <v>21</v>
      </c>
      <c r="C9" s="3" t="s">
        <v>16</v>
      </c>
      <c r="D9" s="3">
        <v>2</v>
      </c>
      <c r="E9" s="3">
        <v>10</v>
      </c>
      <c r="F9" s="7">
        <v>43664</v>
      </c>
      <c r="G9" s="13">
        <f t="shared" si="0"/>
        <v>43674</v>
      </c>
      <c r="H9" s="17">
        <f t="shared" ca="1" si="1"/>
        <v>3</v>
      </c>
    </row>
    <row r="10" spans="1:12">
      <c r="A10" s="3">
        <v>6</v>
      </c>
      <c r="B10" s="3" t="s">
        <v>22</v>
      </c>
      <c r="C10" s="3" t="s">
        <v>14</v>
      </c>
      <c r="D10" s="3">
        <v>1</v>
      </c>
      <c r="E10" s="3">
        <v>17</v>
      </c>
      <c r="F10" s="7">
        <v>43662</v>
      </c>
      <c r="G10" s="13">
        <f t="shared" si="0"/>
        <v>43679</v>
      </c>
      <c r="H10" s="17">
        <f t="shared" ca="1" si="1"/>
        <v>8</v>
      </c>
    </row>
    <row r="11" spans="1:12">
      <c r="A11" s="3">
        <v>7</v>
      </c>
      <c r="B11" s="3" t="s">
        <v>23</v>
      </c>
      <c r="C11" s="3" t="s">
        <v>16</v>
      </c>
      <c r="D11" s="3">
        <v>2</v>
      </c>
      <c r="E11" s="3">
        <v>10</v>
      </c>
      <c r="F11" s="7">
        <v>43669</v>
      </c>
      <c r="G11" s="13">
        <f t="shared" si="0"/>
        <v>43679</v>
      </c>
      <c r="H11" s="17">
        <f t="shared" ca="1" si="1"/>
        <v>8</v>
      </c>
    </row>
    <row r="12" spans="1:12">
      <c r="A12" s="3">
        <v>8</v>
      </c>
      <c r="B12" s="3"/>
      <c r="C12" s="3"/>
      <c r="D12" s="3"/>
      <c r="E12" s="3">
        <v>10</v>
      </c>
      <c r="F12" s="7">
        <v>43678</v>
      </c>
      <c r="G12" s="13">
        <f t="shared" si="0"/>
        <v>43688</v>
      </c>
      <c r="H12" s="17">
        <f t="shared" ca="1" si="1"/>
        <v>17</v>
      </c>
    </row>
    <row r="13" spans="1:12">
      <c r="A13" s="3">
        <v>9</v>
      </c>
      <c r="B13" s="3"/>
      <c r="C13" s="3"/>
      <c r="D13" s="3"/>
      <c r="E13" s="3">
        <v>10</v>
      </c>
      <c r="F13" s="7">
        <v>43679</v>
      </c>
      <c r="G13" s="13">
        <f t="shared" si="0"/>
        <v>43689</v>
      </c>
      <c r="H13" s="17">
        <f t="shared" ca="1" si="1"/>
        <v>18</v>
      </c>
    </row>
    <row r="14" spans="1:12">
      <c r="A14" s="3">
        <v>10</v>
      </c>
      <c r="B14" s="3"/>
      <c r="C14" s="3"/>
      <c r="D14" s="3"/>
      <c r="E14" s="3">
        <v>10</v>
      </c>
      <c r="F14" s="7">
        <v>43680</v>
      </c>
      <c r="G14" s="13">
        <f t="shared" si="0"/>
        <v>43690</v>
      </c>
      <c r="H14" s="17">
        <f t="shared" ca="1" si="1"/>
        <v>19</v>
      </c>
    </row>
    <row r="15" spans="1:12">
      <c r="A15" s="3">
        <v>11</v>
      </c>
      <c r="B15" s="3"/>
      <c r="C15" s="3"/>
      <c r="D15" s="3"/>
      <c r="E15" s="3">
        <v>10</v>
      </c>
      <c r="F15" s="7">
        <v>43681</v>
      </c>
      <c r="G15" s="13">
        <f t="shared" si="0"/>
        <v>43691</v>
      </c>
      <c r="H15" s="17">
        <f t="shared" ca="1" si="1"/>
        <v>20</v>
      </c>
    </row>
    <row r="16" spans="1:12">
      <c r="A16" s="3">
        <v>12</v>
      </c>
      <c r="B16" s="3"/>
      <c r="C16" s="3"/>
      <c r="D16" s="3"/>
      <c r="E16" s="3">
        <v>10</v>
      </c>
      <c r="F16" s="7">
        <v>43682</v>
      </c>
      <c r="G16" s="13">
        <f t="shared" si="0"/>
        <v>43692</v>
      </c>
      <c r="H16" s="17">
        <f t="shared" ca="1" si="1"/>
        <v>21</v>
      </c>
    </row>
    <row r="17" spans="1:8">
      <c r="A17" s="3">
        <v>13</v>
      </c>
      <c r="B17" s="3"/>
      <c r="C17" s="3"/>
      <c r="D17" s="3"/>
      <c r="E17" s="3">
        <v>10</v>
      </c>
      <c r="F17" s="7">
        <v>43683</v>
      </c>
      <c r="G17" s="13">
        <f t="shared" si="0"/>
        <v>43693</v>
      </c>
      <c r="H17" s="17">
        <f t="shared" ca="1" si="1"/>
        <v>22</v>
      </c>
    </row>
    <row r="18" spans="1:8">
      <c r="A18" s="3">
        <v>14</v>
      </c>
      <c r="B18" s="3"/>
      <c r="C18" s="3"/>
      <c r="D18" s="3"/>
      <c r="E18" s="3">
        <v>10</v>
      </c>
      <c r="F18" s="7">
        <v>43684</v>
      </c>
      <c r="G18" s="13">
        <f t="shared" si="0"/>
        <v>43694</v>
      </c>
      <c r="H18" s="17">
        <f t="shared" ca="1" si="1"/>
        <v>23</v>
      </c>
    </row>
    <row r="19" spans="1:8">
      <c r="A19" s="3">
        <v>15</v>
      </c>
      <c r="B19" s="3"/>
      <c r="C19" s="3"/>
      <c r="D19" s="3"/>
      <c r="E19" s="3">
        <v>10</v>
      </c>
      <c r="F19" s="7">
        <v>43685</v>
      </c>
      <c r="G19" s="13">
        <f t="shared" si="0"/>
        <v>43695</v>
      </c>
      <c r="H19" s="17">
        <f t="shared" ca="1" si="1"/>
        <v>24</v>
      </c>
    </row>
    <row r="20" spans="1:8">
      <c r="A20" s="3">
        <v>16</v>
      </c>
      <c r="B20" s="3"/>
      <c r="C20" s="3"/>
      <c r="D20" s="3"/>
      <c r="E20" s="3">
        <v>10</v>
      </c>
      <c r="F20" s="7">
        <v>43686</v>
      </c>
      <c r="G20" s="13">
        <f t="shared" si="0"/>
        <v>43696</v>
      </c>
      <c r="H20" s="17">
        <f t="shared" ca="1" si="1"/>
        <v>25</v>
      </c>
    </row>
    <row r="21" spans="1:8">
      <c r="A21" s="3">
        <v>17</v>
      </c>
      <c r="B21" s="3"/>
      <c r="C21" s="3"/>
      <c r="D21" s="3"/>
      <c r="E21" s="3">
        <v>10</v>
      </c>
      <c r="F21" s="7">
        <v>43687</v>
      </c>
      <c r="G21" s="13">
        <f t="shared" si="0"/>
        <v>43697</v>
      </c>
      <c r="H21" s="17">
        <f t="shared" ca="1" si="1"/>
        <v>26</v>
      </c>
    </row>
    <row r="22" spans="1:8">
      <c r="A22" s="3">
        <v>18</v>
      </c>
      <c r="B22" s="3"/>
      <c r="C22" s="3"/>
      <c r="D22" s="3"/>
      <c r="E22" s="3">
        <v>10</v>
      </c>
      <c r="F22" s="7">
        <v>43688</v>
      </c>
      <c r="G22" s="13">
        <f t="shared" si="0"/>
        <v>43698</v>
      </c>
      <c r="H22" s="17">
        <f t="shared" ca="1" si="1"/>
        <v>27</v>
      </c>
    </row>
    <row r="23" spans="1:8">
      <c r="A23" s="3">
        <v>19</v>
      </c>
      <c r="B23" s="3"/>
      <c r="C23" s="3"/>
      <c r="D23" s="3"/>
      <c r="E23" s="3">
        <v>10</v>
      </c>
      <c r="F23" s="7">
        <v>43689</v>
      </c>
      <c r="G23" s="13">
        <f t="shared" si="0"/>
        <v>43699</v>
      </c>
      <c r="H23" s="17">
        <f t="shared" ca="1" si="1"/>
        <v>28</v>
      </c>
    </row>
    <row r="24" spans="1:8">
      <c r="A24" s="3">
        <v>20</v>
      </c>
      <c r="B24" s="3"/>
      <c r="C24" s="3"/>
      <c r="D24" s="3"/>
      <c r="E24" s="3">
        <v>10</v>
      </c>
      <c r="F24" s="7">
        <v>43690</v>
      </c>
      <c r="G24" s="13">
        <f t="shared" si="0"/>
        <v>43700</v>
      </c>
      <c r="H24" s="17">
        <f t="shared" ca="1" si="1"/>
        <v>29</v>
      </c>
    </row>
    <row r="25" spans="1:8">
      <c r="A25" s="3">
        <v>21</v>
      </c>
      <c r="B25" s="3"/>
      <c r="C25" s="3"/>
      <c r="D25" s="3"/>
      <c r="E25" s="3">
        <v>10</v>
      </c>
      <c r="F25" s="7">
        <v>43691</v>
      </c>
      <c r="G25" s="13">
        <f t="shared" si="0"/>
        <v>43701</v>
      </c>
      <c r="H25" s="17">
        <f t="shared" ca="1" si="1"/>
        <v>30</v>
      </c>
    </row>
    <row r="26" spans="1:8">
      <c r="A26" s="3">
        <v>22</v>
      </c>
      <c r="B26" s="3"/>
      <c r="C26" s="3"/>
      <c r="D26" s="3"/>
      <c r="E26" s="3">
        <v>10</v>
      </c>
      <c r="F26" s="7">
        <v>43692</v>
      </c>
      <c r="G26" s="13">
        <f t="shared" si="0"/>
        <v>43702</v>
      </c>
      <c r="H26" s="17">
        <f t="shared" ca="1" si="1"/>
        <v>31</v>
      </c>
    </row>
    <row r="27" spans="1:8" ht="15.75" thickBot="1">
      <c r="A27" s="4">
        <v>1</v>
      </c>
      <c r="B27" s="4"/>
      <c r="C27" s="4"/>
      <c r="D27" s="4"/>
      <c r="E27" s="4">
        <v>10</v>
      </c>
      <c r="F27" s="8">
        <v>43693</v>
      </c>
      <c r="G27" s="14">
        <f t="shared" si="0"/>
        <v>43703</v>
      </c>
      <c r="H27" s="18">
        <f t="shared" ca="1" si="1"/>
        <v>32</v>
      </c>
    </row>
  </sheetData>
  <mergeCells count="1">
    <mergeCell ref="K2:L2"/>
  </mergeCells>
  <phoneticPr fontId="5" type="noConversion"/>
  <conditionalFormatting sqref="H5:H27">
    <cfRule type="cellIs" dxfId="2" priority="1" operator="greaterThan">
      <formula>10</formula>
    </cfRule>
    <cfRule type="cellIs" dxfId="1" priority="2" operator="greaterThan">
      <formula>5</formula>
    </cfRule>
    <cfRule type="cellIs" dxfId="0" priority="3" operator="lessThanOrEqual">
      <formula>5</formula>
    </cfRule>
  </conditionalFormatting>
  <dataValidations count="1">
    <dataValidation type="list" allowBlank="1" showInputMessage="1" showErrorMessage="1" sqref="C5:C27">
      <formula1>Номенклатура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workbookViewId="0">
      <selection activeCell="D9" sqref="D9"/>
    </sheetView>
  </sheetViews>
  <sheetFormatPr defaultColWidth="11.42578125" defaultRowHeight="15"/>
  <cols>
    <col min="1" max="1" width="30.85546875" bestFit="1" customWidth="1"/>
    <col min="2" max="2" width="11.140625" customWidth="1"/>
  </cols>
  <sheetData>
    <row r="2" spans="1:2">
      <c r="A2" s="27" t="s">
        <v>9</v>
      </c>
      <c r="B2" s="27"/>
    </row>
    <row r="3" spans="1:2">
      <c r="A3" t="s">
        <v>10</v>
      </c>
      <c r="B3" t="s">
        <v>11</v>
      </c>
    </row>
    <row r="4" spans="1:2">
      <c r="A4" t="s">
        <v>13</v>
      </c>
      <c r="B4">
        <v>10</v>
      </c>
    </row>
    <row r="5" spans="1:2">
      <c r="A5" t="s">
        <v>14</v>
      </c>
      <c r="B5">
        <v>15</v>
      </c>
    </row>
    <row r="6" spans="1:2">
      <c r="A6" t="s">
        <v>15</v>
      </c>
      <c r="B6">
        <v>7</v>
      </c>
    </row>
    <row r="7" spans="1:2">
      <c r="A7" t="s">
        <v>16</v>
      </c>
      <c r="B7">
        <v>12</v>
      </c>
    </row>
    <row r="9" spans="1:2">
      <c r="A9" t="s">
        <v>12</v>
      </c>
      <c r="B9">
        <f>SUBTOTAL(109,B4:B8)</f>
        <v>44</v>
      </c>
    </row>
  </sheetData>
  <mergeCells count="1">
    <mergeCell ref="A2:B2"/>
  </mergeCells>
  <phoneticPr fontId="5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Справочник</vt:lpstr>
      <vt:lpstr>Номенклатура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2019-07-25T09:50:53Z</dcterms:modified>
</cp:coreProperties>
</file>