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20" windowHeight="1240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<sst xmlns="http://schemas.openxmlformats.org/spreadsheetml/2006/main" count="122" uniqueCount="101">
  <si>
    <t>Результат теста</t>
  </si>
  <si>
    <t xml:space="preserve">соответствия гликированного гемоглобина HbA1c </t>
  </si>
  <si>
    <t>среднесуточным показателям глюкозы плазмы</t>
  </si>
  <si>
    <t>пациент</t>
  </si>
  <si>
    <t>возраст</t>
  </si>
  <si>
    <t>за</t>
  </si>
  <si>
    <t>Значения уровня сахара по отношению к риску для здоровья</t>
  </si>
  <si>
    <t>HbA1c IFCC   (mmol/mol)</t>
  </si>
  <si>
    <t xml:space="preserve">HbA1c NGSP (%)             </t>
  </si>
  <si>
    <t xml:space="preserve">eAG              (mmol/L)    </t>
  </si>
  <si>
    <t>анализатор:</t>
  </si>
  <si>
    <t>глюкометр Contour TS</t>
  </si>
  <si>
    <t>пределы измерений (ммоль/л)</t>
  </si>
  <si>
    <t>0,6 — 33,3</t>
  </si>
  <si>
    <t>метод анализа:</t>
  </si>
  <si>
    <t>откалиброван</t>
  </si>
  <si>
    <t>по плазме крови</t>
  </si>
  <si>
    <t>тест-полоски</t>
  </si>
  <si>
    <t>Contour TS</t>
  </si>
  <si>
    <t>LOT</t>
  </si>
  <si>
    <t>DP8EM3F05A</t>
  </si>
  <si>
    <t>срок годности</t>
  </si>
  <si>
    <t>период использования</t>
  </si>
  <si>
    <t xml:space="preserve">06.07.19 - </t>
  </si>
  <si>
    <t>контрольные диапазоны</t>
  </si>
  <si>
    <t>CONT  L</t>
  </si>
  <si>
    <t>нижний</t>
  </si>
  <si>
    <t>1,9 — 2,7</t>
  </si>
  <si>
    <t>CONT  N</t>
  </si>
  <si>
    <t>нормальный</t>
  </si>
  <si>
    <t>5,9 — 8,2</t>
  </si>
  <si>
    <t>CONT  H</t>
  </si>
  <si>
    <t>верхний</t>
  </si>
  <si>
    <t>16,4 — 22,7</t>
  </si>
  <si>
    <t xml:space="preserve">показания глюкометра (внести)  </t>
  </si>
  <si>
    <t>(дата)</t>
  </si>
  <si>
    <t>(время)</t>
  </si>
  <si>
    <t>(показатель)</t>
  </si>
  <si>
    <t>среднесуточный показатель          за</t>
  </si>
  <si>
    <t>среднее значение тестов за период</t>
  </si>
  <si>
    <t>среднее значение глюкометра     за</t>
  </si>
  <si>
    <t>время тестирования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</si>
  <si>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</si>
  <si>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</si>
  <si>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</si>
  <si>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</si>
  <si>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</si>
  <si>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</si>
  <si>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</si>
  <si>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</si>
  <si>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</si>
  <si>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</si>
  <si>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</si>
  <si>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</si>
  <si>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</si>
  <si>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</si>
  <si>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перед сном</t>
  </si>
  <si>
    <t>9-й анализ</t>
  </si>
  <si>
    <t>в 00:00 по полуночи</t>
  </si>
  <si>
    <t>10-й анализ</t>
  </si>
  <si>
    <t>в 3:30 ночи</t>
  </si>
  <si>
    <t>СПРАВОЧНО:</t>
  </si>
  <si>
    <t>Для расшифровки результатов опираемся на стандартные показатели сахара в крови.</t>
  </si>
  <si>
    <t>Показания считаются в норме:</t>
  </si>
  <si>
    <t>для только родившихся</t>
  </si>
  <si>
    <t>2,2 - 3,3 ммоль/л</t>
  </si>
  <si>
    <t>для детей до года</t>
  </si>
  <si>
    <t>3,0 - 5,5 ммоль/л</t>
  </si>
  <si>
    <t>3,3 - 5,5 ммоль/л</t>
  </si>
  <si>
    <t>для людей преклонного возраста</t>
  </si>
  <si>
    <t>4,5 - 6,4 ммоль/л</t>
  </si>
  <si>
    <t>значение не должно превышать</t>
  </si>
  <si>
    <t>6,1 ммоль/л.</t>
  </si>
  <si>
    <t>после приёма пищи (через 2ч), не более</t>
  </si>
  <si>
    <t>7,8 ммоль/л.</t>
  </si>
  <si>
    <t>на голодный желудок, не больше</t>
  </si>
  <si>
    <t>5,6 - 6,9 ммоль/л</t>
  </si>
  <si>
    <t xml:space="preserve">содержание сахара в моче - </t>
  </si>
  <si>
    <t>недопустимо</t>
  </si>
  <si>
    <t>смертельно опасно, можно скончаться от последствий гипогликемии</t>
  </si>
  <si>
    <t>ниже 0,6 ммоль/л</t>
  </si>
  <si>
    <t>до приема пищи</t>
  </si>
  <si>
    <t>от 5,0 до 7,2 ммоль/л</t>
  </si>
  <si>
    <t xml:space="preserve">после приема пищи </t>
  </si>
  <si>
    <t>от 7,2 до 10 ммоль/л</t>
  </si>
  <si>
    <t>для жизни неопасно, но является отклонением от нормы</t>
  </si>
  <si>
    <t>до 12–15 ммоль/л</t>
  </si>
  <si>
    <t>значительное ухудшение состояния, вплоть до летального исхода</t>
  </si>
  <si>
    <t>&gt; 30 ммоль/л</t>
  </si>
  <si>
    <t>дата</t>
  </si>
  <si>
    <t>mmol/l</t>
  </si>
  <si>
    <t>среднее
значение
за 14 дней</t>
  </si>
  <si>
    <t>пределы
измерений
(ммоль/л)</t>
  </si>
  <si>
    <t>срок
годности</t>
  </si>
  <si>
    <t>период
использования</t>
  </si>
  <si>
    <t>контрольный диапазон</t>
  </si>
  <si>
    <t>остаток</t>
  </si>
  <si>
    <t>шт.</t>
  </si>
  <si>
    <t>E2</t>
  </si>
  <si>
    <r>
      <t xml:space="preserve">утром, </t>
    </r>
    <r>
      <rPr>
        <b/>
        <sz val="8"/>
        <color indexed="48"/>
        <rFont val="Arial Cyr"/>
        <family val="0"/>
      </rPr>
      <t>на голодный желудок</t>
    </r>
    <r>
      <rPr>
        <sz val="8"/>
        <color indexed="48"/>
        <rFont val="Arial Cyr"/>
        <family val="0"/>
      </rPr>
      <t>;</t>
    </r>
  </si>
  <si>
    <r>
      <t>для взрослых</t>
    </r>
    <r>
      <rPr>
        <sz val="9"/>
        <color indexed="57"/>
        <rFont val="Arial Cyr"/>
        <family val="0"/>
      </rPr>
      <t xml:space="preserve"> и детей от года </t>
    </r>
    <r>
      <rPr>
        <b/>
        <u val="single"/>
        <sz val="9"/>
        <color indexed="57"/>
        <rFont val="Arial Cyr"/>
        <family val="0"/>
      </rPr>
      <t>при диабете 2 типа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</si>
</sst>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h:mm;@"/>
    <numFmt numFmtId="174" formatCode="dd/mm/yy\ hh:mm;@"/>
    <numFmt numFmtId="175" formatCode="#0.0#&quot; ммоль/л&quot;"/>
    <numFmt numFmtId="176" formatCode="#0.0#&quot; mmol/L&quot;;;&quot;нет данных&quot;"/>
    <numFmt numFmtId="177" formatCode="#0.0&quot; mmol/L&quot;;;&quot;нет данных&quot;"/>
    <numFmt numFmtId="178" formatCode="#0.0#;\-;"/>
    <numFmt numFmtId="179" formatCode="#0.0#&quot; %&quot;;;&quot;нет данных&quot;"/>
    <numFmt numFmtId="180" formatCode="&quot;за&quot;\ ##_ &quot;дней&quot;"/>
    <numFmt numFmtId="181" formatCode="&quot;с&quot;\ dd/mm/yyyy"/>
    <numFmt numFmtId="182" formatCode="&quot;за&quot;_ \ dd/mm/yyyy"/>
    <numFmt numFmtId="183" formatCode="0.##_ &quot;%&quot;"/>
    <numFmt numFmtId="184" formatCode="dd/mm/yyyy;;&quot;дата&quot;"/>
    <numFmt numFmtId="185" formatCode="General\ &quot;ммоль/л&quot;"/>
    <numFmt numFmtId="186" formatCode="#0.0#_ &quot;ммоль/моль&quot;"/>
    <numFmt numFmtId="187" formatCode="#0.0##########_ &quot;%&quot;"/>
    <numFmt numFmtId="188" formatCode="#0.0#_ &quot;ммоль/л&quot;"/>
    <numFmt numFmtId="189" formatCode="0.000"/>
    <numFmt numFmtId="190" formatCode="#0.0##_ &quot;%&quot;"/>
    <numFmt numFmtId="191" formatCode="#,##0.0000"/>
    <numFmt numFmtId="192" formatCode="General\ &quot;mg/dl&quot;"/>
    <numFmt numFmtId="193" formatCode="#0.0########_ &quot;ммоль/моль&quot;"/>
    <numFmt numFmtId="194" formatCode="#0.0#_ &quot;g/L&quot;"/>
    <numFmt numFmtId="195" formatCode="#0.0#&quot; mmol/mol&quot;;;&quot;нет данных&quot;"/>
    <numFmt numFmtId="196" formatCode="dd/mm/yyyy;[Red]@&quot; - Ошибка&quot;"/>
    <numFmt numFmtId="197" formatCode="General&quot; mmol/l&quot;;;&quot;нет данных&quot;"/>
    <numFmt numFmtId="198" formatCode="General&quot; %&quot;;;&quot;нет данных&quot;"/>
    <numFmt numFmtId="199" formatCode="General\ &quot;mg/dl&quot;;;&quot;нет данных&quot;"/>
    <numFmt numFmtId="200" formatCode="#,&quot;дней&quot;"/>
    <numFmt numFmtId="201" formatCode="&quot;за&quot;\ #"/>
    <numFmt numFmtId="202" formatCode="#0.0#;;&quot;нет данных&quot;"/>
    <numFmt numFmtId="203" formatCode="#0.0##;;&quot;нет данных&quot;"/>
    <numFmt numFmtId="204" formatCode="00\:00"/>
    <numFmt numFmtId="205" formatCode="00\.00\.00"/>
    <numFmt numFmtId="206" formatCode="dd/mm/yy;@"/>
    <numFmt numFmtId="207" formatCode="h:mm;@"/>
    <numFmt numFmtId="208" formatCode="mm/yyyy"/>
    <numFmt numFmtId="209" formatCode="\5\3\ \г\о\д\а"/>
    <numFmt numFmtId="210" formatCode="mm/yyyy;@"/>
    <numFmt numFmtId="211" formatCode="[$-FC19]d\ mmmm\ yyyy\ &quot;г.&quot;"/>
    <numFmt numFmtId="212" formatCode="[&lt;2]\ #__\с\у\т\к\и\ ;[&gt;0]\ #__\с\у\т\о\к\ ;General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##;;&quot;нет данных&quot;"/>
    <numFmt numFmtId="218" formatCode="0.0##;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9"/>
      <color indexed="12"/>
      <name val="Arial Cyr"/>
      <family val="0"/>
    </font>
    <font>
      <sz val="4"/>
      <name val="Arial Cyr"/>
      <family val="0"/>
    </font>
    <font>
      <b/>
      <sz val="4"/>
      <name val="Arial Cyr"/>
      <family val="0"/>
    </font>
    <font>
      <sz val="4"/>
      <color indexed="12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9"/>
      <color indexed="10"/>
      <name val="Arial Cyr"/>
      <family val="0"/>
    </font>
    <font>
      <b/>
      <sz val="12"/>
      <color indexed="12"/>
      <name val="Arial Cyr"/>
      <family val="0"/>
    </font>
    <font>
      <u val="single"/>
      <sz val="10"/>
      <name val="Arial Cyr"/>
      <family val="0"/>
    </font>
    <font>
      <sz val="9"/>
      <color indexed="50"/>
      <name val="Arial Cyr"/>
      <family val="0"/>
    </font>
    <font>
      <sz val="9"/>
      <color indexed="17"/>
      <name val="Arial Cyr"/>
      <family val="0"/>
    </font>
    <font>
      <b/>
      <sz val="9"/>
      <name val="Arial Cyr"/>
      <family val="0"/>
    </font>
    <font>
      <sz val="9"/>
      <color indexed="53"/>
      <name val="Arial Cyr"/>
      <family val="0"/>
    </font>
    <font>
      <sz val="9"/>
      <color indexed="46"/>
      <name val="Arial Cyr"/>
      <family val="0"/>
    </font>
    <font>
      <sz val="9"/>
      <color indexed="16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9"/>
      <color indexed="17"/>
      <name val="Arial Cyr"/>
      <family val="0"/>
    </font>
    <font>
      <b/>
      <sz val="8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vertAlign val="superscript"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9"/>
      <color indexed="48"/>
      <name val="Arial Cyr"/>
      <family val="0"/>
    </font>
    <font>
      <b/>
      <sz val="9"/>
      <color indexed="48"/>
      <name val="Arial Cyr"/>
      <family val="0"/>
    </font>
    <font>
      <sz val="8"/>
      <color indexed="48"/>
      <name val="Arial Cyr"/>
      <family val="0"/>
    </font>
    <font>
      <b/>
      <sz val="10"/>
      <color indexed="48"/>
      <name val="Arial Cyr"/>
      <family val="0"/>
    </font>
    <font>
      <b/>
      <sz val="8"/>
      <color indexed="48"/>
      <name val="Arial Cyr"/>
      <family val="0"/>
    </font>
    <font>
      <sz val="10"/>
      <color indexed="48"/>
      <name val="Arial Cyr"/>
      <family val="0"/>
    </font>
    <font>
      <b/>
      <sz val="9"/>
      <color indexed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50"/>
      <name val="Arial Cyr"/>
      <family val="0"/>
    </font>
    <font>
      <sz val="9"/>
      <color indexed="57"/>
      <name val="Arial Cyr"/>
      <family val="0"/>
    </font>
    <font>
      <b/>
      <sz val="9"/>
      <color indexed="57"/>
      <name val="Arial Cyr"/>
      <family val="0"/>
    </font>
    <font>
      <b/>
      <u val="single"/>
      <sz val="9"/>
      <color indexed="57"/>
      <name val="Arial Cyr"/>
      <family val="0"/>
    </font>
    <font>
      <b/>
      <u val="single"/>
      <sz val="9"/>
      <color indexed="10"/>
      <name val="Arial Cyr"/>
      <family val="0"/>
    </font>
    <font>
      <sz val="9"/>
      <color indexed="5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5" borderId="10" xfId="0" applyFont="1" applyFill="1" applyBorder="1" applyAlignment="1">
      <alignment/>
    </xf>
    <xf numFmtId="0" fontId="22" fillId="25" borderId="11" xfId="0" applyFont="1" applyFill="1" applyBorder="1" applyAlignment="1">
      <alignment horizontal="centerContinuous" vertical="center"/>
    </xf>
    <xf numFmtId="0" fontId="22" fillId="25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25" borderId="13" xfId="0" applyFont="1" applyFill="1" applyBorder="1" applyAlignment="1">
      <alignment/>
    </xf>
    <xf numFmtId="0" fontId="22" fillId="25" borderId="0" xfId="0" applyFont="1" applyFill="1" applyBorder="1" applyAlignment="1">
      <alignment horizontal="centerContinuous" vertical="center"/>
    </xf>
    <xf numFmtId="0" fontId="22" fillId="25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08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25" borderId="13" xfId="0" applyFont="1" applyFill="1" applyBorder="1" applyAlignment="1">
      <alignment/>
    </xf>
    <xf numFmtId="0" fontId="25" fillId="25" borderId="0" xfId="0" applyFont="1" applyFill="1" applyBorder="1" applyAlignment="1">
      <alignment horizontal="centerContinuous" vertical="center"/>
    </xf>
    <xf numFmtId="0" fontId="24" fillId="25" borderId="0" xfId="0" applyFont="1" applyFill="1" applyBorder="1" applyAlignment="1">
      <alignment horizontal="centerContinuous" vertical="center"/>
    </xf>
    <xf numFmtId="0" fontId="24" fillId="25" borderId="1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08" fontId="26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209" fontId="28" fillId="25" borderId="0" xfId="0" applyNumberFormat="1" applyFont="1" applyFill="1" applyAlignment="1">
      <alignment horizontal="center"/>
    </xf>
    <xf numFmtId="0" fontId="22" fillId="25" borderId="0" xfId="0" applyFont="1" applyFill="1" applyBorder="1" applyAlignment="1">
      <alignment horizontal="centerContinuous"/>
    </xf>
    <xf numFmtId="0" fontId="22" fillId="25" borderId="0" xfId="0" applyFont="1" applyFill="1" applyAlignment="1">
      <alignment/>
    </xf>
    <xf numFmtId="0" fontId="21" fillId="25" borderId="0" xfId="0" applyFont="1" applyFill="1" applyBorder="1" applyAlignment="1">
      <alignment horizontal="right" vertical="center"/>
    </xf>
    <xf numFmtId="212" fontId="29" fillId="0" borderId="15" xfId="0" applyNumberFormat="1" applyFont="1" applyFill="1" applyBorder="1" applyAlignment="1" applyProtection="1">
      <alignment horizontal="center"/>
      <protection locked="0"/>
    </xf>
    <xf numFmtId="0" fontId="21" fillId="25" borderId="0" xfId="0" applyFont="1" applyFill="1" applyBorder="1" applyAlignment="1">
      <alignment horizontal="centerContinuous" vertical="center"/>
    </xf>
    <xf numFmtId="201" fontId="0" fillId="25" borderId="0" xfId="0" applyNumberFormat="1" applyFont="1" applyFill="1" applyAlignment="1" applyProtection="1">
      <alignment/>
      <protection locked="0"/>
    </xf>
    <xf numFmtId="196" fontId="21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centerContinuous" vertical="center"/>
    </xf>
    <xf numFmtId="14" fontId="20" fillId="25" borderId="0" xfId="0" applyNumberFormat="1" applyFont="1" applyFill="1" applyBorder="1" applyAlignment="1">
      <alignment horizontal="centerContinuous" vertical="center"/>
    </xf>
    <xf numFmtId="0" fontId="0" fillId="25" borderId="0" xfId="0" applyFont="1" applyFill="1" applyAlignment="1">
      <alignment horizontal="left" indent="1"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 horizontal="right" vertical="center"/>
    </xf>
    <xf numFmtId="217" fontId="0" fillId="10" borderId="15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21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0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right" vertical="center"/>
    </xf>
    <xf numFmtId="179" fontId="33" fillId="25" borderId="0" xfId="0" applyNumberFormat="1" applyFont="1" applyFill="1" applyBorder="1" applyAlignment="1" applyProtection="1">
      <alignment horizontal="center" vertical="center"/>
      <protection hidden="1"/>
    </xf>
    <xf numFmtId="0" fontId="34" fillId="25" borderId="0" xfId="0" applyFont="1" applyFill="1" applyBorder="1" applyAlignment="1">
      <alignment/>
    </xf>
    <xf numFmtId="217" fontId="28" fillId="10" borderId="15" xfId="0" applyNumberFormat="1" applyFont="1" applyFill="1" applyBorder="1" applyAlignment="1" applyProtection="1">
      <alignment horizontal="center" vertical="center"/>
      <protection hidden="1"/>
    </xf>
    <xf numFmtId="217" fontId="2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0" fillId="25" borderId="0" xfId="0" applyFont="1" applyFill="1" applyAlignment="1">
      <alignment horizontal="right"/>
    </xf>
    <xf numFmtId="0" fontId="0" fillId="25" borderId="0" xfId="0" applyFont="1" applyFill="1" applyAlignment="1">
      <alignment horizontal="center"/>
    </xf>
    <xf numFmtId="0" fontId="23" fillId="0" borderId="0" xfId="0" applyFont="1" applyAlignment="1">
      <alignment/>
    </xf>
    <xf numFmtId="217" fontId="0" fillId="10" borderId="1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1" fillId="25" borderId="0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left" indent="1"/>
    </xf>
    <xf numFmtId="0" fontId="0" fillId="25" borderId="0" xfId="0" applyFill="1" applyAlignment="1">
      <alignment/>
    </xf>
    <xf numFmtId="0" fontId="20" fillId="25" borderId="0" xfId="0" applyFont="1" applyFill="1" applyBorder="1" applyAlignment="1">
      <alignment horizontal="left" vertical="center"/>
    </xf>
    <xf numFmtId="0" fontId="20" fillId="2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34" fillId="25" borderId="16" xfId="0" applyFont="1" applyFill="1" applyBorder="1" applyAlignment="1">
      <alignment vertical="center"/>
    </xf>
    <xf numFmtId="0" fontId="20" fillId="25" borderId="16" xfId="0" applyFont="1" applyFill="1" applyBorder="1" applyAlignment="1">
      <alignment horizontal="left" vertical="center"/>
    </xf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25" borderId="0" xfId="0" applyFont="1" applyFill="1" applyBorder="1" applyAlignment="1">
      <alignment horizontal="right" indent="1"/>
    </xf>
    <xf numFmtId="0" fontId="41" fillId="25" borderId="0" xfId="0" applyFont="1" applyFill="1" applyAlignment="1">
      <alignment vertical="center"/>
    </xf>
    <xf numFmtId="0" fontId="21" fillId="25" borderId="15" xfId="0" applyFont="1" applyFill="1" applyBorder="1" applyAlignment="1">
      <alignment horizontal="center"/>
    </xf>
    <xf numFmtId="0" fontId="21" fillId="25" borderId="0" xfId="0" applyFont="1" applyFill="1" applyAlignment="1">
      <alignment/>
    </xf>
    <xf numFmtId="208" fontId="0" fillId="25" borderId="15" xfId="0" applyNumberFormat="1" applyFont="1" applyFill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0" fontId="20" fillId="25" borderId="0" xfId="0" applyFont="1" applyFill="1" applyBorder="1" applyAlignment="1">
      <alignment horizontal="left"/>
    </xf>
    <xf numFmtId="0" fontId="42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20" fillId="25" borderId="0" xfId="0" applyFont="1" applyFill="1" applyAlignment="1">
      <alignment horizontal="left" indent="1"/>
    </xf>
    <xf numFmtId="0" fontId="37" fillId="25" borderId="15" xfId="0" applyFont="1" applyFill="1" applyBorder="1" applyAlignment="1">
      <alignment/>
    </xf>
    <xf numFmtId="0" fontId="0" fillId="25" borderId="0" xfId="0" applyFill="1" applyBorder="1" applyAlignment="1">
      <alignment/>
    </xf>
    <xf numFmtId="0" fontId="20" fillId="25" borderId="0" xfId="0" applyFont="1" applyFill="1" applyBorder="1" applyAlignment="1">
      <alignment horizontal="centerContinuous" vertical="center"/>
    </xf>
    <xf numFmtId="0" fontId="21" fillId="25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8" fontId="28" fillId="25" borderId="0" xfId="0" applyNumberFormat="1" applyFont="1" applyFill="1" applyBorder="1" applyAlignment="1">
      <alignment horizontal="center"/>
    </xf>
    <xf numFmtId="208" fontId="0" fillId="25" borderId="0" xfId="0" applyNumberFormat="1" applyFill="1" applyBorder="1" applyAlignment="1">
      <alignment horizontal="center"/>
    </xf>
    <xf numFmtId="0" fontId="43" fillId="25" borderId="0" xfId="0" applyFont="1" applyFill="1" applyBorder="1" applyAlignment="1">
      <alignment horizontal="right" vertical="center" indent="1"/>
    </xf>
    <xf numFmtId="0" fontId="20" fillId="25" borderId="0" xfId="0" applyFont="1" applyFill="1" applyBorder="1" applyAlignment="1">
      <alignment vertical="center"/>
    </xf>
    <xf numFmtId="0" fontId="20" fillId="25" borderId="0" xfId="0" applyFont="1" applyFill="1" applyAlignment="1">
      <alignment horizontal="left"/>
    </xf>
    <xf numFmtId="0" fontId="23" fillId="25" borderId="15" xfId="0" applyFont="1" applyFill="1" applyBorder="1" applyAlignment="1">
      <alignment horizontal="centerContinuous" vertical="center"/>
    </xf>
    <xf numFmtId="0" fontId="44" fillId="25" borderId="15" xfId="0" applyFont="1" applyFill="1" applyBorder="1" applyAlignment="1">
      <alignment horizontal="centerContinuous" vertical="center"/>
    </xf>
    <xf numFmtId="0" fontId="37" fillId="25" borderId="0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Continuous" vertical="center"/>
    </xf>
    <xf numFmtId="14" fontId="21" fillId="0" borderId="0" xfId="0" applyNumberFormat="1" applyFont="1" applyAlignment="1">
      <alignment/>
    </xf>
    <xf numFmtId="0" fontId="34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13" xfId="0" applyFill="1" applyBorder="1" applyAlignment="1">
      <alignment/>
    </xf>
    <xf numFmtId="0" fontId="45" fillId="25" borderId="0" xfId="0" applyFont="1" applyFill="1" applyBorder="1" applyAlignment="1">
      <alignment horizontal="right"/>
    </xf>
    <xf numFmtId="206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7" fillId="25" borderId="0" xfId="0" applyFont="1" applyFill="1" applyBorder="1" applyAlignment="1">
      <alignment vertical="center"/>
    </xf>
    <xf numFmtId="207" fontId="46" fillId="0" borderId="17" xfId="0" applyNumberFormat="1" applyFont="1" applyFill="1" applyBorder="1" applyAlignment="1">
      <alignment horizontal="center" vertical="center"/>
    </xf>
    <xf numFmtId="0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/>
    </xf>
    <xf numFmtId="0" fontId="21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25" borderId="13" xfId="0" applyFont="1" applyFill="1" applyBorder="1" applyAlignment="1">
      <alignment/>
    </xf>
    <xf numFmtId="0" fontId="48" fillId="25" borderId="0" xfId="0" applyFont="1" applyFill="1" applyBorder="1" applyAlignment="1">
      <alignment/>
    </xf>
    <xf numFmtId="0" fontId="48" fillId="25" borderId="0" xfId="0" applyFont="1" applyFill="1" applyBorder="1" applyAlignment="1">
      <alignment horizontal="center" vertical="top"/>
    </xf>
    <xf numFmtId="0" fontId="48" fillId="25" borderId="14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25" borderId="0" xfId="0" applyFont="1" applyFill="1" applyBorder="1" applyAlignment="1">
      <alignment horizontal="fill"/>
    </xf>
    <xf numFmtId="175" fontId="47" fillId="25" borderId="0" xfId="0" applyNumberFormat="1" applyFont="1" applyFill="1" applyBorder="1" applyAlignment="1">
      <alignment horizontal="fill"/>
    </xf>
    <xf numFmtId="212" fontId="21" fillId="25" borderId="0" xfId="0" applyNumberFormat="1" applyFont="1" applyFill="1" applyBorder="1" applyAlignment="1">
      <alignment horizontal="right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7" fillId="25" borderId="0" xfId="0" applyFont="1" applyFill="1" applyBorder="1" applyAlignment="1">
      <alignment/>
    </xf>
    <xf numFmtId="175" fontId="46" fillId="25" borderId="0" xfId="0" applyNumberFormat="1" applyFont="1" applyFill="1" applyBorder="1" applyAlignment="1">
      <alignment horizontal="right"/>
    </xf>
    <xf numFmtId="175" fontId="46" fillId="25" borderId="0" xfId="0" applyNumberFormat="1" applyFont="1" applyFill="1" applyBorder="1" applyAlignment="1">
      <alignment horizontal="centerContinuous"/>
    </xf>
    <xf numFmtId="176" fontId="0" fillId="25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1" fillId="25" borderId="0" xfId="0" applyFont="1" applyFill="1" applyBorder="1" applyAlignment="1">
      <alignment horizontal="right"/>
    </xf>
    <xf numFmtId="0" fontId="46" fillId="25" borderId="0" xfId="0" applyFont="1" applyFill="1" applyBorder="1" applyAlignment="1">
      <alignment horizontal="right"/>
    </xf>
    <xf numFmtId="0" fontId="0" fillId="25" borderId="0" xfId="0" applyFont="1" applyFill="1" applyBorder="1" applyAlignment="1">
      <alignment horizontal="right" indent="1"/>
    </xf>
    <xf numFmtId="172" fontId="21" fillId="25" borderId="0" xfId="0" applyNumberFormat="1" applyFont="1" applyFill="1" applyBorder="1" applyAlignment="1">
      <alignment/>
    </xf>
    <xf numFmtId="0" fontId="47" fillId="25" borderId="0" xfId="0" applyFont="1" applyFill="1" applyBorder="1" applyAlignment="1">
      <alignment horizontal="fill"/>
    </xf>
    <xf numFmtId="18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7" fillId="25" borderId="0" xfId="0" applyFont="1" applyFill="1" applyBorder="1" applyAlignment="1">
      <alignment horizontal="centerContinuous"/>
    </xf>
    <xf numFmtId="172" fontId="46" fillId="25" borderId="0" xfId="0" applyNumberFormat="1" applyFont="1" applyFill="1" applyBorder="1" applyAlignment="1">
      <alignment horizontal="right"/>
    </xf>
    <xf numFmtId="0" fontId="49" fillId="25" borderId="14" xfId="0" applyFont="1" applyFill="1" applyBorder="1" applyAlignment="1">
      <alignment horizontal="center"/>
    </xf>
    <xf numFmtId="175" fontId="28" fillId="25" borderId="0" xfId="0" applyNumberFormat="1" applyFont="1" applyFill="1" applyBorder="1" applyAlignment="1">
      <alignment horizontal="centerContinuous"/>
    </xf>
    <xf numFmtId="14" fontId="49" fillId="25" borderId="0" xfId="0" applyNumberFormat="1" applyFont="1" applyFill="1" applyBorder="1" applyAlignment="1">
      <alignment horizontal="center" vertical="center"/>
    </xf>
    <xf numFmtId="177" fontId="50" fillId="25" borderId="0" xfId="0" applyNumberFormat="1" applyFont="1" applyFill="1" applyBorder="1" applyAlignment="1">
      <alignment horizontal="center" vertical="center"/>
    </xf>
    <xf numFmtId="0" fontId="52" fillId="25" borderId="0" xfId="0" applyFont="1" applyFill="1" applyAlignment="1">
      <alignment/>
    </xf>
    <xf numFmtId="0" fontId="53" fillId="25" borderId="0" xfId="0" applyFont="1" applyFill="1" applyAlignment="1">
      <alignment/>
    </xf>
    <xf numFmtId="20" fontId="54" fillId="25" borderId="0" xfId="0" applyNumberFormat="1" applyFont="1" applyFill="1" applyBorder="1" applyAlignment="1">
      <alignment horizontal="right" indent="2"/>
    </xf>
    <xf numFmtId="0" fontId="56" fillId="25" borderId="0" xfId="0" applyFont="1" applyFill="1" applyAlignment="1">
      <alignment/>
    </xf>
    <xf numFmtId="0" fontId="56" fillId="25" borderId="0" xfId="0" applyFont="1" applyFill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/>
    </xf>
    <xf numFmtId="0" fontId="21" fillId="0" borderId="0" xfId="0" applyFont="1" applyAlignment="1">
      <alignment horizontal="left"/>
    </xf>
    <xf numFmtId="0" fontId="5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37" fillId="25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31" fillId="25" borderId="0" xfId="0" applyFont="1" applyFill="1" applyBorder="1" applyAlignment="1">
      <alignment horizontal="right"/>
    </xf>
    <xf numFmtId="0" fontId="31" fillId="25" borderId="14" xfId="0" applyFont="1" applyFill="1" applyBorder="1" applyAlignment="1">
      <alignment horizontal="right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center"/>
    </xf>
    <xf numFmtId="0" fontId="21" fillId="25" borderId="14" xfId="0" applyFont="1" applyFill="1" applyBorder="1" applyAlignment="1">
      <alignment/>
    </xf>
    <xf numFmtId="0" fontId="60" fillId="25" borderId="0" xfId="0" applyFont="1" applyFill="1" applyBorder="1" applyAlignment="1">
      <alignment horizontal="left" indent="2"/>
    </xf>
    <xf numFmtId="0" fontId="61" fillId="25" borderId="0" xfId="0" applyFont="1" applyFill="1" applyBorder="1" applyAlignment="1">
      <alignment horizontal="center"/>
    </xf>
    <xf numFmtId="0" fontId="60" fillId="25" borderId="0" xfId="0" applyFont="1" applyFill="1" applyBorder="1" applyAlignment="1">
      <alignment/>
    </xf>
    <xf numFmtId="0" fontId="62" fillId="25" borderId="0" xfId="0" applyFont="1" applyFill="1" applyBorder="1" applyAlignment="1">
      <alignment horizontal="left" indent="2"/>
    </xf>
    <xf numFmtId="0" fontId="62" fillId="25" borderId="0" xfId="0" applyFont="1" applyFill="1" applyBorder="1" applyAlignment="1">
      <alignment/>
    </xf>
    <xf numFmtId="0" fontId="36" fillId="25" borderId="0" xfId="0" applyFont="1" applyFill="1" applyBorder="1" applyAlignment="1">
      <alignment horizontal="left" indent="2"/>
    </xf>
    <xf numFmtId="0" fontId="36" fillId="25" borderId="0" xfId="0" applyFont="1" applyFill="1" applyBorder="1" applyAlignment="1">
      <alignment/>
    </xf>
    <xf numFmtId="0" fontId="36" fillId="25" borderId="0" xfId="0" applyFont="1" applyFill="1" applyAlignment="1">
      <alignment/>
    </xf>
    <xf numFmtId="0" fontId="63" fillId="25" borderId="0" xfId="0" applyFont="1" applyFill="1" applyBorder="1" applyAlignment="1">
      <alignment horizontal="left" indent="2"/>
    </xf>
    <xf numFmtId="0" fontId="63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73" fontId="21" fillId="25" borderId="0" xfId="0" applyNumberFormat="1" applyFont="1" applyFill="1" applyBorder="1" applyAlignment="1">
      <alignment/>
    </xf>
    <xf numFmtId="0" fontId="64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center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 quotePrefix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Continuous" vertic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174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/>
    </xf>
    <xf numFmtId="174" fontId="21" fillId="0" borderId="0" xfId="0" applyNumberFormat="1" applyFont="1" applyFill="1" applyAlignment="1">
      <alignment horizontal="center"/>
    </xf>
    <xf numFmtId="210" fontId="21" fillId="0" borderId="0" xfId="0" applyNumberFormat="1" applyFont="1" applyAlignment="1">
      <alignment horizontal="center"/>
    </xf>
    <xf numFmtId="174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74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17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21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>
      <alignment/>
    </xf>
    <xf numFmtId="210" fontId="21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8" fillId="25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217" fontId="31" fillId="25" borderId="0" xfId="0" applyNumberFormat="1" applyFont="1" applyFill="1" applyBorder="1" applyAlignment="1">
      <alignment horizontal="center" vertical="center" wrapText="1"/>
    </xf>
    <xf numFmtId="217" fontId="21" fillId="0" borderId="0" xfId="0" applyNumberFormat="1" applyFont="1" applyAlignment="1">
      <alignment horizontal="center" vertical="center"/>
    </xf>
    <xf numFmtId="0" fontId="51" fillId="2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25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4" fontId="21" fillId="0" borderId="0" xfId="0" applyNumberFormat="1" applyFont="1" applyFill="1" applyAlignment="1">
      <alignment horizontal="center" vertical="center" wrapText="1"/>
    </xf>
    <xf numFmtId="210" fontId="21" fillId="0" borderId="0" xfId="0" applyNumberFormat="1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9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44"/>
        </patternFill>
      </fill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.MICROSOF-10A303\&#1056;&#1072;&#1073;&#1086;&#1095;&#1080;&#1081;%20&#1089;&#1090;&#1086;&#1083;\&#1076;&#1080;&#1072;&#1087;&#1072;&#1079;&#1086;&#1085;%20&#1103;&#1095;&#1077;&#1077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хар"/>
      <sheetName val="показания"/>
    </sheetNames>
    <definedNames>
      <definedName name="Graniz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A86"/>
  <sheetViews>
    <sheetView showGridLines="0" tabSelected="1" zoomScaleSheetLayoutView="100" zoomScalePageLayoutView="0" workbookViewId="0" topLeftCell="A1">
      <selection activeCell="K29" sqref="K29"/>
    </sheetView>
  </sheetViews>
  <sheetFormatPr defaultColWidth="9.00390625" defaultRowHeight="12.75"/>
  <cols>
    <col min="1" max="1" width="2.75390625" style="1" customWidth="1"/>
    <col min="2" max="2" width="2.75390625" style="0" customWidth="1"/>
    <col min="3" max="3" width="13.75390625" style="0" customWidth="1"/>
    <col min="4" max="4" width="1.625" style="0" customWidth="1"/>
    <col min="5" max="5" width="16.375" style="0" customWidth="1"/>
    <col min="6" max="6" width="10.25390625" style="0" customWidth="1"/>
    <col min="7" max="7" width="12.75390625" style="0" customWidth="1"/>
    <col min="8" max="8" width="2.25390625" style="0" customWidth="1"/>
    <col min="9" max="9" width="8.375" style="0" customWidth="1"/>
    <col min="10" max="10" width="2.375" style="0" customWidth="1"/>
    <col min="11" max="11" width="16.875" style="0" customWidth="1"/>
    <col min="12" max="13" width="2.75390625" style="0" customWidth="1"/>
    <col min="14" max="14" width="15.625" style="2" customWidth="1"/>
    <col min="15" max="15" width="17.375" style="2" customWidth="1"/>
    <col min="16" max="16" width="11.75390625" style="3" customWidth="1"/>
    <col min="17" max="17" width="8.375" style="3" customWidth="1"/>
    <col min="18" max="20" width="8.375" style="2" customWidth="1"/>
    <col min="21" max="21" width="15.75390625" style="2" bestFit="1" customWidth="1"/>
    <col min="22" max="22" width="4.125" style="2" bestFit="1" customWidth="1"/>
    <col min="23" max="39" width="4.25390625" style="0" customWidth="1"/>
  </cols>
  <sheetData>
    <row r="1" ht="14.25" customHeight="1" thickBot="1"/>
    <row r="2" spans="1:22" s="8" customFormat="1" ht="15">
      <c r="A2" s="4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7"/>
      <c r="M2" s="4"/>
      <c r="N2" s="2"/>
      <c r="O2" s="2"/>
      <c r="P2" s="3"/>
      <c r="Q2" s="4"/>
      <c r="R2" s="2"/>
      <c r="S2" s="2"/>
      <c r="T2" s="2"/>
      <c r="U2" s="2"/>
      <c r="V2" s="2"/>
    </row>
    <row r="3" spans="1:22" s="8" customFormat="1" ht="15">
      <c r="A3" s="4"/>
      <c r="B3" s="9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1"/>
      <c r="M3" s="4"/>
      <c r="N3" s="2"/>
      <c r="O3" s="12"/>
      <c r="P3" s="12"/>
      <c r="Q3" s="12"/>
      <c r="R3" s="2"/>
      <c r="S3" s="2"/>
      <c r="T3" s="2"/>
      <c r="U3" s="2"/>
      <c r="V3" s="2"/>
    </row>
    <row r="4" spans="1:22" s="8" customFormat="1" ht="15">
      <c r="A4" s="4"/>
      <c r="B4" s="9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1"/>
      <c r="M4" s="4"/>
      <c r="N4" s="2"/>
      <c r="O4" s="13"/>
      <c r="P4" s="14"/>
      <c r="Q4" s="15"/>
      <c r="U4" s="2"/>
      <c r="V4" s="2"/>
    </row>
    <row r="5" spans="1:17" s="24" customFormat="1" ht="6">
      <c r="A5" s="16"/>
      <c r="B5" s="17"/>
      <c r="C5" s="18"/>
      <c r="D5" s="18"/>
      <c r="E5" s="19"/>
      <c r="F5" s="19"/>
      <c r="G5" s="19"/>
      <c r="H5" s="19"/>
      <c r="I5" s="19"/>
      <c r="J5" s="19"/>
      <c r="K5" s="19"/>
      <c r="L5" s="20"/>
      <c r="M5" s="16"/>
      <c r="N5" s="21"/>
      <c r="O5" s="22"/>
      <c r="P5" s="21"/>
      <c r="Q5" s="23"/>
    </row>
    <row r="6" spans="1:22" s="8" customFormat="1" ht="14.25" customHeight="1">
      <c r="A6" s="4"/>
      <c r="B6" s="9"/>
      <c r="C6" s="25" t="s">
        <v>3</v>
      </c>
      <c r="D6" s="26"/>
      <c r="E6" s="27"/>
      <c r="F6" s="28" t="s">
        <v>4</v>
      </c>
      <c r="G6" s="29">
        <v>24251</v>
      </c>
      <c r="H6" s="30"/>
      <c r="I6" s="31"/>
      <c r="J6" s="32" t="s">
        <v>5</v>
      </c>
      <c r="K6" s="33">
        <v>1</v>
      </c>
      <c r="L6" s="11"/>
      <c r="M6" s="4"/>
      <c r="N6" s="3"/>
      <c r="O6" s="2"/>
      <c r="P6" s="3"/>
      <c r="Q6" s="4"/>
      <c r="T6" s="2"/>
      <c r="U6" s="2"/>
      <c r="V6" s="2"/>
    </row>
    <row r="7" spans="1:22" s="8" customFormat="1" ht="3.75" customHeight="1">
      <c r="A7" s="4"/>
      <c r="B7" s="9"/>
      <c r="C7" s="25"/>
      <c r="D7" s="26"/>
      <c r="E7" s="27"/>
      <c r="F7" s="28"/>
      <c r="G7" s="29"/>
      <c r="H7" s="30"/>
      <c r="I7" s="31"/>
      <c r="J7" s="34"/>
      <c r="K7" s="35"/>
      <c r="L7" s="11"/>
      <c r="M7" s="4"/>
      <c r="N7" s="2"/>
      <c r="O7" s="36"/>
      <c r="P7" s="3"/>
      <c r="Q7" s="4"/>
      <c r="T7" s="2"/>
      <c r="U7" s="2"/>
      <c r="V7" s="2"/>
    </row>
    <row r="8" spans="1:22" s="8" customFormat="1" ht="14.25" customHeight="1">
      <c r="A8" s="4"/>
      <c r="B8" s="9"/>
      <c r="C8" s="217" t="s">
        <v>6</v>
      </c>
      <c r="D8" s="218"/>
      <c r="E8" s="218"/>
      <c r="F8" s="218"/>
      <c r="G8" s="218"/>
      <c r="H8" s="213" t="str">
        <f>IF(K29,LOOKUP(K29,{0,0.6,3.7,6,7.6,9.6,11.6,13.6,33.3,40,"HI"},{"LO уровень глюкозы ниже 0,6 ммоль/л, немедленно обратиться к врачу","низкий (опасно)","нормальный (оптимальный)","хороший (пограничный)","повышенный (риск для здоровья)","высокий (опасно)","высокий (возможно осложнения)","высокий (смертельно-опасный)","HI уровень глюкозы выше 33,3 ммоль/л, немедленно обратиться к врачу"}),)</f>
        <v>хороший (пограничный)</v>
      </c>
      <c r="I8" s="214"/>
      <c r="J8" s="214"/>
      <c r="K8" s="214"/>
      <c r="L8" s="11"/>
      <c r="M8" s="4"/>
      <c r="N8" s="37"/>
      <c r="O8" s="2"/>
      <c r="P8" s="38"/>
      <c r="Q8" s="3"/>
      <c r="R8" s="2"/>
      <c r="S8" s="2"/>
      <c r="T8" s="2"/>
      <c r="U8" s="2"/>
      <c r="V8" s="2"/>
    </row>
    <row r="9" spans="1:22" s="8" customFormat="1" ht="15">
      <c r="A9" s="4"/>
      <c r="B9" s="9"/>
      <c r="C9" s="219"/>
      <c r="D9" s="218"/>
      <c r="E9" s="218"/>
      <c r="F9" s="218"/>
      <c r="G9" s="218"/>
      <c r="H9" s="214"/>
      <c r="I9" s="214"/>
      <c r="J9" s="214"/>
      <c r="K9" s="214"/>
      <c r="L9" s="11"/>
      <c r="M9" s="4"/>
      <c r="O9" s="39"/>
      <c r="P9" s="3"/>
      <c r="Q9" s="3"/>
      <c r="R9" s="2"/>
      <c r="S9" s="2"/>
      <c r="T9" s="2"/>
      <c r="U9" s="2"/>
      <c r="V9" s="2"/>
    </row>
    <row r="10" spans="1:22" s="50" customFormat="1" ht="12.75">
      <c r="A10" s="40"/>
      <c r="B10" s="41"/>
      <c r="C10" s="25"/>
      <c r="D10" s="25"/>
      <c r="E10" s="42"/>
      <c r="F10" s="43"/>
      <c r="G10" s="44" t="s">
        <v>7</v>
      </c>
      <c r="H10" s="42"/>
      <c r="I10" s="45"/>
      <c r="J10" s="46"/>
      <c r="K10" s="47">
        <f>IF(K29&lt;&gt;0,IF(K6&gt;1,IF(K17="по плазме крови",(K31/1.11-0.832)/0.145,IF(K17="по цельной крови",(K31*1.11-0.832)/0.145,0)),IF(K17="по плазме крови",(K29/1.11-0.832)/0.145,IF(K17="по цельной крови",(K29*1.11-0.832)/0.145,0))),IF(K31&lt;&gt;0,IF(K6&gt;1,IF(K17="по плазме крови",(K31/1.11-0.832)/0.145,IF(K17="по цельной крови",(K31*1.11-0.832)/0.145,0)),IF(K17="по плазме крови",(K29/1.11-0.832)/0.145,IF(K17="по цельной крови",(K29*1.11-0.832)/0.145,0))),0))</f>
        <v>33.40465983224604</v>
      </c>
      <c r="L10" s="48"/>
      <c r="M10" s="49"/>
      <c r="N10" s="210"/>
      <c r="P10" s="51"/>
      <c r="Q10" s="3"/>
      <c r="R10" s="52"/>
      <c r="S10" s="52"/>
      <c r="T10" s="2"/>
      <c r="U10" s="2"/>
      <c r="V10" s="2"/>
    </row>
    <row r="11" spans="1:22" s="50" customFormat="1" ht="3.75" customHeight="1">
      <c r="A11" s="40"/>
      <c r="B11" s="41"/>
      <c r="C11" s="53"/>
      <c r="D11" s="53"/>
      <c r="E11" s="42"/>
      <c r="F11" s="42"/>
      <c r="G11" s="44"/>
      <c r="H11" s="42"/>
      <c r="I11" s="54"/>
      <c r="J11" s="42"/>
      <c r="K11" s="55"/>
      <c r="L11" s="48"/>
      <c r="M11" s="49"/>
      <c r="N11" s="159"/>
      <c r="P11" s="3"/>
      <c r="Q11" s="3"/>
      <c r="R11" s="2"/>
      <c r="S11" s="2"/>
      <c r="T11" s="2"/>
      <c r="U11" s="2"/>
      <c r="V11" s="2"/>
    </row>
    <row r="12" spans="1:22" s="50" customFormat="1" ht="12.75">
      <c r="A12" s="40"/>
      <c r="B12" s="41"/>
      <c r="C12" s="56"/>
      <c r="D12" s="56"/>
      <c r="E12" s="42"/>
      <c r="F12" s="42"/>
      <c r="G12" s="44" t="s">
        <v>8</v>
      </c>
      <c r="H12" s="42"/>
      <c r="I12" s="45"/>
      <c r="J12" s="46"/>
      <c r="K12" s="57">
        <f>IF(K29&lt;&gt;0,IF(K6&gt;1,IF(K17="по плазме крови",(K31/1.11+2.59)/1.59,IF(K17="по цельной крови",(K31*1.11+2.59)/1.59,0)),IF(K17="по плазме крови",(K29/1.11+2.59)/1.59,IF(K17="по цельной крови",(K29*1.11+2.59)/1.59,0))),IF(K31&lt;&gt;0,IF(K6&gt;1,IF(K17="по плазме крови",(K31/1.11+2.59)/1.59,IF(K17="по цельной крови",(K31*1.11+2.59)/1.59,0)),IF(K17="по плазме крови",(K29/1.11+2.59)/1.59,IF(K17="по цельной крови",(K29*1.11+2.59)/1.59,0))),0))</f>
        <v>5.198538160802311</v>
      </c>
      <c r="L12" s="48"/>
      <c r="M12" s="40"/>
      <c r="N12" s="210"/>
      <c r="P12" s="58"/>
      <c r="Q12" s="2"/>
      <c r="R12" s="59"/>
      <c r="S12" s="2"/>
      <c r="T12" s="2"/>
      <c r="U12" s="2"/>
      <c r="V12" s="2"/>
    </row>
    <row r="13" spans="1:22" s="50" customFormat="1" ht="3.75" customHeight="1">
      <c r="A13" s="40"/>
      <c r="B13" s="41"/>
      <c r="C13" s="42"/>
      <c r="D13" s="42"/>
      <c r="E13" s="42"/>
      <c r="F13" s="42"/>
      <c r="G13" s="44"/>
      <c r="H13" s="45"/>
      <c r="I13" s="60"/>
      <c r="J13" s="42"/>
      <c r="K13" s="61"/>
      <c r="L13" s="48"/>
      <c r="M13" s="40"/>
      <c r="N13" s="159"/>
      <c r="P13" s="3"/>
      <c r="Q13" s="3"/>
      <c r="R13" s="62"/>
      <c r="S13" s="2"/>
      <c r="T13" s="2"/>
      <c r="U13" s="2"/>
      <c r="V13" s="2"/>
    </row>
    <row r="14" spans="1:22" s="50" customFormat="1" ht="12.75">
      <c r="A14" s="40"/>
      <c r="B14" s="41"/>
      <c r="C14" s="45"/>
      <c r="D14" s="45"/>
      <c r="E14" s="45"/>
      <c r="F14" s="45"/>
      <c r="G14" s="44" t="s">
        <v>9</v>
      </c>
      <c r="H14" s="42"/>
      <c r="I14" s="45"/>
      <c r="J14" s="46"/>
      <c r="K14" s="63">
        <f>IF(K29&lt;&gt;0,IF(K6&gt;1,IF(K17="по плазме крови",K31/1.11,IF(K17="по цельной крови",K31*1.11,0)),IF(K17="по плазме крови",K29/1.11,IF(K17="по цельной крови",K29*1.11,0))),IF(K31&lt;&gt;0,IF(K6&gt;1,IF(K17="по плазме крови",K31/1.11,IF(K17="по цельной крови",K31*1.11,0)),IF(K17="по плазме крови",K29/1.11,IF(K17="по цельной крови",K29*1.11,0))),0))</f>
        <v>5.675675675675675</v>
      </c>
      <c r="L14" s="48"/>
      <c r="M14" s="40"/>
      <c r="N14" s="210"/>
      <c r="Q14" s="3"/>
      <c r="R14" s="64"/>
      <c r="S14" s="2"/>
      <c r="T14" s="2"/>
      <c r="U14" s="2"/>
      <c r="V14" s="2"/>
    </row>
    <row r="15" spans="1:22" s="8" customFormat="1" ht="3.75" customHeight="1">
      <c r="A15" s="4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4"/>
      <c r="N15" s="2"/>
      <c r="P15" s="4"/>
      <c r="Q15" s="3"/>
      <c r="R15" s="65"/>
      <c r="S15" s="2"/>
      <c r="T15" s="2"/>
      <c r="U15" s="2"/>
      <c r="V15" s="2"/>
    </row>
    <row r="16" spans="1:22" s="50" customFormat="1" ht="12.75">
      <c r="A16" s="40"/>
      <c r="B16" s="41"/>
      <c r="C16" s="66" t="s">
        <v>10</v>
      </c>
      <c r="D16" s="67"/>
      <c r="E16" s="211" t="s">
        <v>11</v>
      </c>
      <c r="F16" s="212"/>
      <c r="G16" s="68" t="s">
        <v>12</v>
      </c>
      <c r="H16" s="42"/>
      <c r="I16" s="69"/>
      <c r="J16" s="70"/>
      <c r="K16" s="71" t="s">
        <v>13</v>
      </c>
      <c r="L16" s="48"/>
      <c r="M16" s="40"/>
      <c r="O16" s="40"/>
      <c r="P16" s="72"/>
      <c r="Q16" s="3"/>
      <c r="R16" s="73"/>
      <c r="S16" s="2"/>
      <c r="T16" s="2"/>
      <c r="U16" s="2"/>
      <c r="V16" s="2"/>
    </row>
    <row r="17" spans="2:18" ht="12.75">
      <c r="B17" s="41"/>
      <c r="C17" s="66" t="s">
        <v>14</v>
      </c>
      <c r="D17" s="67"/>
      <c r="E17" s="74"/>
      <c r="F17" s="75"/>
      <c r="G17" s="76" t="s">
        <v>15</v>
      </c>
      <c r="H17" s="42"/>
      <c r="I17" s="42"/>
      <c r="J17" s="45"/>
      <c r="K17" s="77" t="s">
        <v>16</v>
      </c>
      <c r="L17" s="48"/>
      <c r="R17" s="78"/>
    </row>
    <row r="18" spans="1:22" s="50" customFormat="1" ht="3.75" customHeight="1">
      <c r="A18" s="40"/>
      <c r="B18" s="41"/>
      <c r="C18" s="42"/>
      <c r="D18" s="42"/>
      <c r="E18" s="42"/>
      <c r="F18" s="42"/>
      <c r="G18" s="44"/>
      <c r="H18" s="45"/>
      <c r="I18" s="60"/>
      <c r="J18" s="42"/>
      <c r="K18" s="61"/>
      <c r="L18" s="48"/>
      <c r="M18" s="40"/>
      <c r="N18" s="2"/>
      <c r="O18" s="2"/>
      <c r="P18" s="3"/>
      <c r="Q18" s="3"/>
      <c r="R18" s="79"/>
      <c r="S18" s="2"/>
      <c r="T18" s="2"/>
      <c r="U18" s="2"/>
      <c r="V18" s="2"/>
    </row>
    <row r="19" spans="2:18" ht="14.25" customHeight="1">
      <c r="B19" s="41"/>
      <c r="C19" s="69"/>
      <c r="D19" s="67"/>
      <c r="E19" s="80" t="s">
        <v>17</v>
      </c>
      <c r="F19" s="81" t="s">
        <v>18</v>
      </c>
      <c r="G19" s="68" t="s">
        <v>19</v>
      </c>
      <c r="H19" s="69"/>
      <c r="I19" s="69"/>
      <c r="J19" s="67"/>
      <c r="K19" s="82" t="s">
        <v>20</v>
      </c>
      <c r="L19" s="48"/>
      <c r="N19" s="50"/>
      <c r="R19" s="59"/>
    </row>
    <row r="20" spans="2:16" ht="14.25" customHeight="1">
      <c r="B20" s="41"/>
      <c r="C20" s="67"/>
      <c r="D20" s="67"/>
      <c r="E20" s="81"/>
      <c r="F20" s="69"/>
      <c r="G20" s="68" t="s">
        <v>21</v>
      </c>
      <c r="H20" s="69"/>
      <c r="I20" s="69"/>
      <c r="J20" s="83"/>
      <c r="K20" s="84">
        <v>43952</v>
      </c>
      <c r="L20" s="48"/>
      <c r="P20" s="85"/>
    </row>
    <row r="21" spans="2:12" ht="14.25" customHeight="1">
      <c r="B21" s="41"/>
      <c r="C21" s="86"/>
      <c r="D21" s="87"/>
      <c r="E21" s="88"/>
      <c r="F21" s="69"/>
      <c r="G21" s="89" t="s">
        <v>22</v>
      </c>
      <c r="H21" s="69"/>
      <c r="I21" s="69"/>
      <c r="J21" s="83"/>
      <c r="K21" s="90" t="s">
        <v>23</v>
      </c>
      <c r="L21" s="48"/>
    </row>
    <row r="22" spans="2:18" ht="3.75" customHeight="1">
      <c r="B22" s="41"/>
      <c r="C22" s="66"/>
      <c r="D22" s="67"/>
      <c r="E22" s="91"/>
      <c r="F22" s="89"/>
      <c r="G22" s="69"/>
      <c r="H22" s="34"/>
      <c r="I22" s="92"/>
      <c r="J22" s="93"/>
      <c r="K22" s="34"/>
      <c r="L22" s="48"/>
      <c r="O22" s="94"/>
      <c r="P22" s="95"/>
      <c r="Q22" s="95"/>
      <c r="R22" s="94"/>
    </row>
    <row r="23" spans="2:18" ht="12.75">
      <c r="B23" s="41"/>
      <c r="C23" s="96"/>
      <c r="D23" s="97"/>
      <c r="E23" s="69"/>
      <c r="F23" s="98" t="s">
        <v>24</v>
      </c>
      <c r="G23" s="99" t="s">
        <v>25</v>
      </c>
      <c r="H23" s="100" t="s">
        <v>26</v>
      </c>
      <c r="I23" s="69"/>
      <c r="J23" s="93"/>
      <c r="K23" s="101" t="s">
        <v>27</v>
      </c>
      <c r="L23" s="48"/>
      <c r="O23" s="94"/>
      <c r="P23" s="95"/>
      <c r="Q23" s="95"/>
      <c r="R23" s="94"/>
    </row>
    <row r="24" spans="2:18" ht="12.75">
      <c r="B24" s="41"/>
      <c r="C24" s="66"/>
      <c r="D24" s="67"/>
      <c r="E24" s="66"/>
      <c r="F24" s="69"/>
      <c r="G24" s="99" t="s">
        <v>28</v>
      </c>
      <c r="H24" s="70" t="s">
        <v>29</v>
      </c>
      <c r="I24" s="69"/>
      <c r="J24" s="93"/>
      <c r="K24" s="102" t="s">
        <v>30</v>
      </c>
      <c r="L24" s="48"/>
      <c r="O24" s="94"/>
      <c r="P24" s="95"/>
      <c r="Q24" s="95"/>
      <c r="R24" s="94"/>
    </row>
    <row r="25" spans="2:18" ht="12.75">
      <c r="B25" s="41"/>
      <c r="C25" s="77"/>
      <c r="D25" s="67"/>
      <c r="E25" s="103"/>
      <c r="F25" s="69"/>
      <c r="G25" s="99" t="s">
        <v>31</v>
      </c>
      <c r="H25" s="70" t="s">
        <v>32</v>
      </c>
      <c r="I25" s="69"/>
      <c r="J25" s="93"/>
      <c r="K25" s="104" t="s">
        <v>33</v>
      </c>
      <c r="L25" s="48"/>
      <c r="N25" s="105"/>
      <c r="O25" s="94"/>
      <c r="P25" s="95"/>
      <c r="Q25" s="95"/>
      <c r="R25" s="94"/>
    </row>
    <row r="26" spans="2:18" ht="7.5" customHeight="1">
      <c r="B26" s="41"/>
      <c r="C26" s="69"/>
      <c r="D26" s="67"/>
      <c r="E26" s="106"/>
      <c r="F26" s="70"/>
      <c r="G26" s="42"/>
      <c r="H26" s="42"/>
      <c r="I26" s="107"/>
      <c r="J26" s="107"/>
      <c r="K26" s="42"/>
      <c r="L26" s="48"/>
      <c r="O26" s="94"/>
      <c r="P26" s="95"/>
      <c r="Q26" s="95"/>
      <c r="R26" s="94"/>
    </row>
    <row r="27" spans="2:15" ht="14.25" customHeight="1">
      <c r="B27" s="108"/>
      <c r="C27" s="69"/>
      <c r="D27" s="69"/>
      <c r="E27" s="91"/>
      <c r="F27" s="109" t="s">
        <v>34</v>
      </c>
      <c r="G27" s="110"/>
      <c r="H27" s="111"/>
      <c r="I27" s="112"/>
      <c r="J27" s="111"/>
      <c r="K27" s="113"/>
      <c r="L27" s="114"/>
      <c r="O27" s="115"/>
    </row>
    <row r="28" spans="1:18" s="121" customFormat="1" ht="14.25">
      <c r="A28" s="116"/>
      <c r="B28" s="117"/>
      <c r="C28" s="118"/>
      <c r="D28" s="118"/>
      <c r="E28" s="118"/>
      <c r="F28" s="118"/>
      <c r="G28" s="119" t="s">
        <v>35</v>
      </c>
      <c r="H28" s="119"/>
      <c r="I28" s="119" t="s">
        <v>36</v>
      </c>
      <c r="J28" s="119"/>
      <c r="K28" s="119" t="s">
        <v>37</v>
      </c>
      <c r="L28" s="120"/>
      <c r="O28" s="122"/>
      <c r="P28" s="123"/>
      <c r="Q28" s="123"/>
      <c r="R28" s="122"/>
    </row>
    <row r="29" spans="1:18" ht="14.25" customHeight="1">
      <c r="A29" s="124"/>
      <c r="B29" s="108"/>
      <c r="C29" s="125" t="s">
        <v>38</v>
      </c>
      <c r="D29" s="125"/>
      <c r="E29" s="126"/>
      <c r="F29" s="127">
        <v>1</v>
      </c>
      <c r="G29" s="128">
        <v>43662</v>
      </c>
      <c r="H29" s="129"/>
      <c r="I29" s="130"/>
      <c r="J29" s="131"/>
      <c r="K29" s="132">
        <f>IF(ISERR(P29),,IF(N29&lt;O29,P29,))</f>
        <v>6.3</v>
      </c>
      <c r="L29" s="114"/>
      <c r="M29" s="124"/>
      <c r="N29" s="2">
        <f>COUNTIF(Лист2!A:A,"&lt;"&amp;G29-F29+1)+4</f>
        <v>312</v>
      </c>
      <c r="O29" s="2">
        <f>COUNTIF(Лист2!A:A,"&lt;"&amp;G29+1)+3</f>
        <v>313</v>
      </c>
      <c r="P29" s="3">
        <f>AVERAGE(INDEX(Лист2!B:B,N29):INDEX(Лист2!B:B,O29))</f>
        <v>6.3</v>
      </c>
      <c r="R29" s="94"/>
    </row>
    <row r="30" spans="1:22" s="50" customFormat="1" ht="3.75" customHeight="1">
      <c r="A30" s="133"/>
      <c r="B30" s="108"/>
      <c r="C30" s="88"/>
      <c r="D30" s="88"/>
      <c r="E30" s="129"/>
      <c r="F30" s="134"/>
      <c r="G30" s="91"/>
      <c r="H30" s="91"/>
      <c r="I30" s="135"/>
      <c r="J30" s="91"/>
      <c r="K30" s="136"/>
      <c r="L30" s="114"/>
      <c r="N30" s="2"/>
      <c r="O30" s="2"/>
      <c r="P30" s="3"/>
      <c r="Q30" s="3"/>
      <c r="R30" s="2"/>
      <c r="S30" s="2"/>
      <c r="T30" s="2"/>
      <c r="U30" s="2"/>
      <c r="V30" s="2"/>
    </row>
    <row r="31" spans="2:16" ht="14.25" customHeight="1">
      <c r="B31" s="108"/>
      <c r="C31" s="137" t="s">
        <v>39</v>
      </c>
      <c r="D31" s="137"/>
      <c r="E31" s="138"/>
      <c r="F31" s="127">
        <f>IF(K6&gt;1,K6,10)</f>
        <v>10</v>
      </c>
      <c r="G31" s="139"/>
      <c r="H31" s="129"/>
      <c r="I31" s="135"/>
      <c r="J31" s="129"/>
      <c r="K31" s="132">
        <f>IF(ISERR(P31),,IF(N31&lt;O31,P31,))</f>
        <v>0</v>
      </c>
      <c r="L31" s="114"/>
      <c r="N31" s="2">
        <f>COUNTIF(Лист2!A:A,"&lt;"&amp;G31-F31+1)+4</f>
        <v>4</v>
      </c>
      <c r="O31" s="2">
        <f>COUNTIF(Лист2!A:A,"&lt;"&amp;G31+1)+3</f>
        <v>3</v>
      </c>
      <c r="P31" s="3">
        <f>AVERAGE(INDEX(Лист2!B:B,N31):INDEX(Лист2!B:B,O31))</f>
        <v>9.4</v>
      </c>
    </row>
    <row r="32" spans="1:22" s="50" customFormat="1" ht="3.75" customHeight="1">
      <c r="A32" s="133"/>
      <c r="B32" s="108"/>
      <c r="C32" s="88"/>
      <c r="D32" s="88"/>
      <c r="E32" s="129"/>
      <c r="F32" s="134"/>
      <c r="G32" s="91"/>
      <c r="H32" s="91"/>
      <c r="I32" s="135"/>
      <c r="J32" s="91"/>
      <c r="K32" s="136"/>
      <c r="L32" s="114"/>
      <c r="N32" s="2"/>
      <c r="O32" s="2"/>
      <c r="P32" s="3"/>
      <c r="Q32" s="3"/>
      <c r="R32" s="2"/>
      <c r="S32" s="2"/>
      <c r="T32" s="2"/>
      <c r="U32" s="2"/>
      <c r="V32" s="2"/>
    </row>
    <row r="33" spans="2:16" ht="14.25" customHeight="1">
      <c r="B33" s="108"/>
      <c r="C33" s="137" t="s">
        <v>40</v>
      </c>
      <c r="D33" s="137"/>
      <c r="E33" s="140"/>
      <c r="F33" s="127">
        <v>14</v>
      </c>
      <c r="G33" s="128"/>
      <c r="H33" s="129"/>
      <c r="I33" s="141"/>
      <c r="J33" s="140"/>
      <c r="K33" s="132">
        <f>IF(ISERR(P33),,IF(N33&lt;O33,P33,))</f>
        <v>0</v>
      </c>
      <c r="L33" s="142"/>
      <c r="N33" s="2">
        <f>COUNTIF(Лист2!A:A,"&lt;"&amp;G33-F33+1)+4</f>
        <v>4</v>
      </c>
      <c r="O33" s="2">
        <f>COUNTIF(Лист2!A:A,"&lt;"&amp;G33+1)+3</f>
        <v>3</v>
      </c>
      <c r="P33" s="3">
        <f>AVERAGE(INDEX(Лист2!B:B,N33):INDEX(Лист2!B:B,O33))</f>
        <v>9.4</v>
      </c>
    </row>
    <row r="34" spans="1:13" ht="3.75" customHeight="1">
      <c r="A34" s="124"/>
      <c r="B34" s="108"/>
      <c r="C34" s="143"/>
      <c r="D34" s="143"/>
      <c r="E34" s="143"/>
      <c r="F34" s="143"/>
      <c r="G34" s="144"/>
      <c r="H34" s="91"/>
      <c r="I34" s="143"/>
      <c r="J34" s="143"/>
      <c r="K34" s="145"/>
      <c r="L34" s="114"/>
      <c r="M34" s="124"/>
    </row>
    <row r="35" spans="2:19" ht="14.25" customHeight="1">
      <c r="B35" s="108"/>
      <c r="C35" s="215" t="s">
        <v>41</v>
      </c>
      <c r="D35" s="146"/>
      <c r="E35" s="147" t="s">
        <v>42</v>
      </c>
      <c r="F35" s="148">
        <v>0.25</v>
      </c>
      <c r="G35" s="147" t="s">
        <v>99</v>
      </c>
      <c r="H35" s="149"/>
      <c r="I35" s="69"/>
      <c r="J35" s="150"/>
      <c r="K35" s="150"/>
      <c r="L35" s="114"/>
      <c r="N35" s="151"/>
      <c r="R35" s="52"/>
      <c r="S35" s="52"/>
    </row>
    <row r="36" spans="2:18" ht="14.25" customHeight="1">
      <c r="B36" s="108"/>
      <c r="C36" s="216"/>
      <c r="D36" s="149"/>
      <c r="E36" s="147" t="s">
        <v>43</v>
      </c>
      <c r="F36" s="148">
        <v>0.3333333333333333</v>
      </c>
      <c r="G36" s="147" t="s">
        <v>44</v>
      </c>
      <c r="H36" s="149"/>
      <c r="I36" s="69"/>
      <c r="J36" s="150"/>
      <c r="K36" s="150"/>
      <c r="L36" s="114"/>
      <c r="O36" s="52"/>
      <c r="R36" s="152"/>
    </row>
    <row r="37" spans="2:18" ht="14.25" customHeight="1">
      <c r="B37" s="108"/>
      <c r="C37" s="149"/>
      <c r="D37" s="149"/>
      <c r="E37" s="147" t="s">
        <v>45</v>
      </c>
      <c r="F37" s="148">
        <v>0.3958333333333333</v>
      </c>
      <c r="G37" s="147" t="s">
        <v>46</v>
      </c>
      <c r="H37" s="149"/>
      <c r="I37" s="69"/>
      <c r="J37" s="150"/>
      <c r="K37" s="150"/>
      <c r="L37" s="114"/>
      <c r="O37" s="153"/>
      <c r="R37" s="154"/>
    </row>
    <row r="38" spans="2:25" ht="14.25" customHeight="1">
      <c r="B38" s="108"/>
      <c r="C38" s="149"/>
      <c r="D38" s="149"/>
      <c r="E38" s="147" t="s">
        <v>47</v>
      </c>
      <c r="F38" s="148">
        <v>0.5208333333333334</v>
      </c>
      <c r="G38" s="147" t="s">
        <v>48</v>
      </c>
      <c r="H38" s="149"/>
      <c r="I38" s="69"/>
      <c r="J38" s="150"/>
      <c r="K38" s="150"/>
      <c r="L38" s="114"/>
      <c r="M38" s="124"/>
      <c r="P38" s="155"/>
      <c r="Q38" s="155"/>
      <c r="R38" s="156"/>
      <c r="X38" s="157"/>
      <c r="Y38" s="157"/>
    </row>
    <row r="39" spans="2:27" ht="14.25" customHeight="1">
      <c r="B39" s="108"/>
      <c r="C39" s="149"/>
      <c r="D39" s="149"/>
      <c r="E39" s="147" t="s">
        <v>49</v>
      </c>
      <c r="F39" s="148">
        <v>0.5833333333333334</v>
      </c>
      <c r="G39" s="147" t="s">
        <v>50</v>
      </c>
      <c r="H39" s="149"/>
      <c r="I39" s="69"/>
      <c r="J39" s="150"/>
      <c r="K39" s="149"/>
      <c r="L39" s="114"/>
      <c r="M39" s="124"/>
      <c r="P39" s="155"/>
      <c r="Q39" s="155"/>
      <c r="R39" s="155"/>
      <c r="S39" s="155"/>
      <c r="T39" s="155"/>
      <c r="U39" s="155"/>
      <c r="V39" s="155"/>
      <c r="W39" s="158"/>
      <c r="X39" s="155"/>
      <c r="Y39" s="158"/>
      <c r="Z39" s="157"/>
      <c r="AA39" s="157"/>
    </row>
    <row r="40" spans="2:27" ht="14.25" customHeight="1">
      <c r="B40" s="108"/>
      <c r="C40" s="149"/>
      <c r="D40" s="149"/>
      <c r="E40" s="147" t="s">
        <v>51</v>
      </c>
      <c r="F40" s="148">
        <v>0.7083333333333334</v>
      </c>
      <c r="G40" s="147" t="s">
        <v>52</v>
      </c>
      <c r="H40" s="149"/>
      <c r="I40" s="69"/>
      <c r="J40" s="150"/>
      <c r="K40" s="150"/>
      <c r="L40" s="114"/>
      <c r="M40" s="124"/>
      <c r="P40" s="155"/>
      <c r="Q40" s="155"/>
      <c r="R40" s="155"/>
      <c r="S40" s="159"/>
      <c r="T40" s="159"/>
      <c r="U40" s="155"/>
      <c r="V40" s="155"/>
      <c r="W40" s="155"/>
      <c r="X40" s="155"/>
      <c r="Y40" s="155"/>
      <c r="Z40" s="157"/>
      <c r="AA40" s="157"/>
    </row>
    <row r="41" spans="2:27" ht="14.25" customHeight="1">
      <c r="B41" s="108"/>
      <c r="C41" s="149"/>
      <c r="D41" s="149"/>
      <c r="E41" s="147" t="s">
        <v>53</v>
      </c>
      <c r="F41" s="148">
        <v>0.7708333333333334</v>
      </c>
      <c r="G41" s="147" t="s">
        <v>54</v>
      </c>
      <c r="H41" s="149"/>
      <c r="I41" s="69"/>
      <c r="J41" s="150"/>
      <c r="K41" s="150"/>
      <c r="L41" s="114"/>
      <c r="M41" s="124"/>
      <c r="P41" s="155"/>
      <c r="Q41" s="155"/>
      <c r="R41" s="159"/>
      <c r="S41" s="155"/>
      <c r="T41" s="159"/>
      <c r="U41" s="159"/>
      <c r="V41" s="159"/>
      <c r="W41" s="157"/>
      <c r="X41" s="157"/>
      <c r="Y41" s="157"/>
      <c r="Z41" s="157"/>
      <c r="AA41" s="157"/>
    </row>
    <row r="42" spans="1:27" ht="14.25" customHeight="1">
      <c r="A42" s="160"/>
      <c r="B42" s="108"/>
      <c r="C42" s="149"/>
      <c r="D42" s="149"/>
      <c r="E42" s="147" t="s">
        <v>55</v>
      </c>
      <c r="F42" s="148">
        <v>0.9166666666666666</v>
      </c>
      <c r="G42" s="147" t="s">
        <v>56</v>
      </c>
      <c r="H42" s="149"/>
      <c r="I42" s="69"/>
      <c r="J42" s="150"/>
      <c r="K42" s="150"/>
      <c r="L42" s="114"/>
      <c r="M42" s="124"/>
      <c r="P42" s="155"/>
      <c r="Q42" s="155"/>
      <c r="R42" s="159"/>
      <c r="S42" s="155"/>
      <c r="T42" s="155"/>
      <c r="U42" s="155"/>
      <c r="V42" s="155"/>
      <c r="W42" s="158"/>
      <c r="X42" s="157"/>
      <c r="Y42" s="157"/>
      <c r="Z42" s="157"/>
      <c r="AA42" s="157"/>
    </row>
    <row r="43" spans="1:27" ht="14.25" customHeight="1">
      <c r="A43" s="124"/>
      <c r="B43" s="108"/>
      <c r="C43" s="149"/>
      <c r="D43" s="149"/>
      <c r="E43" s="147" t="s">
        <v>57</v>
      </c>
      <c r="F43" s="148">
        <v>0</v>
      </c>
      <c r="G43" s="147" t="s">
        <v>58</v>
      </c>
      <c r="H43" s="149"/>
      <c r="I43" s="69"/>
      <c r="J43" s="150"/>
      <c r="K43" s="150"/>
      <c r="L43" s="114"/>
      <c r="M43" s="124"/>
      <c r="P43" s="155"/>
      <c r="Q43" s="155"/>
      <c r="R43" s="159"/>
      <c r="S43" s="159"/>
      <c r="T43" s="159"/>
      <c r="U43" s="155"/>
      <c r="V43" s="155"/>
      <c r="W43" s="155"/>
      <c r="X43" s="157"/>
      <c r="Y43" s="157"/>
      <c r="Z43" s="157"/>
      <c r="AA43" s="157"/>
    </row>
    <row r="44" spans="1:27" ht="14.25" customHeight="1">
      <c r="A44" s="124"/>
      <c r="B44" s="108"/>
      <c r="C44" s="69"/>
      <c r="D44" s="161"/>
      <c r="E44" s="147" t="s">
        <v>59</v>
      </c>
      <c r="F44" s="148">
        <v>0.14583333333333334</v>
      </c>
      <c r="G44" s="147" t="s">
        <v>60</v>
      </c>
      <c r="H44" s="149"/>
      <c r="I44" s="69"/>
      <c r="J44" s="150"/>
      <c r="K44" s="150"/>
      <c r="L44" s="114"/>
      <c r="M44" s="124"/>
      <c r="O44" s="3"/>
      <c r="P44" s="155"/>
      <c r="Q44" s="155"/>
      <c r="R44" s="155"/>
      <c r="S44" s="162"/>
      <c r="T44" s="159"/>
      <c r="U44" s="159"/>
      <c r="V44" s="159"/>
      <c r="W44" s="157"/>
      <c r="X44" s="157"/>
      <c r="Y44" s="157"/>
      <c r="Z44" s="157"/>
      <c r="AA44" s="157"/>
    </row>
    <row r="45" spans="1:27" ht="14.25" customHeight="1">
      <c r="A45" s="124"/>
      <c r="B45" s="108"/>
      <c r="C45" s="161" t="s">
        <v>61</v>
      </c>
      <c r="D45" s="163"/>
      <c r="E45" s="164"/>
      <c r="F45" s="163"/>
      <c r="G45" s="163"/>
      <c r="H45" s="163"/>
      <c r="I45" s="163"/>
      <c r="J45" s="163"/>
      <c r="K45" s="165"/>
      <c r="L45" s="166"/>
      <c r="M45" s="1"/>
      <c r="O45" s="3"/>
      <c r="P45" s="155"/>
      <c r="Q45" s="155"/>
      <c r="R45" s="155"/>
      <c r="S45" s="159"/>
      <c r="T45" s="159"/>
      <c r="U45" s="159"/>
      <c r="V45" s="159"/>
      <c r="W45" s="157"/>
      <c r="X45" s="155"/>
      <c r="Y45" s="158"/>
      <c r="Z45" s="155"/>
      <c r="AA45" s="157"/>
    </row>
    <row r="46" spans="2:27" ht="14.25" customHeight="1">
      <c r="B46" s="108"/>
      <c r="C46" s="163" t="s">
        <v>62</v>
      </c>
      <c r="D46" s="167"/>
      <c r="E46" s="167"/>
      <c r="F46" s="167"/>
      <c r="G46" s="168"/>
      <c r="H46" s="168"/>
      <c r="I46" s="167"/>
      <c r="J46" s="167"/>
      <c r="K46" s="168"/>
      <c r="L46" s="169"/>
      <c r="M46" s="1"/>
      <c r="O46" s="3"/>
      <c r="P46" s="155"/>
      <c r="Q46" s="155"/>
      <c r="R46" s="159"/>
      <c r="S46" s="159"/>
      <c r="T46" s="159"/>
      <c r="U46" s="159"/>
      <c r="V46" s="159"/>
      <c r="W46" s="157"/>
      <c r="X46" s="155"/>
      <c r="Y46" s="158"/>
      <c r="Z46" s="155"/>
      <c r="AA46" s="157"/>
    </row>
    <row r="47" spans="2:27" ht="14.25" customHeight="1">
      <c r="B47" s="108"/>
      <c r="C47" s="167" t="s">
        <v>63</v>
      </c>
      <c r="D47" s="69"/>
      <c r="E47" s="69"/>
      <c r="F47" s="69"/>
      <c r="G47" s="69"/>
      <c r="H47" s="69"/>
      <c r="I47" s="69"/>
      <c r="J47" s="69"/>
      <c r="K47" s="69"/>
      <c r="L47" s="169"/>
      <c r="M47" s="124"/>
      <c r="O47" s="3"/>
      <c r="P47" s="155"/>
      <c r="Q47" s="155"/>
      <c r="R47" s="159"/>
      <c r="S47" s="159"/>
      <c r="T47" s="159"/>
      <c r="U47" s="159"/>
      <c r="V47" s="159"/>
      <c r="W47" s="157"/>
      <c r="X47" s="157"/>
      <c r="Y47" s="157"/>
      <c r="Z47" s="157"/>
      <c r="AA47" s="157"/>
    </row>
    <row r="48" spans="2:27" ht="14.25" customHeight="1">
      <c r="B48" s="108"/>
      <c r="C48" s="170" t="s">
        <v>64</v>
      </c>
      <c r="D48" s="170"/>
      <c r="E48" s="164"/>
      <c r="F48" s="171"/>
      <c r="G48" s="168"/>
      <c r="H48" s="168"/>
      <c r="I48" s="164"/>
      <c r="J48" s="172" t="s">
        <v>65</v>
      </c>
      <c r="K48" s="69"/>
      <c r="L48" s="169"/>
      <c r="M48" s="124"/>
      <c r="O48" s="3"/>
      <c r="P48" s="162"/>
      <c r="Q48" s="155"/>
      <c r="R48" s="159"/>
      <c r="S48" s="159"/>
      <c r="T48" s="159"/>
      <c r="U48" s="159"/>
      <c r="V48" s="159"/>
      <c r="W48" s="157"/>
      <c r="X48" s="157"/>
      <c r="Y48" s="157"/>
      <c r="Z48" s="157"/>
      <c r="AA48" s="157"/>
    </row>
    <row r="49" spans="2:27" ht="14.25" customHeight="1">
      <c r="B49" s="108"/>
      <c r="C49" s="170" t="s">
        <v>66</v>
      </c>
      <c r="D49" s="170"/>
      <c r="E49" s="164"/>
      <c r="F49" s="171"/>
      <c r="G49" s="168"/>
      <c r="H49" s="167"/>
      <c r="I49" s="164"/>
      <c r="J49" s="172" t="s">
        <v>67</v>
      </c>
      <c r="K49" s="69"/>
      <c r="L49" s="169"/>
      <c r="M49" s="124"/>
      <c r="P49" s="155"/>
      <c r="Q49" s="155"/>
      <c r="R49" s="159"/>
      <c r="S49" s="159"/>
      <c r="T49" s="159"/>
      <c r="U49" s="159"/>
      <c r="V49" s="159"/>
      <c r="W49" s="157"/>
      <c r="X49" s="157"/>
      <c r="Y49" s="157"/>
      <c r="Z49" s="157"/>
      <c r="AA49" s="157"/>
    </row>
    <row r="50" spans="2:27" ht="14.25" customHeight="1">
      <c r="B50" s="108"/>
      <c r="C50" s="173" t="s">
        <v>100</v>
      </c>
      <c r="D50" s="173"/>
      <c r="E50" s="164"/>
      <c r="F50" s="171"/>
      <c r="G50" s="168"/>
      <c r="H50" s="167"/>
      <c r="I50" s="164"/>
      <c r="J50" s="174" t="s">
        <v>68</v>
      </c>
      <c r="K50" s="69"/>
      <c r="L50" s="169"/>
      <c r="M50" s="1"/>
      <c r="P50" s="155"/>
      <c r="Q50" s="155"/>
      <c r="R50" s="159"/>
      <c r="S50" s="159"/>
      <c r="T50" s="159"/>
      <c r="U50" s="159"/>
      <c r="V50" s="159"/>
      <c r="W50" s="157"/>
      <c r="X50" s="157"/>
      <c r="Y50" s="157"/>
      <c r="Z50" s="157"/>
      <c r="AA50" s="157"/>
    </row>
    <row r="51" spans="2:27" ht="14.25" customHeight="1">
      <c r="B51" s="108"/>
      <c r="C51" s="170" t="s">
        <v>69</v>
      </c>
      <c r="D51" s="170"/>
      <c r="E51" s="164"/>
      <c r="F51" s="171"/>
      <c r="G51" s="168"/>
      <c r="H51" s="167"/>
      <c r="I51" s="164"/>
      <c r="J51" s="172" t="s">
        <v>70</v>
      </c>
      <c r="K51" s="69"/>
      <c r="L51" s="169"/>
      <c r="P51" s="155"/>
      <c r="Q51" s="155"/>
      <c r="R51" s="159"/>
      <c r="S51" s="159"/>
      <c r="T51" s="159"/>
      <c r="U51" s="159"/>
      <c r="V51" s="159"/>
      <c r="W51" s="157"/>
      <c r="X51" s="157"/>
      <c r="Y51" s="157"/>
      <c r="Z51" s="157"/>
      <c r="AA51" s="157"/>
    </row>
    <row r="52" spans="2:27" ht="14.25" customHeight="1">
      <c r="B52" s="108"/>
      <c r="C52" s="69"/>
      <c r="D52" s="69"/>
      <c r="E52" s="69"/>
      <c r="F52" s="69"/>
      <c r="G52" s="69"/>
      <c r="H52" s="69"/>
      <c r="I52" s="69"/>
      <c r="J52" s="69"/>
      <c r="K52" s="69"/>
      <c r="L52" s="169"/>
      <c r="P52" s="155"/>
      <c r="Q52" s="155"/>
      <c r="R52" s="159"/>
      <c r="S52" s="159"/>
      <c r="T52" s="159"/>
      <c r="U52" s="159"/>
      <c r="V52" s="159"/>
      <c r="W52" s="157"/>
      <c r="X52" s="157"/>
      <c r="Y52" s="157"/>
      <c r="Z52" s="162"/>
      <c r="AA52" s="157"/>
    </row>
    <row r="53" spans="2:27" ht="14.25" customHeight="1">
      <c r="B53" s="108"/>
      <c r="C53" s="170" t="s">
        <v>71</v>
      </c>
      <c r="D53" s="170"/>
      <c r="E53" s="167"/>
      <c r="F53" s="164"/>
      <c r="G53" s="168"/>
      <c r="H53" s="167"/>
      <c r="I53" s="164"/>
      <c r="J53" s="172" t="s">
        <v>72</v>
      </c>
      <c r="K53" s="69"/>
      <c r="L53" s="169"/>
      <c r="P53" s="155"/>
      <c r="Q53" s="155"/>
      <c r="R53" s="159"/>
      <c r="S53" s="159"/>
      <c r="T53" s="159"/>
      <c r="U53" s="159"/>
      <c r="V53" s="159"/>
      <c r="W53" s="157"/>
      <c r="X53" s="157"/>
      <c r="Y53" s="157"/>
      <c r="Z53" s="157"/>
      <c r="AA53" s="157"/>
    </row>
    <row r="54" spans="2:12" ht="14.25" customHeight="1">
      <c r="B54" s="108"/>
      <c r="C54" s="175" t="s">
        <v>73</v>
      </c>
      <c r="D54" s="175"/>
      <c r="E54" s="176"/>
      <c r="F54" s="177"/>
      <c r="G54" s="168"/>
      <c r="H54" s="167"/>
      <c r="I54" s="164"/>
      <c r="J54" s="176" t="s">
        <v>74</v>
      </c>
      <c r="K54" s="69"/>
      <c r="L54" s="169"/>
    </row>
    <row r="55" spans="2:12" ht="14.25" customHeight="1">
      <c r="B55" s="108"/>
      <c r="C55" s="170" t="s">
        <v>75</v>
      </c>
      <c r="D55" s="170"/>
      <c r="E55" s="167"/>
      <c r="F55" s="164"/>
      <c r="G55" s="168"/>
      <c r="H55" s="167"/>
      <c r="I55" s="164"/>
      <c r="J55" s="172" t="s">
        <v>76</v>
      </c>
      <c r="K55" s="69"/>
      <c r="L55" s="169"/>
    </row>
    <row r="56" spans="2:13" ht="14.25" customHeight="1">
      <c r="B56" s="108"/>
      <c r="C56" s="178" t="s">
        <v>77</v>
      </c>
      <c r="D56" s="178"/>
      <c r="E56" s="167"/>
      <c r="F56" s="164"/>
      <c r="G56" s="163"/>
      <c r="H56" s="163"/>
      <c r="I56" s="164"/>
      <c r="J56" s="179" t="s">
        <v>78</v>
      </c>
      <c r="K56" s="69"/>
      <c r="L56" s="169"/>
      <c r="M56" s="1"/>
    </row>
    <row r="57" spans="2:13" ht="14.25" customHeight="1">
      <c r="B57" s="108"/>
      <c r="C57" s="180" t="s">
        <v>79</v>
      </c>
      <c r="D57" s="180"/>
      <c r="E57" s="164"/>
      <c r="F57" s="69"/>
      <c r="G57" s="163"/>
      <c r="H57" s="163"/>
      <c r="I57" s="168"/>
      <c r="J57" s="179" t="s">
        <v>80</v>
      </c>
      <c r="K57" s="69"/>
      <c r="L57" s="169"/>
      <c r="M57" s="1"/>
    </row>
    <row r="58" spans="2:13" ht="14.25" customHeight="1">
      <c r="B58" s="108"/>
      <c r="C58" s="176" t="s">
        <v>81</v>
      </c>
      <c r="D58" s="176"/>
      <c r="E58" s="164"/>
      <c r="F58" s="69"/>
      <c r="G58" s="163"/>
      <c r="H58" s="163"/>
      <c r="I58" s="181"/>
      <c r="J58" s="176" t="s">
        <v>82</v>
      </c>
      <c r="K58" s="69"/>
      <c r="L58" s="169"/>
      <c r="M58" s="1"/>
    </row>
    <row r="59" spans="2:13" ht="14.25" customHeight="1">
      <c r="B59" s="108"/>
      <c r="C59" s="176" t="s">
        <v>83</v>
      </c>
      <c r="D59" s="176"/>
      <c r="E59" s="164"/>
      <c r="F59" s="69"/>
      <c r="G59" s="163"/>
      <c r="H59" s="163"/>
      <c r="I59" s="168"/>
      <c r="J59" s="176" t="s">
        <v>84</v>
      </c>
      <c r="K59" s="69"/>
      <c r="L59" s="169"/>
      <c r="M59" s="1"/>
    </row>
    <row r="60" spans="2:12" ht="14.25" customHeight="1">
      <c r="B60" s="108"/>
      <c r="C60" s="182" t="s">
        <v>85</v>
      </c>
      <c r="D60" s="182"/>
      <c r="E60" s="164"/>
      <c r="F60" s="69"/>
      <c r="G60" s="163"/>
      <c r="H60" s="163"/>
      <c r="I60" s="103"/>
      <c r="J60" s="182" t="s">
        <v>86</v>
      </c>
      <c r="K60" s="69"/>
      <c r="L60" s="169"/>
    </row>
    <row r="61" spans="2:12" ht="14.25" customHeight="1">
      <c r="B61" s="108"/>
      <c r="C61" s="180" t="s">
        <v>87</v>
      </c>
      <c r="D61" s="180"/>
      <c r="E61" s="164"/>
      <c r="F61" s="69"/>
      <c r="G61" s="163"/>
      <c r="H61" s="163"/>
      <c r="I61" s="183"/>
      <c r="J61" s="179" t="s">
        <v>88</v>
      </c>
      <c r="K61" s="69"/>
      <c r="L61" s="169"/>
    </row>
    <row r="62" spans="2:12" ht="14.25" customHeight="1" thickBot="1"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6"/>
    </row>
    <row r="63" ht="14.25" customHeight="1"/>
    <row r="64" spans="15:19" ht="14.25" customHeight="1">
      <c r="O64" s="1"/>
      <c r="P64" s="187"/>
      <c r="S64" s="187"/>
    </row>
    <row r="65" spans="15:19" ht="14.25" customHeight="1">
      <c r="O65" s="188"/>
      <c r="P65" s="187"/>
      <c r="S65" s="188"/>
    </row>
    <row r="66" spans="15:19" ht="14.25" customHeight="1">
      <c r="O66" s="188"/>
      <c r="P66" s="189"/>
      <c r="S66" s="1"/>
    </row>
    <row r="67" spans="15:19" ht="14.25" customHeight="1">
      <c r="O67" s="188"/>
      <c r="P67" s="189"/>
      <c r="S67" s="1"/>
    </row>
    <row r="68" ht="14.25" customHeight="1"/>
    <row r="71" ht="12.75">
      <c r="P71" s="190"/>
    </row>
    <row r="72" ht="12.75">
      <c r="O72" s="59"/>
    </row>
    <row r="73" ht="12.75">
      <c r="O73" s="62"/>
    </row>
    <row r="74" ht="12.75">
      <c r="O74" s="64"/>
    </row>
    <row r="75" ht="12.75">
      <c r="O75" s="65"/>
    </row>
    <row r="76" ht="12.75">
      <c r="O76" s="73"/>
    </row>
    <row r="77" ht="12.75">
      <c r="O77" s="78"/>
    </row>
    <row r="78" ht="12.75">
      <c r="O78" s="79"/>
    </row>
    <row r="79" ht="12.75">
      <c r="O79" s="59"/>
    </row>
    <row r="86" ht="12.75">
      <c r="N86" s="124"/>
    </row>
  </sheetData>
  <sheetProtection/>
  <mergeCells count="4">
    <mergeCell ref="E16:F16"/>
    <mergeCell ref="H8:K9"/>
    <mergeCell ref="C35:C36"/>
    <mergeCell ref="C8:G9"/>
  </mergeCells>
  <conditionalFormatting sqref="K29">
    <cfRule type="expression" priority="9" dxfId="17" stopIfTrue="1">
      <formula>K6="1 день"</formula>
    </cfRule>
  </conditionalFormatting>
  <conditionalFormatting sqref="K11:K12">
    <cfRule type="cellIs" priority="11" dxfId="15" operator="equal" stopIfTrue="1">
      <formula>"нет данных"</formula>
    </cfRule>
  </conditionalFormatting>
  <conditionalFormatting sqref="G33 G31 G29">
    <cfRule type="expression" priority="12" dxfId="18" stopIfTrue="1">
      <formula>TODAY()&lt;G29</formula>
    </cfRule>
  </conditionalFormatting>
  <conditionalFormatting sqref="K31">
    <cfRule type="expression" priority="2" dxfId="17" stopIfTrue="1">
      <formula>K8="1 день"</formula>
    </cfRule>
  </conditionalFormatting>
  <conditionalFormatting sqref="K33">
    <cfRule type="expression" priority="1" dxfId="17" stopIfTrue="1">
      <formula>K10="1 день"</formula>
    </cfRule>
  </conditionalFormatting>
  <dataValidations count="4">
    <dataValidation type="list" allowBlank="1" showInputMessage="1" showErrorMessage="1" sqref="K17">
      <formula1>"по плазме крови, по цельной крови,"</formula1>
    </dataValidation>
    <dataValidation type="list" allowBlank="1" showInputMessage="1" showErrorMessage="1" sqref="E16:F16">
      <formula1>",глюкометр Contour TS,"</formula1>
    </dataValidation>
    <dataValidation type="list" allowBlank="1" showInputMessage="1" showErrorMessage="1" sqref="K7">
      <formula1>"1 день,10 дней,"</formula1>
    </dataValidation>
    <dataValidation type="list" allowBlank="1" showInputMessage="1" showErrorMessage="1" sqref="K6">
      <formula1>"1, 10, 14, 20, 28, 30, 60, 90,120, 150, 180, 270"</formula1>
    </dataValidation>
  </dataValidations>
  <printOptions horizontalCentered="1"/>
  <pageMargins left="0" right="0" top="0" bottom="0" header="0" footer="0"/>
  <pageSetup fitToHeight="0" horizontalDpi="300" verticalDpi="300" orientation="portrait" paperSize="9" scale="10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13"/>
  <sheetViews>
    <sheetView zoomScalePageLayoutView="0" workbookViewId="0" topLeftCell="A292">
      <selection activeCell="B314" sqref="B314"/>
    </sheetView>
  </sheetViews>
  <sheetFormatPr defaultColWidth="9.00390625" defaultRowHeight="12.75"/>
  <cols>
    <col min="1" max="1" width="13.375" style="194" bestFit="1" customWidth="1"/>
    <col min="2" max="2" width="6.75390625" style="195" bestFit="1" customWidth="1"/>
    <col min="3" max="3" width="9.75390625" style="195" bestFit="1" customWidth="1"/>
    <col min="4" max="4" width="11.875" style="195" customWidth="1"/>
    <col min="5" max="5" width="13.625" style="3" customWidth="1"/>
    <col min="6" max="6" width="12.875" style="2" bestFit="1" customWidth="1"/>
    <col min="7" max="7" width="13.125" style="197" bestFit="1" customWidth="1"/>
    <col min="8" max="8" width="14.00390625" style="52" bestFit="1" customWidth="1"/>
    <col min="9" max="9" width="11.125" style="2" customWidth="1"/>
    <col min="10" max="10" width="11.625" style="2" bestFit="1" customWidth="1"/>
    <col min="11" max="11" width="11.125" style="2" customWidth="1"/>
    <col min="12" max="12" width="7.25390625" style="3" bestFit="1" customWidth="1"/>
    <col min="13" max="13" width="10.125" style="2" bestFit="1" customWidth="1"/>
    <col min="14" max="14" width="9.125" style="192" customWidth="1"/>
    <col min="15" max="16384" width="9.125" style="2" customWidth="1"/>
  </cols>
  <sheetData>
    <row r="1" spans="1:12" ht="12">
      <c r="A1" s="224" t="s">
        <v>89</v>
      </c>
      <c r="B1" s="221" t="s">
        <v>90</v>
      </c>
      <c r="C1" s="221" t="s">
        <v>91</v>
      </c>
      <c r="D1" s="221" t="s">
        <v>92</v>
      </c>
      <c r="E1" s="220" t="s">
        <v>17</v>
      </c>
      <c r="F1" s="220" t="s">
        <v>19</v>
      </c>
      <c r="G1" s="225" t="s">
        <v>93</v>
      </c>
      <c r="H1" s="220" t="s">
        <v>94</v>
      </c>
      <c r="I1" s="191" t="s">
        <v>95</v>
      </c>
      <c r="J1" s="191"/>
      <c r="K1" s="191"/>
      <c r="L1" s="220" t="s">
        <v>96</v>
      </c>
    </row>
    <row r="2" spans="1:12" ht="12">
      <c r="A2" s="220"/>
      <c r="B2" s="221"/>
      <c r="C2" s="221"/>
      <c r="D2" s="222"/>
      <c r="E2" s="220"/>
      <c r="F2" s="220"/>
      <c r="G2" s="225"/>
      <c r="H2" s="223"/>
      <c r="I2" s="193" t="s">
        <v>26</v>
      </c>
      <c r="J2" s="193" t="s">
        <v>29</v>
      </c>
      <c r="K2" s="193" t="s">
        <v>32</v>
      </c>
      <c r="L2" s="220"/>
    </row>
    <row r="3" spans="1:12" ht="12">
      <c r="A3" s="220"/>
      <c r="B3" s="221"/>
      <c r="C3" s="221"/>
      <c r="D3" s="222"/>
      <c r="E3" s="220"/>
      <c r="F3" s="220"/>
      <c r="G3" s="225"/>
      <c r="H3" s="223"/>
      <c r="I3" s="193" t="s">
        <v>25</v>
      </c>
      <c r="J3" s="193" t="s">
        <v>28</v>
      </c>
      <c r="K3" s="193" t="s">
        <v>31</v>
      </c>
      <c r="L3" s="193" t="s">
        <v>97</v>
      </c>
    </row>
    <row r="4" spans="1:12" ht="12">
      <c r="A4" s="194">
        <v>43340.2875</v>
      </c>
      <c r="B4" s="195">
        <v>9.4</v>
      </c>
      <c r="D4" s="196" t="s">
        <v>13</v>
      </c>
      <c r="E4" s="3" t="s">
        <v>18</v>
      </c>
      <c r="L4" s="3">
        <v>29</v>
      </c>
    </row>
    <row r="5" spans="1:12" ht="12">
      <c r="A5" s="194">
        <v>43341.31319444445</v>
      </c>
      <c r="B5" s="195">
        <v>11.6</v>
      </c>
      <c r="L5" s="3">
        <v>28</v>
      </c>
    </row>
    <row r="6" spans="1:12" ht="12">
      <c r="A6" s="194">
        <v>43342.25</v>
      </c>
      <c r="B6" s="195">
        <v>11.1</v>
      </c>
      <c r="L6" s="3">
        <v>27</v>
      </c>
    </row>
    <row r="7" spans="1:12" ht="12">
      <c r="A7" s="194">
        <v>43344.69236111111</v>
      </c>
      <c r="B7" s="195">
        <v>4.6</v>
      </c>
      <c r="L7" s="3">
        <v>26</v>
      </c>
    </row>
    <row r="8" spans="1:12" ht="12">
      <c r="A8" s="194">
        <v>43344.86875</v>
      </c>
      <c r="B8" s="195">
        <v>10.6</v>
      </c>
      <c r="L8" s="3">
        <v>25</v>
      </c>
    </row>
    <row r="9" spans="1:12" ht="12">
      <c r="A9" s="194">
        <v>43345.290972222225</v>
      </c>
      <c r="B9" s="195">
        <v>12.1</v>
      </c>
      <c r="L9" s="3">
        <v>24</v>
      </c>
    </row>
    <row r="10" spans="1:12" ht="12">
      <c r="A10" s="194">
        <v>43345.308333333334</v>
      </c>
      <c r="B10" s="195">
        <v>14.2</v>
      </c>
      <c r="L10" s="3">
        <v>23</v>
      </c>
    </row>
    <row r="11" spans="1:12" ht="12">
      <c r="A11" s="194">
        <v>43345.71319444444</v>
      </c>
      <c r="B11" s="195">
        <v>18.3</v>
      </c>
      <c r="L11" s="3">
        <v>22</v>
      </c>
    </row>
    <row r="12" spans="1:12" ht="12">
      <c r="A12" s="194">
        <v>43346.34930555556</v>
      </c>
      <c r="B12" s="195">
        <v>14.4</v>
      </c>
      <c r="L12" s="3">
        <v>21</v>
      </c>
    </row>
    <row r="13" spans="1:12" ht="12">
      <c r="A13" s="194">
        <v>43347.29583333333</v>
      </c>
      <c r="B13" s="195">
        <v>21.1</v>
      </c>
      <c r="L13" s="3">
        <v>20</v>
      </c>
    </row>
    <row r="14" spans="1:12" ht="12">
      <c r="A14" s="194">
        <v>43348.31180555555</v>
      </c>
      <c r="B14" s="195">
        <v>14.8</v>
      </c>
      <c r="L14" s="3">
        <v>19</v>
      </c>
    </row>
    <row r="15" spans="1:12" ht="12">
      <c r="A15" s="194">
        <v>43351.74791666667</v>
      </c>
      <c r="B15" s="195">
        <v>25.8</v>
      </c>
      <c r="L15" s="3">
        <v>18</v>
      </c>
    </row>
    <row r="16" spans="1:12" ht="12">
      <c r="A16" s="194">
        <v>43351.896527777775</v>
      </c>
      <c r="B16" s="195">
        <v>25.4</v>
      </c>
      <c r="L16" s="3">
        <v>17</v>
      </c>
    </row>
    <row r="17" spans="1:12" ht="12">
      <c r="A17" s="194">
        <v>43352.26458333333</v>
      </c>
      <c r="B17" s="195">
        <v>13.7</v>
      </c>
      <c r="L17" s="3">
        <v>16</v>
      </c>
    </row>
    <row r="18" spans="1:12" ht="12">
      <c r="A18" s="194">
        <v>43352.513194444444</v>
      </c>
      <c r="B18" s="195">
        <v>15.8</v>
      </c>
      <c r="L18" s="3">
        <v>15</v>
      </c>
    </row>
    <row r="19" spans="1:12" ht="12">
      <c r="A19" s="194">
        <v>43352.87152777778</v>
      </c>
      <c r="B19" s="195">
        <v>11.8</v>
      </c>
      <c r="L19" s="3">
        <v>14</v>
      </c>
    </row>
    <row r="20" spans="1:12" ht="12">
      <c r="A20" s="194">
        <v>43353.29583333333</v>
      </c>
      <c r="B20" s="195">
        <v>11.7</v>
      </c>
      <c r="L20" s="3">
        <v>13</v>
      </c>
    </row>
    <row r="21" spans="1:12" ht="12">
      <c r="A21" s="194">
        <v>43353.46041666667</v>
      </c>
      <c r="B21" s="195">
        <v>15.8</v>
      </c>
      <c r="L21" s="3">
        <v>12</v>
      </c>
    </row>
    <row r="22" spans="1:12" ht="12">
      <c r="A22" s="194">
        <v>43353.80069444444</v>
      </c>
      <c r="B22" s="195">
        <v>21.3</v>
      </c>
      <c r="L22" s="3">
        <v>11</v>
      </c>
    </row>
    <row r="23" spans="1:12" ht="12">
      <c r="A23" s="194">
        <v>43354.41111111111</v>
      </c>
      <c r="B23" s="195">
        <v>13.1</v>
      </c>
      <c r="L23" s="3">
        <v>10</v>
      </c>
    </row>
    <row r="24" spans="1:12" ht="12">
      <c r="A24" s="194">
        <v>43354.623611111114</v>
      </c>
      <c r="B24" s="195">
        <v>13.6</v>
      </c>
      <c r="L24" s="3">
        <v>9</v>
      </c>
    </row>
    <row r="25" spans="1:12" ht="12">
      <c r="A25" s="194">
        <v>43356.29236111111</v>
      </c>
      <c r="B25" s="195">
        <v>15.7</v>
      </c>
      <c r="L25" s="3">
        <v>8</v>
      </c>
    </row>
    <row r="26" spans="1:12" ht="12">
      <c r="A26" s="194">
        <v>43359.504166666666</v>
      </c>
      <c r="B26" s="195">
        <v>10.3</v>
      </c>
      <c r="L26" s="3">
        <v>7</v>
      </c>
    </row>
    <row r="27" spans="1:12" ht="12">
      <c r="A27" s="194">
        <v>43359.55069444444</v>
      </c>
      <c r="B27" s="195">
        <v>11.6</v>
      </c>
      <c r="L27" s="3">
        <v>6</v>
      </c>
    </row>
    <row r="28" spans="1:12" ht="12">
      <c r="A28" s="194">
        <v>43359.711805555555</v>
      </c>
      <c r="B28" s="195">
        <v>15.6</v>
      </c>
      <c r="L28" s="3">
        <v>5</v>
      </c>
    </row>
    <row r="29" spans="1:12" ht="12">
      <c r="A29" s="194">
        <v>43359.856944444444</v>
      </c>
      <c r="B29" s="195">
        <v>13.9</v>
      </c>
      <c r="L29" s="3">
        <v>4</v>
      </c>
    </row>
    <row r="30" spans="1:12" ht="12">
      <c r="A30" s="194">
        <v>43361.544444444444</v>
      </c>
      <c r="B30" s="195">
        <v>6.8</v>
      </c>
      <c r="L30" s="3">
        <v>3</v>
      </c>
    </row>
    <row r="31" spans="1:12" ht="12">
      <c r="A31" s="194">
        <v>43361.8875</v>
      </c>
      <c r="B31" s="195">
        <v>16.2</v>
      </c>
      <c r="L31" s="3">
        <v>2</v>
      </c>
    </row>
    <row r="32" spans="1:12" ht="12">
      <c r="A32" s="194">
        <v>43362.25625</v>
      </c>
      <c r="B32" s="195">
        <v>10</v>
      </c>
      <c r="L32" s="3">
        <v>1</v>
      </c>
    </row>
    <row r="33" spans="1:12" ht="12">
      <c r="A33" s="194">
        <v>43362.44930555556</v>
      </c>
      <c r="B33" s="195">
        <v>8.6</v>
      </c>
      <c r="E33" s="3" t="s">
        <v>18</v>
      </c>
      <c r="L33" s="3">
        <v>50</v>
      </c>
    </row>
    <row r="34" spans="1:12" ht="12">
      <c r="A34" s="194">
        <v>43363.57430555556</v>
      </c>
      <c r="B34" s="195">
        <v>9.2</v>
      </c>
      <c r="L34" s="3">
        <v>49</v>
      </c>
    </row>
    <row r="35" spans="1:12" ht="12">
      <c r="A35" s="194">
        <v>43367.27361111111</v>
      </c>
      <c r="B35" s="195">
        <v>12.4</v>
      </c>
      <c r="L35" s="3">
        <v>48</v>
      </c>
    </row>
    <row r="36" spans="1:12" ht="12">
      <c r="A36" s="194">
        <v>43368.475</v>
      </c>
      <c r="B36" s="195">
        <v>12.2</v>
      </c>
      <c r="L36" s="3">
        <v>47</v>
      </c>
    </row>
    <row r="37" spans="1:12" ht="12">
      <c r="A37" s="194">
        <v>43369.83263888889</v>
      </c>
      <c r="B37" s="195">
        <v>7.6</v>
      </c>
      <c r="L37" s="3">
        <v>46</v>
      </c>
    </row>
    <row r="38" spans="1:12" ht="12">
      <c r="A38" s="194">
        <v>43370.50625</v>
      </c>
      <c r="B38" s="195">
        <v>10.3</v>
      </c>
      <c r="L38" s="3">
        <v>45</v>
      </c>
    </row>
    <row r="39" spans="1:12" ht="12">
      <c r="A39" s="194">
        <v>43370.71041666667</v>
      </c>
      <c r="B39" s="195">
        <v>13.9</v>
      </c>
      <c r="L39" s="3">
        <v>44</v>
      </c>
    </row>
    <row r="40" spans="1:12" ht="12">
      <c r="A40" s="194">
        <v>43370.77361111111</v>
      </c>
      <c r="B40" s="195">
        <v>9.3</v>
      </c>
      <c r="L40" s="3">
        <v>43</v>
      </c>
    </row>
    <row r="41" spans="1:12" ht="12">
      <c r="A41" s="194">
        <v>43372.666666666664</v>
      </c>
      <c r="B41" s="195">
        <v>16.9</v>
      </c>
      <c r="L41" s="3">
        <v>42</v>
      </c>
    </row>
    <row r="42" spans="1:12" ht="12">
      <c r="A42" s="194">
        <v>43372.77291666667</v>
      </c>
      <c r="B42" s="195">
        <v>12.4</v>
      </c>
      <c r="L42" s="3">
        <v>41</v>
      </c>
    </row>
    <row r="43" spans="1:12" ht="12">
      <c r="A43" s="194">
        <v>43373.52291666667</v>
      </c>
      <c r="B43" s="195">
        <v>11</v>
      </c>
      <c r="L43" s="3">
        <v>40</v>
      </c>
    </row>
    <row r="44" spans="1:12" ht="12">
      <c r="A44" s="194">
        <v>43373.88125</v>
      </c>
      <c r="B44" s="195">
        <v>18.6</v>
      </c>
      <c r="L44" s="3">
        <v>39</v>
      </c>
    </row>
    <row r="45" spans="1:12" ht="12">
      <c r="A45" s="194">
        <v>43374.00277777778</v>
      </c>
      <c r="B45" s="195">
        <v>13.4</v>
      </c>
      <c r="L45" s="3">
        <v>38</v>
      </c>
    </row>
    <row r="46" spans="1:12" ht="12">
      <c r="A46" s="194">
        <v>43374.31597222222</v>
      </c>
      <c r="B46" s="195">
        <v>12.8</v>
      </c>
      <c r="L46" s="3">
        <v>37</v>
      </c>
    </row>
    <row r="47" spans="1:12" ht="12">
      <c r="A47" s="194">
        <v>43374.836805555555</v>
      </c>
      <c r="B47" s="195">
        <v>6.2</v>
      </c>
      <c r="L47" s="3">
        <v>36</v>
      </c>
    </row>
    <row r="48" spans="1:12" ht="12">
      <c r="A48" s="194">
        <v>43375.30416666667</v>
      </c>
      <c r="B48" s="195">
        <v>10.3</v>
      </c>
      <c r="L48" s="3">
        <v>35</v>
      </c>
    </row>
    <row r="49" spans="1:12" ht="12">
      <c r="A49" s="194">
        <v>43375.802083333336</v>
      </c>
      <c r="B49" s="195">
        <v>7.5</v>
      </c>
      <c r="L49" s="3">
        <v>34</v>
      </c>
    </row>
    <row r="50" spans="1:12" ht="12">
      <c r="A50" s="194">
        <v>43375.970138888886</v>
      </c>
      <c r="B50" s="195">
        <v>16.3</v>
      </c>
      <c r="L50" s="3">
        <v>33</v>
      </c>
    </row>
    <row r="51" spans="1:12" ht="12">
      <c r="A51" s="194">
        <v>43376.49513888889</v>
      </c>
      <c r="B51" s="195">
        <v>10.6</v>
      </c>
      <c r="L51" s="3">
        <v>32</v>
      </c>
    </row>
    <row r="52" spans="1:12" ht="12">
      <c r="A52" s="194">
        <v>43377.37569444445</v>
      </c>
      <c r="B52" s="195">
        <v>11.4</v>
      </c>
      <c r="L52" s="3">
        <v>31</v>
      </c>
    </row>
    <row r="53" spans="1:12" ht="12">
      <c r="A53" s="194">
        <v>43378.49166666667</v>
      </c>
      <c r="B53" s="195">
        <v>16.4</v>
      </c>
      <c r="L53" s="3">
        <v>30</v>
      </c>
    </row>
    <row r="54" spans="1:12" ht="12">
      <c r="A54" s="194">
        <v>43379.54791666667</v>
      </c>
      <c r="B54" s="195">
        <v>12.1</v>
      </c>
      <c r="L54" s="3">
        <v>29</v>
      </c>
    </row>
    <row r="55" spans="1:12" ht="12">
      <c r="A55" s="194">
        <v>43379.98611111111</v>
      </c>
      <c r="B55" s="195">
        <v>16.6</v>
      </c>
      <c r="L55" s="3">
        <v>28</v>
      </c>
    </row>
    <row r="56" spans="1:12" ht="12">
      <c r="A56" s="194">
        <v>43380.49791666667</v>
      </c>
      <c r="B56" s="195">
        <v>12.9</v>
      </c>
      <c r="L56" s="3">
        <v>27</v>
      </c>
    </row>
    <row r="57" spans="1:12" ht="12">
      <c r="A57" s="194">
        <v>43380.71666666667</v>
      </c>
      <c r="B57" s="195">
        <v>9.8</v>
      </c>
      <c r="L57" s="3">
        <v>26</v>
      </c>
    </row>
    <row r="58" spans="1:12" ht="12">
      <c r="A58" s="194">
        <v>43381.416666666664</v>
      </c>
      <c r="B58" s="195">
        <v>11.8</v>
      </c>
      <c r="L58" s="3">
        <v>25</v>
      </c>
    </row>
    <row r="59" spans="1:12" ht="12">
      <c r="A59" s="194">
        <v>43382.90972222222</v>
      </c>
      <c r="B59" s="195">
        <v>15.8</v>
      </c>
      <c r="L59" s="3">
        <v>24</v>
      </c>
    </row>
    <row r="60" spans="1:12" ht="12">
      <c r="A60" s="194">
        <v>43383.74097222222</v>
      </c>
      <c r="B60" s="195">
        <v>9.3</v>
      </c>
      <c r="L60" s="3">
        <v>23</v>
      </c>
    </row>
    <row r="61" spans="1:12" ht="12">
      <c r="A61" s="194">
        <v>43384.40277777778</v>
      </c>
      <c r="B61" s="195">
        <v>7.8</v>
      </c>
      <c r="L61" s="3">
        <v>22</v>
      </c>
    </row>
    <row r="62" spans="1:12" ht="12">
      <c r="A62" s="194">
        <v>43384.80138888889</v>
      </c>
      <c r="B62" s="195">
        <v>5.2</v>
      </c>
      <c r="L62" s="3">
        <v>21</v>
      </c>
    </row>
    <row r="63" spans="1:12" ht="12">
      <c r="A63" s="194">
        <v>43385.3</v>
      </c>
      <c r="B63" s="195">
        <v>7.2</v>
      </c>
      <c r="L63" s="3">
        <v>20</v>
      </c>
    </row>
    <row r="64" spans="1:12" ht="12">
      <c r="A64" s="194">
        <v>43386.375</v>
      </c>
      <c r="B64" s="195">
        <v>11.5</v>
      </c>
      <c r="L64" s="3">
        <v>19</v>
      </c>
    </row>
    <row r="65" spans="1:12" ht="12">
      <c r="A65" s="194">
        <v>43387.36944444444</v>
      </c>
      <c r="B65" s="195">
        <v>13.3</v>
      </c>
      <c r="L65" s="3">
        <v>18</v>
      </c>
    </row>
    <row r="66" spans="1:12" ht="12">
      <c r="A66" s="194">
        <v>43387.42361111111</v>
      </c>
      <c r="B66" s="195">
        <v>6.9</v>
      </c>
      <c r="L66" s="3">
        <v>17</v>
      </c>
    </row>
    <row r="67" spans="1:12" ht="12">
      <c r="A67" s="194">
        <v>43387.763194444444</v>
      </c>
      <c r="B67" s="195">
        <v>13.5</v>
      </c>
      <c r="L67" s="3">
        <v>16</v>
      </c>
    </row>
    <row r="68" spans="1:12" ht="12">
      <c r="A68" s="194">
        <v>43389.45208333333</v>
      </c>
      <c r="B68" s="195">
        <v>6.1</v>
      </c>
      <c r="L68" s="3">
        <v>15</v>
      </c>
    </row>
    <row r="69" spans="1:12" ht="12">
      <c r="A69" s="194">
        <v>43389.865277777775</v>
      </c>
      <c r="B69" s="195">
        <v>7.2</v>
      </c>
      <c r="L69" s="3">
        <v>14</v>
      </c>
    </row>
    <row r="70" spans="1:12" ht="12">
      <c r="A70" s="194">
        <v>43390.532638888886</v>
      </c>
      <c r="B70" s="195">
        <v>8.1</v>
      </c>
      <c r="L70" s="3">
        <v>13</v>
      </c>
    </row>
    <row r="71" spans="1:12" ht="12">
      <c r="A71" s="194">
        <v>43391.32013888889</v>
      </c>
      <c r="B71" s="195">
        <v>11.5</v>
      </c>
      <c r="L71" s="3">
        <v>12</v>
      </c>
    </row>
    <row r="72" spans="1:12" ht="12">
      <c r="A72" s="194">
        <v>43391.785416666666</v>
      </c>
      <c r="B72" s="195">
        <v>9.9</v>
      </c>
      <c r="L72" s="3">
        <v>11</v>
      </c>
    </row>
    <row r="73" spans="1:12" ht="12">
      <c r="A73" s="194">
        <v>43391.811111111114</v>
      </c>
      <c r="B73" s="195">
        <v>10.8</v>
      </c>
      <c r="L73" s="3">
        <v>10</v>
      </c>
    </row>
    <row r="74" spans="1:12" ht="12">
      <c r="A74" s="194">
        <v>43393.95347222222</v>
      </c>
      <c r="B74" s="195">
        <v>7.6</v>
      </c>
      <c r="L74" s="3">
        <v>9</v>
      </c>
    </row>
    <row r="75" spans="1:12" ht="12">
      <c r="A75" s="194">
        <v>43394.365277777775</v>
      </c>
      <c r="B75" s="195">
        <v>8.4</v>
      </c>
      <c r="L75" s="3">
        <v>8</v>
      </c>
    </row>
    <row r="76" spans="1:12" ht="12">
      <c r="A76" s="194">
        <v>43395.97986111111</v>
      </c>
      <c r="B76" s="195">
        <v>11.7</v>
      </c>
      <c r="L76" s="3">
        <v>7</v>
      </c>
    </row>
    <row r="77" spans="1:12" ht="12">
      <c r="A77" s="194">
        <v>43396.7625</v>
      </c>
      <c r="B77" s="195">
        <v>8.5</v>
      </c>
      <c r="L77" s="3">
        <v>6</v>
      </c>
    </row>
    <row r="78" spans="1:12" ht="12">
      <c r="A78" s="194">
        <v>43397.92986111111</v>
      </c>
      <c r="B78" s="195">
        <v>18.2</v>
      </c>
      <c r="L78" s="3">
        <v>5</v>
      </c>
    </row>
    <row r="79" spans="1:12" ht="12">
      <c r="A79" s="194">
        <v>43397.981944444444</v>
      </c>
      <c r="B79" s="195">
        <v>17</v>
      </c>
      <c r="L79" s="3">
        <v>4</v>
      </c>
    </row>
    <row r="80" spans="1:12" ht="12">
      <c r="A80" s="194">
        <v>43398.333333333336</v>
      </c>
      <c r="B80" s="195">
        <v>9.3</v>
      </c>
      <c r="L80" s="3">
        <v>3</v>
      </c>
    </row>
    <row r="81" spans="1:12" ht="12">
      <c r="A81" s="194">
        <v>43399.55</v>
      </c>
      <c r="B81" s="195">
        <v>5.8</v>
      </c>
      <c r="L81" s="3">
        <v>2</v>
      </c>
    </row>
    <row r="82" spans="1:12" ht="12">
      <c r="A82" s="194">
        <v>43399.606944444444</v>
      </c>
      <c r="B82" s="195">
        <v>4.3</v>
      </c>
      <c r="L82" s="3">
        <v>1</v>
      </c>
    </row>
    <row r="83" spans="1:12" ht="12">
      <c r="A83" s="194">
        <v>43400.53680555556</v>
      </c>
      <c r="B83" s="195">
        <v>4.3</v>
      </c>
      <c r="E83" s="3" t="s">
        <v>18</v>
      </c>
      <c r="L83" s="3">
        <v>50</v>
      </c>
    </row>
    <row r="84" spans="1:12" ht="12">
      <c r="A84" s="194">
        <v>43401.40694444445</v>
      </c>
      <c r="B84" s="195">
        <v>9</v>
      </c>
      <c r="L84" s="3">
        <v>49</v>
      </c>
    </row>
    <row r="85" spans="1:12" ht="12">
      <c r="A85" s="194">
        <v>43403.424305555556</v>
      </c>
      <c r="B85" s="195">
        <v>16.2</v>
      </c>
      <c r="L85" s="3">
        <v>48</v>
      </c>
    </row>
    <row r="86" spans="1:12" ht="12">
      <c r="A86" s="194">
        <v>43403.464583333334</v>
      </c>
      <c r="B86" s="195">
        <v>7.4</v>
      </c>
      <c r="L86" s="3">
        <v>47</v>
      </c>
    </row>
    <row r="87" spans="1:12" ht="12">
      <c r="A87" s="194">
        <v>43404.299305555556</v>
      </c>
      <c r="B87" s="195">
        <v>7.8</v>
      </c>
      <c r="L87" s="3">
        <v>46</v>
      </c>
    </row>
    <row r="88" spans="1:12" ht="12">
      <c r="A88" s="194">
        <v>43444.22361111111</v>
      </c>
      <c r="B88" s="195">
        <v>9.6</v>
      </c>
      <c r="L88" s="3">
        <v>45</v>
      </c>
    </row>
    <row r="89" spans="1:12" ht="12">
      <c r="A89" s="194">
        <v>43445.98055555556</v>
      </c>
      <c r="B89" s="195">
        <v>7.9</v>
      </c>
      <c r="L89" s="3">
        <v>44</v>
      </c>
    </row>
    <row r="90" spans="1:12" ht="12">
      <c r="A90" s="194">
        <v>43446.48541666667</v>
      </c>
      <c r="B90" s="195">
        <v>6.7</v>
      </c>
      <c r="L90" s="3">
        <v>43</v>
      </c>
    </row>
    <row r="91" spans="1:12" ht="12">
      <c r="A91" s="194">
        <v>43446.791666666664</v>
      </c>
      <c r="B91" s="195">
        <v>9.2</v>
      </c>
      <c r="L91" s="3">
        <v>42</v>
      </c>
    </row>
    <row r="92" spans="1:12" ht="12">
      <c r="A92" s="194">
        <v>43446.99722222222</v>
      </c>
      <c r="B92" s="195">
        <v>13.4</v>
      </c>
      <c r="L92" s="3">
        <v>41</v>
      </c>
    </row>
    <row r="93" spans="1:12" ht="12">
      <c r="A93" s="194">
        <v>43447.16388888889</v>
      </c>
      <c r="B93" s="195">
        <v>9.7</v>
      </c>
      <c r="L93" s="3">
        <v>40</v>
      </c>
    </row>
    <row r="94" spans="1:12" ht="12">
      <c r="A94" s="194">
        <v>43447.29861111111</v>
      </c>
      <c r="B94" s="195">
        <v>11.6</v>
      </c>
      <c r="L94" s="3">
        <v>39</v>
      </c>
    </row>
    <row r="95" spans="1:12" ht="12">
      <c r="A95" s="194">
        <v>43447.739583333336</v>
      </c>
      <c r="B95" s="195">
        <v>10.4</v>
      </c>
      <c r="L95" s="3">
        <v>38</v>
      </c>
    </row>
    <row r="96" spans="1:12" ht="12">
      <c r="A96" s="194">
        <v>43448.21388888889</v>
      </c>
      <c r="B96" s="195">
        <v>9.8</v>
      </c>
      <c r="L96" s="3">
        <v>37</v>
      </c>
    </row>
    <row r="97" spans="1:12" ht="12">
      <c r="A97" s="194">
        <v>43448.76875</v>
      </c>
      <c r="B97" s="195">
        <v>8.6</v>
      </c>
      <c r="L97" s="3">
        <v>36</v>
      </c>
    </row>
    <row r="98" spans="1:12" ht="12">
      <c r="A98" s="194">
        <v>43449.15833333333</v>
      </c>
      <c r="B98" s="195">
        <v>10.9</v>
      </c>
      <c r="L98" s="3">
        <v>35</v>
      </c>
    </row>
    <row r="99" spans="1:12" ht="12">
      <c r="A99" s="194">
        <v>43449.728472222225</v>
      </c>
      <c r="B99" s="195">
        <v>13.3</v>
      </c>
      <c r="L99" s="3">
        <v>34</v>
      </c>
    </row>
    <row r="100" spans="1:12" ht="12">
      <c r="A100" s="194">
        <v>43450.12430555555</v>
      </c>
      <c r="B100" s="195">
        <v>10.8</v>
      </c>
      <c r="L100" s="3">
        <v>33</v>
      </c>
    </row>
    <row r="101" spans="1:12" ht="12">
      <c r="A101" s="194">
        <v>43450.229166666664</v>
      </c>
      <c r="B101" s="195">
        <v>7.3</v>
      </c>
      <c r="L101" s="3">
        <v>32</v>
      </c>
    </row>
    <row r="102" spans="1:12" ht="12">
      <c r="A102" s="194">
        <v>43450.82013888889</v>
      </c>
      <c r="B102" s="195">
        <v>8.5</v>
      </c>
      <c r="L102" s="3">
        <v>31</v>
      </c>
    </row>
    <row r="103" spans="1:12" ht="12">
      <c r="A103" s="194">
        <v>43452.26736111111</v>
      </c>
      <c r="B103" s="195">
        <v>9.3</v>
      </c>
      <c r="L103" s="3">
        <v>30</v>
      </c>
    </row>
    <row r="104" spans="1:12" ht="12">
      <c r="A104" s="194">
        <v>43455.03194444445</v>
      </c>
      <c r="B104" s="195">
        <v>8.4</v>
      </c>
      <c r="L104" s="3">
        <v>29</v>
      </c>
    </row>
    <row r="105" spans="1:12" ht="12">
      <c r="A105" s="194">
        <v>43455.635416666664</v>
      </c>
      <c r="B105" s="195">
        <v>8.1</v>
      </c>
      <c r="L105" s="3">
        <v>28</v>
      </c>
    </row>
    <row r="106" spans="1:12" ht="12">
      <c r="A106" s="194">
        <v>43456.629166666666</v>
      </c>
      <c r="B106" s="195">
        <v>9.6</v>
      </c>
      <c r="L106" s="3">
        <v>27</v>
      </c>
    </row>
    <row r="107" spans="1:12" ht="12">
      <c r="A107" s="194">
        <v>43457.385416666664</v>
      </c>
      <c r="B107" s="195">
        <v>14.2</v>
      </c>
      <c r="L107" s="3">
        <v>26</v>
      </c>
    </row>
    <row r="108" spans="1:12" ht="12">
      <c r="A108" s="194">
        <v>43458.36944444444</v>
      </c>
      <c r="B108" s="195">
        <v>0.9</v>
      </c>
      <c r="L108" s="3">
        <v>25</v>
      </c>
    </row>
    <row r="109" spans="1:12" ht="12">
      <c r="A109" s="194">
        <v>43458.37013888889</v>
      </c>
      <c r="B109" s="195">
        <v>11.4</v>
      </c>
      <c r="L109" s="3">
        <v>24</v>
      </c>
    </row>
    <row r="110" spans="1:12" ht="12">
      <c r="A110" s="194">
        <v>43458.458333333336</v>
      </c>
      <c r="B110" s="195">
        <v>4.6</v>
      </c>
      <c r="L110" s="3">
        <v>23</v>
      </c>
    </row>
    <row r="111" spans="1:12" ht="12">
      <c r="A111" s="194">
        <v>43460.455555555556</v>
      </c>
      <c r="B111" s="195">
        <v>7.6</v>
      </c>
      <c r="L111" s="3">
        <v>22</v>
      </c>
    </row>
    <row r="112" spans="1:12" ht="12">
      <c r="A112" s="194">
        <v>43461.51666666667</v>
      </c>
      <c r="B112" s="195">
        <v>8.4</v>
      </c>
      <c r="L112" s="3">
        <v>21</v>
      </c>
    </row>
    <row r="113" spans="1:12" ht="12">
      <c r="A113" s="194">
        <v>43462.15625</v>
      </c>
      <c r="B113" s="195">
        <v>10.8</v>
      </c>
      <c r="L113" s="3">
        <v>20</v>
      </c>
    </row>
    <row r="114" spans="1:12" ht="12">
      <c r="A114" s="194">
        <v>43462.44375</v>
      </c>
      <c r="B114" s="195">
        <v>7.2</v>
      </c>
      <c r="L114" s="3">
        <v>19</v>
      </c>
    </row>
    <row r="115" spans="1:12" ht="12">
      <c r="A115" s="194">
        <v>43465.154861111114</v>
      </c>
      <c r="B115" s="195">
        <v>10.2</v>
      </c>
      <c r="L115" s="3">
        <v>18</v>
      </c>
    </row>
    <row r="116" spans="1:12" ht="12">
      <c r="A116" s="194">
        <v>43465.94375</v>
      </c>
      <c r="B116" s="195">
        <v>13.8</v>
      </c>
      <c r="L116" s="3">
        <v>17</v>
      </c>
    </row>
    <row r="117" spans="1:12" ht="12">
      <c r="A117" s="194">
        <v>43465.97777777778</v>
      </c>
      <c r="B117" s="195">
        <v>13.1</v>
      </c>
      <c r="L117" s="3">
        <v>16</v>
      </c>
    </row>
    <row r="118" spans="1:12" ht="12">
      <c r="A118" s="194">
        <v>43466.01666666667</v>
      </c>
      <c r="B118" s="195">
        <v>12.7</v>
      </c>
      <c r="L118" s="3">
        <v>15</v>
      </c>
    </row>
    <row r="119" spans="1:12" ht="12">
      <c r="A119" s="194">
        <v>43466.42569444444</v>
      </c>
      <c r="B119" s="195">
        <v>13.6</v>
      </c>
      <c r="L119" s="3">
        <v>14</v>
      </c>
    </row>
    <row r="120" spans="1:12" ht="12">
      <c r="A120" s="194">
        <v>43467.419444444444</v>
      </c>
      <c r="B120" s="195">
        <v>15.2</v>
      </c>
      <c r="L120" s="3">
        <v>13</v>
      </c>
    </row>
    <row r="121" spans="1:12" ht="12">
      <c r="A121" s="194">
        <v>43467.87777777778</v>
      </c>
      <c r="B121" s="195">
        <v>6.8</v>
      </c>
      <c r="L121" s="3">
        <v>12</v>
      </c>
    </row>
    <row r="122" spans="1:12" ht="12">
      <c r="A122" s="194">
        <v>43469.18194444444</v>
      </c>
      <c r="B122" s="195">
        <v>7</v>
      </c>
      <c r="L122" s="3">
        <v>11</v>
      </c>
    </row>
    <row r="123" spans="1:12" ht="12">
      <c r="A123" s="194">
        <v>43469.18819444445</v>
      </c>
      <c r="B123" s="195">
        <v>6.3</v>
      </c>
      <c r="L123" s="3">
        <v>10</v>
      </c>
    </row>
    <row r="124" spans="1:12" ht="12">
      <c r="A124" s="194">
        <v>43469.60972222222</v>
      </c>
      <c r="B124" s="195">
        <v>3.9</v>
      </c>
      <c r="L124" s="3">
        <v>9</v>
      </c>
    </row>
    <row r="125" spans="1:12" ht="12">
      <c r="A125" s="194">
        <v>43471.07847222222</v>
      </c>
      <c r="B125" s="195">
        <v>6.9</v>
      </c>
      <c r="L125" s="3">
        <v>8</v>
      </c>
    </row>
    <row r="126" spans="1:12" ht="12">
      <c r="A126" s="194">
        <v>43471.41388888889</v>
      </c>
      <c r="B126" s="195">
        <v>9.3</v>
      </c>
      <c r="L126" s="3">
        <v>7</v>
      </c>
    </row>
    <row r="127" spans="1:12" ht="12">
      <c r="A127" s="194">
        <v>43471.58194444444</v>
      </c>
      <c r="B127" s="195">
        <v>8.1</v>
      </c>
      <c r="L127" s="3">
        <v>6</v>
      </c>
    </row>
    <row r="128" spans="1:12" ht="12">
      <c r="A128" s="194">
        <v>43475.24375</v>
      </c>
      <c r="B128" s="195">
        <v>7.5</v>
      </c>
      <c r="L128" s="3">
        <v>5</v>
      </c>
    </row>
    <row r="129" spans="1:12" ht="12">
      <c r="A129" s="194">
        <v>43477.525</v>
      </c>
      <c r="B129" s="195">
        <v>8.7</v>
      </c>
      <c r="L129" s="3">
        <v>4</v>
      </c>
    </row>
    <row r="130" spans="1:12" ht="12">
      <c r="A130" s="194">
        <v>43478.438888888886</v>
      </c>
      <c r="B130" s="195">
        <v>8.4</v>
      </c>
      <c r="L130" s="3">
        <v>3</v>
      </c>
    </row>
    <row r="131" spans="1:12" ht="12">
      <c r="A131" s="194">
        <v>43478.552083333336</v>
      </c>
      <c r="B131" s="195">
        <v>11.6</v>
      </c>
      <c r="L131" s="3">
        <v>2</v>
      </c>
    </row>
    <row r="132" spans="1:12" ht="12">
      <c r="A132" s="194">
        <v>43478.89375</v>
      </c>
      <c r="B132" s="195">
        <v>9.7</v>
      </c>
      <c r="L132" s="3">
        <v>1</v>
      </c>
    </row>
    <row r="133" spans="1:12" ht="12">
      <c r="A133" s="194">
        <v>43478.96875</v>
      </c>
      <c r="B133" s="195">
        <v>13.7</v>
      </c>
      <c r="E133" s="3" t="s">
        <v>18</v>
      </c>
      <c r="L133" s="3">
        <v>50</v>
      </c>
    </row>
    <row r="134" spans="1:12" ht="12">
      <c r="A134" s="194">
        <v>43479.01180555556</v>
      </c>
      <c r="B134" s="195">
        <v>11.8</v>
      </c>
      <c r="L134" s="3">
        <v>49</v>
      </c>
    </row>
    <row r="135" spans="1:12" ht="12">
      <c r="A135" s="194">
        <v>43479.11319444444</v>
      </c>
      <c r="B135" s="195">
        <v>8.3</v>
      </c>
      <c r="L135" s="3">
        <v>48</v>
      </c>
    </row>
    <row r="136" spans="1:12" ht="12">
      <c r="A136" s="194">
        <v>43480.40277777778</v>
      </c>
      <c r="B136" s="195">
        <v>13.5</v>
      </c>
      <c r="L136" s="3">
        <v>47</v>
      </c>
    </row>
    <row r="137" spans="1:12" ht="12">
      <c r="A137" s="194">
        <v>43481.441666666666</v>
      </c>
      <c r="B137" s="195">
        <v>6.5</v>
      </c>
      <c r="L137" s="3">
        <v>46</v>
      </c>
    </row>
    <row r="138" spans="1:12" ht="12">
      <c r="A138" s="194">
        <v>43481.82638888889</v>
      </c>
      <c r="B138" s="195">
        <v>4.9</v>
      </c>
      <c r="L138" s="3">
        <v>45</v>
      </c>
    </row>
    <row r="139" spans="1:12" ht="12">
      <c r="A139" s="194">
        <v>43482.44027777778</v>
      </c>
      <c r="B139" s="195">
        <v>10.8</v>
      </c>
      <c r="L139" s="3">
        <v>44</v>
      </c>
    </row>
    <row r="140" spans="1:12" ht="12">
      <c r="A140" s="194">
        <v>43483.43958333333</v>
      </c>
      <c r="B140" s="195">
        <v>9.4</v>
      </c>
      <c r="L140" s="3">
        <v>43</v>
      </c>
    </row>
    <row r="141" spans="1:12" ht="12">
      <c r="A141" s="194">
        <v>43484.518055555556</v>
      </c>
      <c r="B141" s="195">
        <v>6.6</v>
      </c>
      <c r="L141" s="3">
        <v>42</v>
      </c>
    </row>
    <row r="142" spans="1:12" ht="12">
      <c r="A142" s="194">
        <v>43484.54722222222</v>
      </c>
      <c r="B142" s="195">
        <v>10.2</v>
      </c>
      <c r="L142" s="3">
        <v>41</v>
      </c>
    </row>
    <row r="143" spans="1:12" ht="12">
      <c r="A143" s="194">
        <v>43484.697222222225</v>
      </c>
      <c r="B143" s="195">
        <v>6.7</v>
      </c>
      <c r="L143" s="3">
        <v>40</v>
      </c>
    </row>
    <row r="144" spans="1:12" ht="12">
      <c r="A144" s="194">
        <v>43485.245833333334</v>
      </c>
      <c r="B144" s="195">
        <v>6.4</v>
      </c>
      <c r="L144" s="3">
        <v>39</v>
      </c>
    </row>
    <row r="145" spans="1:12" ht="12">
      <c r="A145" s="194">
        <v>43485.28055555555</v>
      </c>
      <c r="B145" s="195">
        <v>8.8</v>
      </c>
      <c r="L145" s="3">
        <v>38</v>
      </c>
    </row>
    <row r="146" spans="1:12" ht="12">
      <c r="A146" s="194">
        <v>43486.11388888889</v>
      </c>
      <c r="B146" s="195">
        <v>8.3</v>
      </c>
      <c r="L146" s="3">
        <v>37</v>
      </c>
    </row>
    <row r="147" spans="1:12" ht="12">
      <c r="A147" s="194">
        <v>43486.30972222222</v>
      </c>
      <c r="B147" s="195">
        <v>8.6</v>
      </c>
      <c r="L147" s="3">
        <v>36</v>
      </c>
    </row>
    <row r="148" spans="1:12" ht="12">
      <c r="A148" s="194">
        <v>43489.42013888889</v>
      </c>
      <c r="B148" s="195">
        <v>6.9</v>
      </c>
      <c r="L148" s="3">
        <v>35</v>
      </c>
    </row>
    <row r="149" spans="1:12" ht="12">
      <c r="A149" s="194">
        <v>43489.97083333333</v>
      </c>
      <c r="B149" s="195">
        <v>7.8</v>
      </c>
      <c r="L149" s="3">
        <v>34</v>
      </c>
    </row>
    <row r="150" spans="1:12" ht="12">
      <c r="A150" s="194">
        <v>43491.134722222225</v>
      </c>
      <c r="B150" s="195">
        <v>6.1</v>
      </c>
      <c r="L150" s="3">
        <v>33</v>
      </c>
    </row>
    <row r="151" spans="1:12" ht="12">
      <c r="A151" s="194">
        <v>43491.135416666664</v>
      </c>
      <c r="B151" s="195">
        <v>7</v>
      </c>
      <c r="L151" s="3">
        <v>32</v>
      </c>
    </row>
    <row r="152" spans="1:12" ht="12">
      <c r="A152" s="194">
        <v>43492.68680555555</v>
      </c>
      <c r="B152" s="195">
        <v>6.8</v>
      </c>
      <c r="L152" s="3">
        <v>31</v>
      </c>
    </row>
    <row r="153" spans="1:12" ht="12">
      <c r="A153" s="194">
        <v>43492.85833333333</v>
      </c>
      <c r="B153" s="195">
        <v>9.7</v>
      </c>
      <c r="L153" s="3">
        <v>30</v>
      </c>
    </row>
    <row r="154" spans="1:12" ht="12">
      <c r="A154" s="194">
        <v>43493.33472222222</v>
      </c>
      <c r="B154" s="195">
        <v>8.2</v>
      </c>
      <c r="L154" s="3">
        <v>29</v>
      </c>
    </row>
    <row r="155" spans="1:12" ht="12">
      <c r="A155" s="194">
        <v>43493.425</v>
      </c>
      <c r="B155" s="195">
        <v>7.4</v>
      </c>
      <c r="L155" s="3">
        <v>28</v>
      </c>
    </row>
    <row r="156" spans="1:12" ht="12">
      <c r="A156" s="194">
        <v>43495.21388888889</v>
      </c>
      <c r="B156" s="195">
        <v>8.1</v>
      </c>
      <c r="L156" s="3">
        <v>27</v>
      </c>
    </row>
    <row r="157" spans="1:12" ht="12">
      <c r="A157" s="194">
        <v>43496.42916666667</v>
      </c>
      <c r="B157" s="195">
        <v>7.9</v>
      </c>
      <c r="L157" s="3">
        <v>26</v>
      </c>
    </row>
    <row r="158" spans="1:12" ht="12">
      <c r="A158" s="194">
        <v>43497.03055555555</v>
      </c>
      <c r="B158" s="195">
        <v>12</v>
      </c>
      <c r="L158" s="3">
        <v>25</v>
      </c>
    </row>
    <row r="159" spans="1:12" ht="12">
      <c r="A159" s="194">
        <v>43498.37152777778</v>
      </c>
      <c r="B159" s="195">
        <v>9</v>
      </c>
      <c r="L159" s="3">
        <v>24</v>
      </c>
    </row>
    <row r="160" spans="1:12" ht="12">
      <c r="A160" s="194">
        <v>43499.33611111111</v>
      </c>
      <c r="B160" s="195">
        <v>12.7</v>
      </c>
      <c r="L160" s="3">
        <v>23</v>
      </c>
    </row>
    <row r="161" spans="1:12" ht="12">
      <c r="A161" s="194">
        <v>43499.64444444444</v>
      </c>
      <c r="B161" s="195">
        <v>8.8</v>
      </c>
      <c r="L161" s="3">
        <v>22</v>
      </c>
    </row>
    <row r="162" spans="1:12" ht="12">
      <c r="A162" s="194">
        <v>43501.42847222222</v>
      </c>
      <c r="B162" s="195">
        <v>10.7</v>
      </c>
      <c r="L162" s="3">
        <v>21</v>
      </c>
    </row>
    <row r="163" spans="1:12" ht="12">
      <c r="A163" s="194">
        <v>43503.51458333333</v>
      </c>
      <c r="B163" s="195">
        <v>8.4</v>
      </c>
      <c r="L163" s="3">
        <v>20</v>
      </c>
    </row>
    <row r="164" spans="1:12" ht="12">
      <c r="A164" s="194">
        <v>43505.95</v>
      </c>
      <c r="B164" s="195">
        <v>15.6</v>
      </c>
      <c r="L164" s="3">
        <v>19</v>
      </c>
    </row>
    <row r="165" spans="1:12" ht="12">
      <c r="A165" s="194">
        <v>43505.990277777775</v>
      </c>
      <c r="B165" s="195">
        <v>13.2</v>
      </c>
      <c r="L165" s="3">
        <v>18</v>
      </c>
    </row>
    <row r="166" spans="1:12" ht="12">
      <c r="A166" s="194">
        <v>43508.455555555556</v>
      </c>
      <c r="B166" s="195">
        <v>6.5</v>
      </c>
      <c r="L166" s="3">
        <v>17</v>
      </c>
    </row>
    <row r="167" spans="1:12" ht="12">
      <c r="A167" s="194">
        <v>43509.78472222222</v>
      </c>
      <c r="B167" s="195">
        <v>7.7</v>
      </c>
      <c r="L167" s="3">
        <v>16</v>
      </c>
    </row>
    <row r="168" spans="1:12" ht="12">
      <c r="A168" s="194">
        <v>43510.524305555555</v>
      </c>
      <c r="B168" s="195">
        <v>8.4</v>
      </c>
      <c r="L168" s="3">
        <v>15</v>
      </c>
    </row>
    <row r="169" spans="1:12" ht="12">
      <c r="A169" s="194">
        <v>43513.14444444444</v>
      </c>
      <c r="B169" s="195">
        <v>6.6</v>
      </c>
      <c r="L169" s="3">
        <v>14</v>
      </c>
    </row>
    <row r="170" spans="1:12" ht="12">
      <c r="A170" s="194">
        <v>43513.441666666666</v>
      </c>
      <c r="B170" s="195">
        <v>8.3</v>
      </c>
      <c r="L170" s="3">
        <v>13</v>
      </c>
    </row>
    <row r="171" spans="1:12" ht="12">
      <c r="A171" s="194">
        <v>43520.575694444444</v>
      </c>
      <c r="B171" s="195">
        <v>13.2</v>
      </c>
      <c r="L171" s="3">
        <v>12</v>
      </c>
    </row>
    <row r="172" spans="1:12" ht="12">
      <c r="A172" s="194">
        <v>43521.41736111111</v>
      </c>
      <c r="B172" s="195">
        <v>9.2</v>
      </c>
      <c r="L172" s="3">
        <v>11</v>
      </c>
    </row>
    <row r="173" spans="1:12" ht="12">
      <c r="A173" s="194">
        <v>43523.825</v>
      </c>
      <c r="B173" s="195">
        <v>8.7</v>
      </c>
      <c r="L173" s="3">
        <v>10</v>
      </c>
    </row>
    <row r="174" spans="1:12" ht="12">
      <c r="A174" s="194">
        <v>43526.07916666667</v>
      </c>
      <c r="B174" s="195">
        <v>10.6</v>
      </c>
      <c r="L174" s="3">
        <v>9</v>
      </c>
    </row>
    <row r="175" spans="1:12" ht="12">
      <c r="A175" s="194">
        <v>43526.14166666667</v>
      </c>
      <c r="B175" s="195">
        <v>7.9</v>
      </c>
      <c r="L175" s="3">
        <v>8</v>
      </c>
    </row>
    <row r="176" spans="1:12" ht="12">
      <c r="A176" s="194">
        <v>43533.899305555555</v>
      </c>
      <c r="B176" s="195">
        <v>14.1</v>
      </c>
      <c r="L176" s="3">
        <v>7</v>
      </c>
    </row>
    <row r="177" spans="1:12" ht="12">
      <c r="A177" s="194">
        <v>43534.01944444444</v>
      </c>
      <c r="B177" s="195">
        <v>13.9</v>
      </c>
      <c r="L177" s="3">
        <v>6</v>
      </c>
    </row>
    <row r="178" spans="1:12" ht="12">
      <c r="A178" s="194">
        <v>43534.430555555555</v>
      </c>
      <c r="B178" s="195">
        <v>9.2</v>
      </c>
      <c r="L178" s="3">
        <v>5</v>
      </c>
    </row>
    <row r="179" spans="1:12" ht="12">
      <c r="A179" s="194">
        <v>43538.56319444445</v>
      </c>
      <c r="B179" s="195">
        <v>12.9</v>
      </c>
      <c r="L179" s="3">
        <v>4</v>
      </c>
    </row>
    <row r="180" spans="1:12" ht="12">
      <c r="A180" s="194">
        <v>43540.895833333336</v>
      </c>
      <c r="B180" s="195">
        <v>15.6</v>
      </c>
      <c r="L180" s="3">
        <v>3</v>
      </c>
    </row>
    <row r="181" spans="1:12" ht="12">
      <c r="A181" s="194">
        <v>43541.32916666667</v>
      </c>
      <c r="B181" s="195">
        <v>12.1</v>
      </c>
      <c r="L181" s="3">
        <v>2</v>
      </c>
    </row>
    <row r="182" spans="1:12" ht="12">
      <c r="A182" s="194">
        <v>43547.58194444444</v>
      </c>
      <c r="B182" s="195">
        <v>15</v>
      </c>
      <c r="L182" s="3">
        <v>1</v>
      </c>
    </row>
    <row r="183" spans="1:12" ht="12">
      <c r="A183" s="194">
        <v>43548.061111111114</v>
      </c>
      <c r="B183" s="195">
        <v>12.8</v>
      </c>
      <c r="E183" s="3" t="s">
        <v>18</v>
      </c>
      <c r="L183" s="3">
        <v>50</v>
      </c>
    </row>
    <row r="184" spans="1:12" ht="12">
      <c r="A184" s="194">
        <v>43548.097916666666</v>
      </c>
      <c r="B184" s="195">
        <v>12.1</v>
      </c>
      <c r="L184" s="3">
        <v>49</v>
      </c>
    </row>
    <row r="185" spans="1:12" ht="12">
      <c r="A185" s="194">
        <v>43548.674305555556</v>
      </c>
      <c r="B185" s="195">
        <v>10.7</v>
      </c>
      <c r="L185" s="3">
        <v>48</v>
      </c>
    </row>
    <row r="186" spans="1:12" ht="12">
      <c r="A186" s="194">
        <v>43553.95416666667</v>
      </c>
      <c r="B186" s="195">
        <v>13.1</v>
      </c>
      <c r="L186" s="3">
        <v>47</v>
      </c>
    </row>
    <row r="187" spans="1:12" ht="12">
      <c r="A187" s="194">
        <v>43554.68194444444</v>
      </c>
      <c r="B187" s="195">
        <v>10.5</v>
      </c>
      <c r="L187" s="3">
        <v>46</v>
      </c>
    </row>
    <row r="188" spans="1:12" ht="12">
      <c r="A188" s="194">
        <v>43566.86666666667</v>
      </c>
      <c r="B188" s="195">
        <v>2.7</v>
      </c>
      <c r="L188" s="3">
        <v>45</v>
      </c>
    </row>
    <row r="189" spans="1:12" ht="12">
      <c r="A189" s="194">
        <v>43567.529861111114</v>
      </c>
      <c r="B189" s="195">
        <v>5.9</v>
      </c>
      <c r="L189" s="3">
        <v>44</v>
      </c>
    </row>
    <row r="190" spans="1:12" ht="12">
      <c r="A190" s="194">
        <v>43568.32916666667</v>
      </c>
      <c r="B190" s="195">
        <v>7.7</v>
      </c>
      <c r="L190" s="3">
        <v>43</v>
      </c>
    </row>
    <row r="191" spans="1:12" ht="12">
      <c r="A191" s="194">
        <v>43568.930555555555</v>
      </c>
      <c r="B191" s="195">
        <v>7.5</v>
      </c>
      <c r="L191" s="3">
        <v>42</v>
      </c>
    </row>
    <row r="192" spans="1:12" ht="12">
      <c r="A192" s="194">
        <v>43582.01875</v>
      </c>
      <c r="B192" s="195">
        <v>13.2</v>
      </c>
      <c r="L192" s="3">
        <v>41</v>
      </c>
    </row>
    <row r="193" spans="1:12" ht="12">
      <c r="A193" s="198">
        <v>43582.631944444445</v>
      </c>
      <c r="B193" s="199">
        <v>13.8</v>
      </c>
      <c r="C193" s="199"/>
      <c r="D193" s="199"/>
      <c r="L193" s="3">
        <v>40</v>
      </c>
    </row>
    <row r="194" spans="1:12" ht="12">
      <c r="A194" s="198">
        <v>43582.69027777778</v>
      </c>
      <c r="B194" s="199">
        <v>12.4</v>
      </c>
      <c r="C194" s="199"/>
      <c r="D194" s="199"/>
      <c r="L194" s="3">
        <v>39</v>
      </c>
    </row>
    <row r="195" spans="1:12" ht="12">
      <c r="A195" s="198">
        <v>43583.623611111114</v>
      </c>
      <c r="B195" s="199">
        <v>9.7</v>
      </c>
      <c r="C195" s="199"/>
      <c r="D195" s="199"/>
      <c r="L195" s="3">
        <v>38</v>
      </c>
    </row>
    <row r="196" spans="1:12" ht="12">
      <c r="A196" s="198">
        <v>43583.72361111111</v>
      </c>
      <c r="B196" s="199">
        <v>23.4</v>
      </c>
      <c r="C196" s="199"/>
      <c r="D196" s="199"/>
      <c r="L196" s="3">
        <v>37</v>
      </c>
    </row>
    <row r="197" spans="1:12" ht="12">
      <c r="A197" s="198">
        <v>43583.73819444444</v>
      </c>
      <c r="B197" s="199">
        <v>9.3</v>
      </c>
      <c r="C197" s="199"/>
      <c r="D197" s="199"/>
      <c r="L197" s="3">
        <v>36</v>
      </c>
    </row>
    <row r="198" spans="1:12" ht="12">
      <c r="A198" s="198">
        <v>43586.104166666664</v>
      </c>
      <c r="B198" s="199">
        <v>9.8</v>
      </c>
      <c r="C198" s="199"/>
      <c r="D198" s="199"/>
      <c r="L198" s="3">
        <v>35</v>
      </c>
    </row>
    <row r="199" spans="1:12" ht="12">
      <c r="A199" s="198">
        <v>43586.78958333333</v>
      </c>
      <c r="B199" s="199">
        <v>3.2</v>
      </c>
      <c r="C199" s="199"/>
      <c r="D199" s="199"/>
      <c r="L199" s="3">
        <v>34</v>
      </c>
    </row>
    <row r="200" spans="1:12" ht="12">
      <c r="A200" s="198">
        <v>43587.03680555556</v>
      </c>
      <c r="B200" s="199">
        <v>8.6</v>
      </c>
      <c r="C200" s="199"/>
      <c r="D200" s="199"/>
      <c r="L200" s="3">
        <v>33</v>
      </c>
    </row>
    <row r="201" spans="1:12" ht="12">
      <c r="A201" s="198">
        <v>43587.51736111111</v>
      </c>
      <c r="B201" s="199">
        <v>12.3</v>
      </c>
      <c r="C201" s="199"/>
      <c r="D201" s="199"/>
      <c r="L201" s="3">
        <v>32</v>
      </c>
    </row>
    <row r="202" spans="1:12" ht="12">
      <c r="A202" s="198">
        <v>43587.69305555556</v>
      </c>
      <c r="B202" s="199">
        <v>12.1</v>
      </c>
      <c r="C202" s="199"/>
      <c r="D202" s="199"/>
      <c r="L202" s="3">
        <v>31</v>
      </c>
    </row>
    <row r="203" spans="1:12" ht="12">
      <c r="A203" s="198">
        <v>43587.71111111111</v>
      </c>
      <c r="B203" s="199">
        <v>12.8</v>
      </c>
      <c r="C203" s="199"/>
      <c r="D203" s="199"/>
      <c r="L203" s="3">
        <v>30</v>
      </c>
    </row>
    <row r="204" spans="1:12" ht="12">
      <c r="A204" s="198">
        <v>43588.74791666667</v>
      </c>
      <c r="B204" s="199">
        <v>13.4</v>
      </c>
      <c r="C204" s="199"/>
      <c r="D204" s="199"/>
      <c r="L204" s="3">
        <v>29</v>
      </c>
    </row>
    <row r="205" spans="1:12" ht="12">
      <c r="A205" s="198">
        <v>43589.134722222225</v>
      </c>
      <c r="B205" s="199">
        <v>8.1</v>
      </c>
      <c r="C205" s="199"/>
      <c r="D205" s="199"/>
      <c r="L205" s="3">
        <v>28</v>
      </c>
    </row>
    <row r="206" spans="1:12" ht="12">
      <c r="A206" s="198">
        <v>43589.77013888889</v>
      </c>
      <c r="B206" s="199">
        <v>9.1</v>
      </c>
      <c r="C206" s="199"/>
      <c r="D206" s="199"/>
      <c r="L206" s="3">
        <v>27</v>
      </c>
    </row>
    <row r="207" spans="1:12" ht="12">
      <c r="A207" s="198">
        <v>43595.618055555555</v>
      </c>
      <c r="B207" s="199">
        <v>12.4</v>
      </c>
      <c r="C207" s="199"/>
      <c r="D207" s="199"/>
      <c r="L207" s="3">
        <v>26</v>
      </c>
    </row>
    <row r="208" spans="1:12" ht="12">
      <c r="A208" s="198">
        <v>43595.63888888889</v>
      </c>
      <c r="B208" s="199">
        <v>12.9</v>
      </c>
      <c r="C208" s="199"/>
      <c r="D208" s="199"/>
      <c r="L208" s="3">
        <v>25</v>
      </c>
    </row>
    <row r="209" spans="1:12" ht="12">
      <c r="A209" s="198">
        <v>43596.18263888889</v>
      </c>
      <c r="B209" s="199">
        <v>6.9</v>
      </c>
      <c r="C209" s="199"/>
      <c r="D209" s="199"/>
      <c r="L209" s="3">
        <v>24</v>
      </c>
    </row>
    <row r="210" spans="1:12" ht="12">
      <c r="A210" s="198">
        <v>43596.50069444445</v>
      </c>
      <c r="B210" s="199">
        <v>8.4</v>
      </c>
      <c r="C210" s="199"/>
      <c r="D210" s="199"/>
      <c r="L210" s="3">
        <v>23</v>
      </c>
    </row>
    <row r="211" spans="1:12" ht="12">
      <c r="A211" s="198">
        <v>43597.99444444444</v>
      </c>
      <c r="B211" s="199">
        <v>8.2</v>
      </c>
      <c r="C211" s="199"/>
      <c r="D211" s="199"/>
      <c r="L211" s="3">
        <v>22</v>
      </c>
    </row>
    <row r="212" spans="1:12" ht="12">
      <c r="A212" s="198">
        <v>43598.13263888889</v>
      </c>
      <c r="B212" s="199">
        <v>10.8</v>
      </c>
      <c r="C212" s="199"/>
      <c r="D212" s="199"/>
      <c r="L212" s="3">
        <v>21</v>
      </c>
    </row>
    <row r="213" spans="1:12" ht="12">
      <c r="A213" s="198">
        <v>43600.02847222222</v>
      </c>
      <c r="B213" s="199">
        <v>10.1</v>
      </c>
      <c r="C213" s="199"/>
      <c r="D213" s="199"/>
      <c r="L213" s="3">
        <v>20</v>
      </c>
    </row>
    <row r="214" spans="1:12" ht="12">
      <c r="A214" s="198">
        <v>43601.436111111114</v>
      </c>
      <c r="B214" s="199">
        <v>6.7</v>
      </c>
      <c r="C214" s="199"/>
      <c r="D214" s="199"/>
      <c r="L214" s="3">
        <v>19</v>
      </c>
    </row>
    <row r="215" spans="1:12" ht="12">
      <c r="A215" s="198">
        <v>43601.930555555555</v>
      </c>
      <c r="B215" s="199">
        <v>12.7</v>
      </c>
      <c r="C215" s="199"/>
      <c r="D215" s="199"/>
      <c r="L215" s="3">
        <v>18</v>
      </c>
    </row>
    <row r="216" spans="1:12" ht="12">
      <c r="A216" s="198">
        <v>43601.9625</v>
      </c>
      <c r="B216" s="199">
        <v>13.6</v>
      </c>
      <c r="C216" s="199"/>
      <c r="D216" s="199"/>
      <c r="L216" s="3">
        <v>17</v>
      </c>
    </row>
    <row r="217" spans="1:12" ht="12">
      <c r="A217" s="198">
        <v>43604.10625</v>
      </c>
      <c r="B217" s="199">
        <v>6.1</v>
      </c>
      <c r="C217" s="199"/>
      <c r="D217" s="199"/>
      <c r="L217" s="3">
        <v>16</v>
      </c>
    </row>
    <row r="218" spans="1:12" ht="12">
      <c r="A218" s="198">
        <v>43605.48263888889</v>
      </c>
      <c r="B218" s="199">
        <v>10.2</v>
      </c>
      <c r="C218" s="199"/>
      <c r="D218" s="199"/>
      <c r="L218" s="3">
        <v>15</v>
      </c>
    </row>
    <row r="219" spans="1:12" ht="12">
      <c r="A219" s="198">
        <v>43606.606944444444</v>
      </c>
      <c r="B219" s="199">
        <v>8.4</v>
      </c>
      <c r="C219" s="199"/>
      <c r="D219" s="199"/>
      <c r="L219" s="3">
        <v>14</v>
      </c>
    </row>
    <row r="220" spans="1:12" ht="12">
      <c r="A220" s="198">
        <v>43606.60902777778</v>
      </c>
      <c r="B220" s="199">
        <v>8.3</v>
      </c>
      <c r="C220" s="199"/>
      <c r="D220" s="199"/>
      <c r="L220" s="3">
        <v>13</v>
      </c>
    </row>
    <row r="221" spans="1:12" ht="12">
      <c r="A221" s="198">
        <v>43606.714583333334</v>
      </c>
      <c r="B221" s="199">
        <v>18.1</v>
      </c>
      <c r="C221" s="199"/>
      <c r="D221" s="199"/>
      <c r="L221" s="3">
        <v>12</v>
      </c>
    </row>
    <row r="222" spans="1:12" ht="12">
      <c r="A222" s="198">
        <v>43607.14444444444</v>
      </c>
      <c r="B222" s="199">
        <v>5.9</v>
      </c>
      <c r="C222" s="199"/>
      <c r="D222" s="199"/>
      <c r="L222" s="3">
        <v>11</v>
      </c>
    </row>
    <row r="223" spans="1:12" ht="12">
      <c r="A223" s="198">
        <v>43607.513194444444</v>
      </c>
      <c r="B223" s="199">
        <v>6.3</v>
      </c>
      <c r="C223" s="199"/>
      <c r="D223" s="199"/>
      <c r="L223" s="3">
        <v>10</v>
      </c>
    </row>
    <row r="224" spans="1:12" ht="12">
      <c r="A224" s="198">
        <v>43607.958333333336</v>
      </c>
      <c r="B224" s="199">
        <v>12.8</v>
      </c>
      <c r="C224" s="199"/>
      <c r="D224" s="199"/>
      <c r="L224" s="3">
        <v>9</v>
      </c>
    </row>
    <row r="225" spans="1:12" ht="12">
      <c r="A225" s="198">
        <v>43608.15555555555</v>
      </c>
      <c r="B225" s="199">
        <v>9.6</v>
      </c>
      <c r="C225" s="199"/>
      <c r="D225" s="199"/>
      <c r="L225" s="3">
        <v>8</v>
      </c>
    </row>
    <row r="226" spans="1:12" ht="12">
      <c r="A226" s="198">
        <v>43609.853472222225</v>
      </c>
      <c r="B226" s="199">
        <v>7.7</v>
      </c>
      <c r="C226" s="199"/>
      <c r="D226" s="199"/>
      <c r="L226" s="3">
        <v>7</v>
      </c>
    </row>
    <row r="227" spans="1:12" ht="12">
      <c r="A227" s="198">
        <v>43610.1125</v>
      </c>
      <c r="B227" s="199">
        <v>8.8</v>
      </c>
      <c r="C227" s="199"/>
      <c r="D227" s="199"/>
      <c r="L227" s="3">
        <v>6</v>
      </c>
    </row>
    <row r="228" spans="1:12" ht="12">
      <c r="A228" s="198">
        <v>43610.504166666666</v>
      </c>
      <c r="B228" s="199">
        <v>7.8</v>
      </c>
      <c r="C228" s="199"/>
      <c r="D228" s="199"/>
      <c r="L228" s="3">
        <v>5</v>
      </c>
    </row>
    <row r="229" spans="1:12" ht="12">
      <c r="A229" s="198">
        <v>43611.80347222222</v>
      </c>
      <c r="B229" s="199">
        <v>4.7</v>
      </c>
      <c r="C229" s="199"/>
      <c r="D229" s="199"/>
      <c r="L229" s="3">
        <v>4</v>
      </c>
    </row>
    <row r="230" spans="1:12" ht="12">
      <c r="A230" s="198">
        <v>43613.126388888886</v>
      </c>
      <c r="B230" s="199">
        <v>5.3</v>
      </c>
      <c r="C230" s="199"/>
      <c r="D230" s="199"/>
      <c r="L230" s="3">
        <v>3</v>
      </c>
    </row>
    <row r="231" spans="1:12" ht="12">
      <c r="A231" s="198">
        <v>43614.64027777778</v>
      </c>
      <c r="B231" s="199">
        <v>11.4</v>
      </c>
      <c r="C231" s="199"/>
      <c r="D231" s="199"/>
      <c r="L231" s="3">
        <v>2</v>
      </c>
    </row>
    <row r="232" spans="1:12" ht="12">
      <c r="A232" s="198">
        <v>43614.777083333334</v>
      </c>
      <c r="B232" s="199">
        <v>3.5</v>
      </c>
      <c r="C232" s="199"/>
      <c r="D232" s="199"/>
      <c r="L232" s="3">
        <v>1</v>
      </c>
    </row>
    <row r="233" spans="1:13" ht="12">
      <c r="A233" s="198">
        <v>43618.59930555556</v>
      </c>
      <c r="B233" s="199">
        <v>6.1</v>
      </c>
      <c r="C233" s="199"/>
      <c r="D233" s="199"/>
      <c r="E233" s="3" t="s">
        <v>18</v>
      </c>
      <c r="L233" s="3">
        <v>50</v>
      </c>
      <c r="M233" s="105">
        <v>43616</v>
      </c>
    </row>
    <row r="234" spans="1:12" ht="12">
      <c r="A234" s="198">
        <v>43618.60208333333</v>
      </c>
      <c r="B234" s="199">
        <v>7.2</v>
      </c>
      <c r="C234" s="199"/>
      <c r="D234" s="199"/>
      <c r="L234" s="3">
        <v>49</v>
      </c>
    </row>
    <row r="235" spans="1:12" ht="12">
      <c r="A235" s="198">
        <v>43619.87986111111</v>
      </c>
      <c r="B235" s="199">
        <v>11.1</v>
      </c>
      <c r="C235" s="199"/>
      <c r="D235" s="199"/>
      <c r="L235" s="3">
        <v>48</v>
      </c>
    </row>
    <row r="236" spans="1:12" ht="12">
      <c r="A236" s="198">
        <v>43620.194444444445</v>
      </c>
      <c r="B236" s="199">
        <v>8.9</v>
      </c>
      <c r="C236" s="199"/>
      <c r="D236" s="199"/>
      <c r="L236" s="3">
        <v>47</v>
      </c>
    </row>
    <row r="237" spans="1:12" ht="12">
      <c r="A237" s="198">
        <v>43621.73472222222</v>
      </c>
      <c r="B237" s="199">
        <v>5.1</v>
      </c>
      <c r="C237" s="199"/>
      <c r="D237" s="199"/>
      <c r="L237" s="3">
        <v>46</v>
      </c>
    </row>
    <row r="238" spans="1:12" ht="12">
      <c r="A238" s="198">
        <v>43623.808333333334</v>
      </c>
      <c r="B238" s="199">
        <v>8.2</v>
      </c>
      <c r="C238" s="199"/>
      <c r="D238" s="199"/>
      <c r="L238" s="3">
        <v>45</v>
      </c>
    </row>
    <row r="239" spans="1:12" ht="12">
      <c r="A239" s="198">
        <v>43625.48263888889</v>
      </c>
      <c r="B239" s="199">
        <v>5.4</v>
      </c>
      <c r="C239" s="199"/>
      <c r="D239" s="199"/>
      <c r="L239" s="3">
        <v>44</v>
      </c>
    </row>
    <row r="240" spans="1:12" ht="12">
      <c r="A240" s="198">
        <v>43625.78680555556</v>
      </c>
      <c r="B240" s="199">
        <v>9.3</v>
      </c>
      <c r="C240" s="199"/>
      <c r="D240" s="199"/>
      <c r="L240" s="3">
        <v>43</v>
      </c>
    </row>
    <row r="241" spans="1:12" ht="12">
      <c r="A241" s="198">
        <v>43625.825694444444</v>
      </c>
      <c r="B241" s="199">
        <v>9.1</v>
      </c>
      <c r="C241" s="199"/>
      <c r="D241" s="199"/>
      <c r="L241" s="3">
        <v>42</v>
      </c>
    </row>
    <row r="242" spans="1:12" ht="12">
      <c r="A242" s="198">
        <v>43626.05416666667</v>
      </c>
      <c r="B242" s="199">
        <v>7.6</v>
      </c>
      <c r="C242" s="199"/>
      <c r="D242" s="199"/>
      <c r="L242" s="3">
        <v>41</v>
      </c>
    </row>
    <row r="243" spans="1:12" ht="12">
      <c r="A243" s="198">
        <v>43626.28125</v>
      </c>
      <c r="B243" s="199">
        <v>6.3</v>
      </c>
      <c r="C243" s="199"/>
      <c r="D243" s="199"/>
      <c r="L243" s="3">
        <v>40</v>
      </c>
    </row>
    <row r="244" spans="1:12" ht="12">
      <c r="A244" s="198">
        <v>43628.39722222222</v>
      </c>
      <c r="B244" s="199">
        <v>12.2</v>
      </c>
      <c r="C244" s="199"/>
      <c r="D244" s="199"/>
      <c r="L244" s="3">
        <v>39</v>
      </c>
    </row>
    <row r="245" spans="1:12" ht="12">
      <c r="A245" s="198">
        <v>43628.447916666664</v>
      </c>
      <c r="B245" s="199">
        <v>8.7</v>
      </c>
      <c r="C245" s="199"/>
      <c r="D245" s="199"/>
      <c r="L245" s="3">
        <v>38</v>
      </c>
    </row>
    <row r="246" spans="1:12" ht="12">
      <c r="A246" s="198">
        <v>43628.8125</v>
      </c>
      <c r="B246" s="199">
        <v>9</v>
      </c>
      <c r="C246" s="199"/>
      <c r="D246" s="199"/>
      <c r="L246" s="3">
        <v>37</v>
      </c>
    </row>
    <row r="247" spans="1:12" ht="12">
      <c r="A247" s="198">
        <v>43629.305555555555</v>
      </c>
      <c r="B247" s="199">
        <v>12.9</v>
      </c>
      <c r="C247" s="199"/>
      <c r="D247" s="199"/>
      <c r="L247" s="3">
        <v>36</v>
      </c>
    </row>
    <row r="248" spans="1:12" ht="12">
      <c r="A248" s="198">
        <v>43629.53958333333</v>
      </c>
      <c r="B248" s="199">
        <v>7.8</v>
      </c>
      <c r="C248" s="199"/>
      <c r="D248" s="199"/>
      <c r="L248" s="3">
        <v>35</v>
      </c>
    </row>
    <row r="249" spans="1:12" ht="12">
      <c r="A249" s="198">
        <v>43630.60625</v>
      </c>
      <c r="B249" s="199">
        <v>11.2</v>
      </c>
      <c r="C249" s="199"/>
      <c r="D249" s="199"/>
      <c r="L249" s="3">
        <v>34</v>
      </c>
    </row>
    <row r="250" spans="1:12" ht="12">
      <c r="A250" s="198">
        <v>43631.36388888889</v>
      </c>
      <c r="B250" s="199">
        <v>8.1</v>
      </c>
      <c r="C250" s="199"/>
      <c r="D250" s="199"/>
      <c r="L250" s="3">
        <v>33</v>
      </c>
    </row>
    <row r="251" spans="1:12" ht="12">
      <c r="A251" s="200">
        <v>43632.415972222225</v>
      </c>
      <c r="B251" s="201">
        <v>7.5</v>
      </c>
      <c r="C251" s="201"/>
      <c r="D251" s="201"/>
      <c r="L251" s="3">
        <v>32</v>
      </c>
    </row>
    <row r="252" spans="1:12" ht="12">
      <c r="A252" s="200">
        <v>43632.84722222222</v>
      </c>
      <c r="B252" s="201">
        <v>11.7</v>
      </c>
      <c r="C252" s="201"/>
      <c r="D252" s="201"/>
      <c r="L252" s="3">
        <v>31</v>
      </c>
    </row>
    <row r="253" spans="1:12" ht="12">
      <c r="A253" s="200">
        <v>43634.5375</v>
      </c>
      <c r="B253" s="201">
        <v>10.4</v>
      </c>
      <c r="C253" s="201"/>
      <c r="D253" s="201"/>
      <c r="L253" s="3">
        <v>30</v>
      </c>
    </row>
    <row r="254" spans="1:12" ht="12">
      <c r="A254" s="200">
        <v>43634.76666666667</v>
      </c>
      <c r="B254" s="201">
        <v>11.9</v>
      </c>
      <c r="C254" s="201"/>
      <c r="D254" s="201"/>
      <c r="L254" s="3">
        <v>29</v>
      </c>
    </row>
    <row r="255" spans="1:12" ht="12">
      <c r="A255" s="200">
        <v>43634.82152777778</v>
      </c>
      <c r="B255" s="201">
        <v>11</v>
      </c>
      <c r="C255" s="201"/>
      <c r="D255" s="201"/>
      <c r="L255" s="3">
        <v>28</v>
      </c>
    </row>
    <row r="256" spans="1:12" ht="12">
      <c r="A256" s="198">
        <v>43635.4375</v>
      </c>
      <c r="B256" s="201">
        <v>8.8</v>
      </c>
      <c r="C256" s="201"/>
      <c r="D256" s="201"/>
      <c r="L256" s="3">
        <v>27</v>
      </c>
    </row>
    <row r="257" spans="1:12" ht="12">
      <c r="A257" s="198">
        <v>43635.665972222225</v>
      </c>
      <c r="B257" s="199">
        <v>6.8</v>
      </c>
      <c r="C257" s="199"/>
      <c r="D257" s="199"/>
      <c r="L257" s="3">
        <v>26</v>
      </c>
    </row>
    <row r="258" spans="1:12" ht="12">
      <c r="A258" s="198">
        <v>43635.69652777778</v>
      </c>
      <c r="B258" s="199">
        <v>5.3</v>
      </c>
      <c r="C258" s="199"/>
      <c r="D258" s="199"/>
      <c r="L258" s="3">
        <v>25</v>
      </c>
    </row>
    <row r="259" spans="1:12" ht="12">
      <c r="A259" s="198">
        <v>43635.76736111111</v>
      </c>
      <c r="B259" s="199">
        <v>4.3</v>
      </c>
      <c r="C259" s="199"/>
      <c r="D259" s="199"/>
      <c r="L259" s="3">
        <v>24</v>
      </c>
    </row>
    <row r="260" spans="1:12" ht="12">
      <c r="A260" s="198">
        <v>43636.024305555555</v>
      </c>
      <c r="B260" s="199">
        <v>8.6</v>
      </c>
      <c r="C260" s="199"/>
      <c r="D260" s="199"/>
      <c r="L260" s="3">
        <v>23</v>
      </c>
    </row>
    <row r="261" spans="1:12" ht="12">
      <c r="A261" s="198">
        <v>43636.48402777778</v>
      </c>
      <c r="B261" s="199">
        <v>11.2</v>
      </c>
      <c r="C261" s="199"/>
      <c r="D261" s="199"/>
      <c r="L261" s="3">
        <v>22</v>
      </c>
    </row>
    <row r="262" spans="1:12" ht="12">
      <c r="A262" s="198">
        <v>43636.83611111111</v>
      </c>
      <c r="B262" s="199">
        <v>11.2</v>
      </c>
      <c r="C262" s="199"/>
      <c r="D262" s="199"/>
      <c r="L262" s="3">
        <v>21</v>
      </c>
    </row>
    <row r="263" spans="1:12" ht="12">
      <c r="A263" s="198">
        <v>43637.592361111114</v>
      </c>
      <c r="B263" s="199">
        <v>5.6</v>
      </c>
      <c r="C263" s="199"/>
      <c r="D263" s="199"/>
      <c r="L263" s="3">
        <v>20</v>
      </c>
    </row>
    <row r="264" spans="1:12" ht="12">
      <c r="A264" s="198">
        <v>43637.79722222222</v>
      </c>
      <c r="B264" s="199">
        <v>9.9</v>
      </c>
      <c r="C264" s="199"/>
      <c r="D264" s="199"/>
      <c r="L264" s="3">
        <v>19</v>
      </c>
    </row>
    <row r="265" spans="1:12" ht="12">
      <c r="A265" s="198">
        <v>43637.8875</v>
      </c>
      <c r="B265" s="199">
        <v>6.2</v>
      </c>
      <c r="C265" s="199"/>
      <c r="D265" s="199"/>
      <c r="L265" s="3">
        <v>18</v>
      </c>
    </row>
    <row r="266" spans="1:12" ht="12">
      <c r="A266" s="198">
        <v>43638.09652777778</v>
      </c>
      <c r="B266" s="199">
        <v>7.6</v>
      </c>
      <c r="C266" s="199"/>
      <c r="D266" s="199"/>
      <c r="L266" s="3">
        <v>17</v>
      </c>
    </row>
    <row r="267" spans="1:12" ht="12">
      <c r="A267" s="198">
        <v>43638.41111111111</v>
      </c>
      <c r="B267" s="199">
        <v>7.8</v>
      </c>
      <c r="C267" s="199"/>
      <c r="D267" s="199"/>
      <c r="L267" s="3">
        <v>16</v>
      </c>
    </row>
    <row r="268" spans="1:12" ht="12">
      <c r="A268" s="198">
        <v>43638.59930555556</v>
      </c>
      <c r="B268" s="199">
        <v>3.5</v>
      </c>
      <c r="C268" s="199"/>
      <c r="D268" s="199"/>
      <c r="L268" s="3">
        <v>15</v>
      </c>
    </row>
    <row r="269" spans="1:12" ht="12">
      <c r="A269" s="194">
        <v>43639.66180555556</v>
      </c>
      <c r="B269" s="195">
        <v>4.9</v>
      </c>
      <c r="L269" s="3">
        <v>14</v>
      </c>
    </row>
    <row r="270" spans="1:12" ht="12">
      <c r="A270" s="194">
        <v>43640.808333333334</v>
      </c>
      <c r="B270" s="195">
        <v>5.9</v>
      </c>
      <c r="L270" s="3">
        <v>13</v>
      </c>
    </row>
    <row r="271" spans="1:12" ht="12">
      <c r="A271" s="194">
        <v>43641.52916666667</v>
      </c>
      <c r="B271" s="195">
        <v>11.9</v>
      </c>
      <c r="C271" s="192">
        <v>8.6</v>
      </c>
      <c r="D271" s="192"/>
      <c r="L271" s="3">
        <v>12</v>
      </c>
    </row>
    <row r="272" spans="1:12" s="204" customFormat="1" ht="12">
      <c r="A272" s="194">
        <v>43641.69027777778</v>
      </c>
      <c r="B272" s="195">
        <v>5.3</v>
      </c>
      <c r="C272" s="202"/>
      <c r="D272" s="202"/>
      <c r="E272" s="203"/>
      <c r="G272" s="205"/>
      <c r="H272" s="206"/>
      <c r="L272" s="3">
        <v>11</v>
      </c>
    </row>
    <row r="273" spans="1:12" ht="12">
      <c r="A273" s="194">
        <v>43642.3125</v>
      </c>
      <c r="B273" s="195">
        <v>5.4</v>
      </c>
      <c r="C273" s="192"/>
      <c r="D273" s="192"/>
      <c r="L273" s="3">
        <v>10</v>
      </c>
    </row>
    <row r="274" spans="1:12" ht="12">
      <c r="A274" s="194">
        <v>43647.26111111111</v>
      </c>
      <c r="B274" s="195">
        <v>7.9</v>
      </c>
      <c r="C274" s="192"/>
      <c r="D274" s="192"/>
      <c r="L274" s="3">
        <v>9</v>
      </c>
    </row>
    <row r="275" spans="1:12" ht="12">
      <c r="A275" s="194">
        <v>43647.47152777778</v>
      </c>
      <c r="B275" s="195">
        <v>9.8</v>
      </c>
      <c r="C275" s="192">
        <v>7.9</v>
      </c>
      <c r="D275" s="192"/>
      <c r="L275" s="3">
        <v>8</v>
      </c>
    </row>
    <row r="276" spans="1:12" ht="12">
      <c r="A276" s="194">
        <v>43648.59861111111</v>
      </c>
      <c r="B276" s="195">
        <v>8.4</v>
      </c>
      <c r="C276" s="192">
        <v>7.9</v>
      </c>
      <c r="D276" s="192"/>
      <c r="L276" s="3">
        <v>7</v>
      </c>
    </row>
    <row r="277" spans="1:12" ht="12">
      <c r="A277" s="194">
        <v>43648.751388888886</v>
      </c>
      <c r="B277" s="195">
        <v>7.2</v>
      </c>
      <c r="C277" s="3">
        <v>7.8</v>
      </c>
      <c r="D277" s="3"/>
      <c r="L277" s="3">
        <v>6</v>
      </c>
    </row>
    <row r="278" spans="1:12" ht="12">
      <c r="A278" s="194">
        <v>43649.34652777778</v>
      </c>
      <c r="B278" s="195">
        <v>8.7</v>
      </c>
      <c r="C278" s="192">
        <v>7.5</v>
      </c>
      <c r="D278" s="192"/>
      <c r="L278" s="3">
        <v>5</v>
      </c>
    </row>
    <row r="279" spans="1:12" ht="12">
      <c r="A279" s="194">
        <v>43649.78888888889</v>
      </c>
      <c r="B279" s="195">
        <v>10.6</v>
      </c>
      <c r="C279" s="192"/>
      <c r="D279" s="192"/>
      <c r="L279" s="3">
        <v>4</v>
      </c>
    </row>
    <row r="280" spans="1:12" ht="12">
      <c r="A280" s="194">
        <v>43650.50763888889</v>
      </c>
      <c r="B280" s="195">
        <v>6.9</v>
      </c>
      <c r="C280" s="192">
        <v>7.8</v>
      </c>
      <c r="D280" s="192"/>
      <c r="E280" s="195"/>
      <c r="F280" s="195"/>
      <c r="G280" s="205"/>
      <c r="H280" s="207"/>
      <c r="I280" s="195"/>
      <c r="J280" s="195"/>
      <c r="K280" s="195"/>
      <c r="L280" s="3">
        <v>3</v>
      </c>
    </row>
    <row r="281" spans="1:12" ht="12">
      <c r="A281" s="194">
        <v>43650.842361111114</v>
      </c>
      <c r="B281" s="195">
        <v>8.7</v>
      </c>
      <c r="C281" s="192">
        <v>7.9</v>
      </c>
      <c r="D281" s="192"/>
      <c r="E281" s="195"/>
      <c r="F281" s="195"/>
      <c r="G281" s="205"/>
      <c r="H281" s="207"/>
      <c r="I281" s="195"/>
      <c r="J281" s="195"/>
      <c r="K281" s="195"/>
      <c r="L281" s="3">
        <v>2</v>
      </c>
    </row>
    <row r="282" spans="1:12" ht="12">
      <c r="A282" s="194">
        <v>43651.620833333334</v>
      </c>
      <c r="B282" s="195">
        <v>6</v>
      </c>
      <c r="C282" s="192"/>
      <c r="D282" s="192"/>
      <c r="L282" s="3">
        <v>1</v>
      </c>
    </row>
    <row r="283" spans="1:12" ht="12">
      <c r="A283" s="194">
        <v>43652.60486111111</v>
      </c>
      <c r="B283" s="195">
        <v>12.4</v>
      </c>
      <c r="C283" s="192"/>
      <c r="E283" s="3" t="s">
        <v>18</v>
      </c>
      <c r="F283" s="3" t="s">
        <v>20</v>
      </c>
      <c r="G283" s="208">
        <v>43952</v>
      </c>
      <c r="H283" s="52" t="s">
        <v>23</v>
      </c>
      <c r="I283" s="3" t="s">
        <v>27</v>
      </c>
      <c r="J283" s="3" t="s">
        <v>30</v>
      </c>
      <c r="K283" s="3" t="s">
        <v>33</v>
      </c>
      <c r="L283" s="3">
        <v>50</v>
      </c>
    </row>
    <row r="284" spans="1:12" ht="12">
      <c r="A284" s="194">
        <v>43653.29722222222</v>
      </c>
      <c r="B284" s="195">
        <v>5.5</v>
      </c>
      <c r="C284" s="192"/>
      <c r="D284" s="192"/>
      <c r="L284" s="3">
        <v>49</v>
      </c>
    </row>
    <row r="285" spans="1:12" ht="12">
      <c r="A285" s="194">
        <v>43653.490277777775</v>
      </c>
      <c r="B285" s="195">
        <v>7.1</v>
      </c>
      <c r="C285" s="192"/>
      <c r="D285" s="192"/>
      <c r="L285" s="3">
        <v>48</v>
      </c>
    </row>
    <row r="286" spans="1:12" ht="12">
      <c r="A286" s="194">
        <v>43653.67986111111</v>
      </c>
      <c r="B286" s="195">
        <v>5.9</v>
      </c>
      <c r="C286" s="192"/>
      <c r="D286" s="192"/>
      <c r="L286" s="3">
        <v>47</v>
      </c>
    </row>
    <row r="287" spans="1:12" ht="12">
      <c r="A287" s="194">
        <v>43653.751388888886</v>
      </c>
      <c r="B287" s="195">
        <v>12.7</v>
      </c>
      <c r="C287" s="192">
        <v>8.1</v>
      </c>
      <c r="D287" s="192"/>
      <c r="L287" s="3">
        <v>46</v>
      </c>
    </row>
    <row r="288" spans="1:12" ht="12">
      <c r="A288" s="194">
        <v>43654.57916666667</v>
      </c>
      <c r="B288" s="195">
        <v>4.4</v>
      </c>
      <c r="L288" s="3">
        <v>45</v>
      </c>
    </row>
    <row r="289" spans="1:12" ht="12">
      <c r="A289" s="194">
        <v>43654.611805555556</v>
      </c>
      <c r="B289" s="195">
        <v>8.3</v>
      </c>
      <c r="L289" s="3">
        <v>44</v>
      </c>
    </row>
    <row r="290" spans="1:12" ht="12">
      <c r="A290" s="194">
        <v>43655.275</v>
      </c>
      <c r="B290" s="195">
        <v>5.3</v>
      </c>
      <c r="L290" s="3">
        <v>43</v>
      </c>
    </row>
    <row r="291" spans="1:12" ht="12">
      <c r="A291" s="194">
        <v>43655.493055555555</v>
      </c>
      <c r="B291" s="195">
        <v>9.1</v>
      </c>
      <c r="L291" s="3">
        <v>42</v>
      </c>
    </row>
    <row r="292" spans="1:12" ht="12">
      <c r="A292" s="194">
        <v>43655.558333333334</v>
      </c>
      <c r="B292" s="195">
        <v>9.1</v>
      </c>
      <c r="L292" s="3">
        <v>41</v>
      </c>
    </row>
    <row r="293" spans="1:12" ht="12">
      <c r="A293" s="194">
        <v>43655.895833333336</v>
      </c>
      <c r="B293" s="195">
        <v>7.8</v>
      </c>
      <c r="L293" s="3">
        <v>40</v>
      </c>
    </row>
    <row r="294" spans="1:12" ht="12">
      <c r="A294" s="194">
        <v>43655.93263888889</v>
      </c>
      <c r="B294" s="195">
        <v>6.9</v>
      </c>
      <c r="L294" s="3">
        <v>39</v>
      </c>
    </row>
    <row r="295" spans="1:12" ht="12">
      <c r="A295" s="194">
        <v>43656.29513888889</v>
      </c>
      <c r="B295" s="195">
        <v>6.1</v>
      </c>
      <c r="L295" s="3">
        <v>38</v>
      </c>
    </row>
    <row r="296" spans="1:12" ht="12">
      <c r="A296" s="194">
        <v>43656.47777777778</v>
      </c>
      <c r="B296" s="195">
        <v>9.9</v>
      </c>
      <c r="L296" s="3">
        <v>37</v>
      </c>
    </row>
    <row r="297" spans="1:12" ht="12">
      <c r="A297" s="194">
        <v>43656.88333333333</v>
      </c>
      <c r="B297" s="195">
        <v>6.4</v>
      </c>
      <c r="L297" s="3">
        <v>36</v>
      </c>
    </row>
    <row r="298" spans="1:12" ht="12">
      <c r="A298" s="194">
        <v>43656.93263888889</v>
      </c>
      <c r="B298" s="195">
        <v>7.7</v>
      </c>
      <c r="L298" s="3">
        <v>35</v>
      </c>
    </row>
    <row r="299" spans="1:12" ht="12">
      <c r="A299" s="194">
        <v>43656.95972222222</v>
      </c>
      <c r="B299" s="195">
        <v>9.6</v>
      </c>
      <c r="L299" s="3">
        <v>34</v>
      </c>
    </row>
    <row r="300" spans="1:12" ht="12">
      <c r="A300" s="194">
        <v>43657.270833333336</v>
      </c>
      <c r="B300" s="195">
        <v>6.6</v>
      </c>
      <c r="L300" s="3">
        <v>33</v>
      </c>
    </row>
    <row r="301" spans="1:12" ht="12">
      <c r="A301" s="194">
        <v>43657.603472222225</v>
      </c>
      <c r="B301" s="195">
        <v>9.6</v>
      </c>
      <c r="L301" s="3">
        <v>32</v>
      </c>
    </row>
    <row r="302" spans="1:12" ht="12">
      <c r="A302" s="194">
        <v>43657.9</v>
      </c>
      <c r="B302" s="195">
        <v>5.5</v>
      </c>
      <c r="L302" s="3">
        <v>31</v>
      </c>
    </row>
    <row r="303" spans="1:12" ht="12">
      <c r="A303" s="194">
        <v>43658.236805555556</v>
      </c>
      <c r="B303" s="195">
        <v>6.1</v>
      </c>
      <c r="L303" s="3">
        <v>30</v>
      </c>
    </row>
    <row r="304" spans="1:12" ht="12">
      <c r="A304" s="194">
        <v>43658.50069444445</v>
      </c>
      <c r="B304" s="195">
        <v>6.6</v>
      </c>
      <c r="L304" s="3">
        <v>29</v>
      </c>
    </row>
    <row r="305" spans="1:12" ht="12">
      <c r="A305" s="194">
        <v>43658.65972222222</v>
      </c>
      <c r="B305" s="195">
        <v>6.6</v>
      </c>
      <c r="C305" s="192">
        <v>7.8</v>
      </c>
      <c r="D305" s="209"/>
      <c r="L305" s="3">
        <v>28</v>
      </c>
    </row>
    <row r="306" spans="1:12" ht="12">
      <c r="A306" s="194">
        <v>43659.39236111111</v>
      </c>
      <c r="B306" s="195">
        <v>10.2</v>
      </c>
      <c r="C306" s="192">
        <v>7.9</v>
      </c>
      <c r="L306" s="3">
        <v>27</v>
      </c>
    </row>
    <row r="307" spans="1:12" ht="12">
      <c r="A307" s="194">
        <v>43659.62013888889</v>
      </c>
      <c r="B307" s="195">
        <v>5.3</v>
      </c>
      <c r="C307" s="192"/>
      <c r="D307" s="192"/>
      <c r="L307" s="3">
        <v>26</v>
      </c>
    </row>
    <row r="308" spans="1:12" ht="12">
      <c r="A308" s="194">
        <v>43659.88263888889</v>
      </c>
      <c r="B308" s="195">
        <v>5.9</v>
      </c>
      <c r="C308" s="192">
        <v>7.7</v>
      </c>
      <c r="D308" s="192"/>
      <c r="L308" s="3">
        <v>25</v>
      </c>
    </row>
    <row r="309" spans="1:12" ht="12">
      <c r="A309" s="194">
        <v>43660.654861111114</v>
      </c>
      <c r="B309" s="195">
        <v>10.8</v>
      </c>
      <c r="C309" s="195">
        <v>7.8</v>
      </c>
      <c r="L309" s="3">
        <v>24</v>
      </c>
    </row>
    <row r="310" spans="1:12" ht="12">
      <c r="A310" s="194">
        <v>43660.89027777778</v>
      </c>
      <c r="B310" s="195">
        <v>4.9</v>
      </c>
      <c r="L310" s="3">
        <v>23</v>
      </c>
    </row>
    <row r="311" spans="1:12" ht="12">
      <c r="A311" s="194">
        <v>43661.29375</v>
      </c>
      <c r="B311" s="195">
        <v>6.1</v>
      </c>
      <c r="C311" s="195">
        <v>7.7</v>
      </c>
      <c r="D311" s="209"/>
      <c r="L311" s="3">
        <v>22</v>
      </c>
    </row>
    <row r="312" spans="1:12" ht="12">
      <c r="A312" s="194">
        <v>43662.31597222222</v>
      </c>
      <c r="B312" s="195" t="s">
        <v>98</v>
      </c>
      <c r="D312" s="209"/>
      <c r="L312" s="3">
        <v>21</v>
      </c>
    </row>
    <row r="313" spans="1:12" ht="12">
      <c r="A313" s="194">
        <v>43662.319444444445</v>
      </c>
      <c r="B313" s="195">
        <v>6.3</v>
      </c>
      <c r="C313" s="195">
        <v>7.6</v>
      </c>
      <c r="L313" s="3">
        <v>20</v>
      </c>
    </row>
  </sheetData>
  <sheetProtection/>
  <mergeCells count="9">
    <mergeCell ref="L1:L2"/>
    <mergeCell ref="D1:D3"/>
    <mergeCell ref="H1:H3"/>
    <mergeCell ref="C1:C3"/>
    <mergeCell ref="A1:A3"/>
    <mergeCell ref="B1:B3"/>
    <mergeCell ref="F1:F3"/>
    <mergeCell ref="G1:G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Intel</cp:lastModifiedBy>
  <dcterms:created xsi:type="dcterms:W3CDTF">2019-07-16T19:36:40Z</dcterms:created>
  <dcterms:modified xsi:type="dcterms:W3CDTF">2019-07-25T05:54:01Z</dcterms:modified>
  <cp:category/>
  <cp:version/>
  <cp:contentType/>
  <cp:contentStatus/>
</cp:coreProperties>
</file>