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ЭтаКнига" defaultThemeVersion="124226"/>
  <bookViews>
    <workbookView xWindow="13275" yWindow="0" windowWidth="15525" windowHeight="13395" activeTab="1"/>
  </bookViews>
  <sheets>
    <sheet name="Служебная записка" sheetId="1" r:id="rId1"/>
    <sheet name="Заявление на деньги" sheetId="10" r:id="rId2"/>
    <sheet name="Настройки" sheetId="7" r:id="rId3"/>
  </sheets>
  <externalReferences>
    <externalReference r:id="rId4"/>
  </externalReferences>
  <definedNames>
    <definedName name="жзд">#REF!</definedName>
    <definedName name="_xlnm.Print_Area" localSheetId="0">'Служебная записка'!$A$1:$AW$57</definedName>
    <definedName name="оот">#REF!</definedName>
    <definedName name="фио">[1]СЗ!$A$1+[1]СЗ!$C$1:$C$4</definedName>
  </definedNames>
  <calcPr calcId="145621"/>
</workbook>
</file>

<file path=xl/calcChain.xml><?xml version="1.0" encoding="utf-8"?>
<calcChain xmlns="http://schemas.openxmlformats.org/spreadsheetml/2006/main">
  <c r="AX13" i="1" l="1"/>
  <c r="V13" i="1" s="1"/>
  <c r="AX18" i="1"/>
  <c r="V18" i="1" s="1"/>
  <c r="AX17" i="1"/>
  <c r="V17" i="1" s="1"/>
  <c r="AX16" i="1"/>
  <c r="V16" i="1" s="1"/>
  <c r="AX15" i="1"/>
  <c r="V15" i="1" s="1"/>
  <c r="AX14" i="1"/>
  <c r="V14" i="1" s="1"/>
  <c r="C25" i="7" l="1"/>
  <c r="Q31" i="10" l="1"/>
  <c r="A37" i="10" s="1"/>
  <c r="DM31" i="10" l="1"/>
  <c r="CW37" i="10" s="1"/>
  <c r="LD13" i="10"/>
  <c r="JF13" i="10"/>
  <c r="HH13" i="10"/>
  <c r="FJ13" i="10"/>
  <c r="DL13" i="10"/>
  <c r="BN13" i="10"/>
  <c r="P13" i="10"/>
  <c r="AJ35" i="1" l="1"/>
  <c r="AL35" i="1"/>
  <c r="AL39" i="1" s="1"/>
  <c r="AN35" i="1"/>
  <c r="AJ39" i="1"/>
  <c r="AN39" i="1"/>
  <c r="LE31" i="10"/>
  <c r="KO37" i="10" s="1"/>
  <c r="KO31" i="10"/>
  <c r="JG31" i="10"/>
  <c r="IQ37" i="10" s="1"/>
  <c r="IQ31" i="10"/>
  <c r="HI31" i="10"/>
  <c r="GS37" i="10" s="1"/>
  <c r="FK31" i="10"/>
  <c r="EU37" i="10" s="1"/>
  <c r="GS31" i="10"/>
  <c r="EU31" i="10"/>
  <c r="CW31" i="10"/>
  <c r="BO31" i="10"/>
  <c r="AY37" i="10" s="1"/>
  <c r="A31" i="10"/>
  <c r="AY31" i="10"/>
  <c r="D33" i="7"/>
  <c r="S24" i="10" s="1"/>
  <c r="B33" i="7"/>
  <c r="AK27" i="1"/>
  <c r="HK28" i="10" l="1"/>
  <c r="LG28" i="10"/>
  <c r="JI28" i="10"/>
  <c r="FM28" i="10"/>
  <c r="DO28" i="10"/>
  <c r="BQ24" i="10"/>
  <c r="DO24" i="10" s="1"/>
  <c r="FM24" i="10" s="1"/>
  <c r="HK24" i="10" s="1"/>
  <c r="JI24" i="10" s="1"/>
  <c r="LG24" i="10" s="1"/>
  <c r="S28" i="10"/>
  <c r="BQ28" i="10"/>
  <c r="A34" i="7" l="1"/>
  <c r="GS18" i="10" l="1"/>
  <c r="KO18" i="10"/>
  <c r="IQ18" i="10"/>
  <c r="EU18" i="10"/>
  <c r="CW18" i="10"/>
  <c r="AY18" i="10"/>
  <c r="A18" i="10"/>
</calcChain>
</file>

<file path=xl/sharedStrings.xml><?xml version="1.0" encoding="utf-8"?>
<sst xmlns="http://schemas.openxmlformats.org/spreadsheetml/2006/main" count="359" uniqueCount="187">
  <si>
    <t>Директору филиала</t>
  </si>
  <si>
    <t>Служебная записка</t>
  </si>
  <si>
    <t>Прошу направить в командировку:</t>
  </si>
  <si>
    <t>1.</t>
  </si>
  <si>
    <t>2.</t>
  </si>
  <si>
    <t>3.</t>
  </si>
  <si>
    <t>4.</t>
  </si>
  <si>
    <t>Место командировки:</t>
  </si>
  <si>
    <t>Цель командировки:</t>
  </si>
  <si>
    <t>Срок командировки:</t>
  </si>
  <si>
    <t>-</t>
  </si>
  <si>
    <t xml:space="preserve">Старший, ответственный бригады </t>
  </si>
  <si>
    <t>подпись</t>
  </si>
  <si>
    <t>Список РЭС ВЭС</t>
  </si>
  <si>
    <t>по</t>
  </si>
  <si>
    <t xml:space="preserve"> Сообщаю, что с</t>
  </si>
  <si>
    <t>№</t>
  </si>
  <si>
    <t xml:space="preserve">Список работников (в род.падеже) </t>
  </si>
  <si>
    <t>день</t>
  </si>
  <si>
    <t>месяц</t>
  </si>
  <si>
    <t>год</t>
  </si>
  <si>
    <t>(Подпись)</t>
  </si>
  <si>
    <t>Виза руководителя структурного подразделения:</t>
  </si>
  <si>
    <t>ИТОГО</t>
  </si>
  <si>
    <t>Прочие расходы</t>
  </si>
  <si>
    <t>Проезд авиа/ж-д</t>
  </si>
  <si>
    <t>Проживание</t>
  </si>
  <si>
    <t>Суточные</t>
  </si>
  <si>
    <t>Сумма</t>
  </si>
  <si>
    <t>Вид расходов</t>
  </si>
  <si>
    <t>Заявление на выдачу денежных средств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</si>
  <si>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</si>
  <si>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</si>
  <si>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</si>
  <si>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</si>
  <si>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</si>
  <si>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</si>
  <si>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</si>
  <si>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</si>
  <si>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</si>
  <si>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</si>
  <si>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</si>
  <si>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</si>
  <si>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</si>
  <si>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</si>
  <si>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</si>
  <si>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</si>
  <si>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</si>
  <si>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</si>
  <si>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</si>
  <si>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</si>
  <si>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</si>
  <si>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</si>
  <si>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</si>
  <si>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</si>
  <si>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</si>
  <si>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</si>
  <si>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</si>
  <si>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</si>
  <si>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</si>
  <si>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</si>
  <si>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</si>
  <si>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 ________</t>
  </si>
  <si>
    <t xml:space="preserve">Прошу выдать денежные средства на командировочные расходы  на срок 
</t>
  </si>
  <si>
    <t xml:space="preserve"> руб.</t>
  </si>
  <si>
    <t xml:space="preserve"> на мою зарплатную карту.</t>
  </si>
  <si>
    <t>______________</t>
  </si>
  <si>
    <t xml:space="preserve">, в сумме </t>
  </si>
  <si>
    <t>Согласовано в сумме</t>
  </si>
  <si>
    <t>-К</t>
  </si>
  <si>
    <t xml:space="preserve">Приказ от </t>
  </si>
  <si>
    <t xml:space="preserve">  (Подпись)</t>
  </si>
  <si>
    <t>_____</t>
  </si>
  <si>
    <t>˂--- заполнить</t>
  </si>
  <si>
    <t>5.</t>
  </si>
  <si>
    <t>6.</t>
  </si>
  <si>
    <t>7.</t>
  </si>
  <si>
    <t>˂--- заполнить еcли едет 3 человека</t>
  </si>
  <si>
    <t>˂--- заполнить еcли едет 4 человека</t>
  </si>
  <si>
    <t>˂--- заполнить еcли едет 5 человека</t>
  </si>
  <si>
    <t>˂--- заполнить еcли едет 6 человека</t>
  </si>
  <si>
    <t>˂--- заполнить еcли едет 7 человека</t>
  </si>
  <si>
    <t>˂--- заполнить ФИО ответственного</t>
  </si>
  <si>
    <t>˂--- заполнить Д.М.Г и кол.дней</t>
  </si>
  <si>
    <t>___________</t>
  </si>
  <si>
    <t>(дата)</t>
  </si>
  <si>
    <t>Водитель</t>
  </si>
  <si>
    <t>_______</t>
  </si>
  <si>
    <t>Список Авто</t>
  </si>
  <si>
    <t>Для проезда к месту командировки и обратно я использовал служебный</t>
  </si>
  <si>
    <t>я находился в служебной командировке в</t>
  </si>
  <si>
    <t>Таким образом, продолжительность поездки составила</t>
  </si>
  <si>
    <t>календарных</t>
  </si>
  <si>
    <t xml:space="preserve">Начальник службы </t>
  </si>
  <si>
    <t xml:space="preserve">Начальник СМИТ             </t>
  </si>
  <si>
    <t>Устранение дифектов</t>
  </si>
  <si>
    <t>Из</t>
  </si>
  <si>
    <t>Ла</t>
  </si>
  <si>
    <t>Ор</t>
  </si>
  <si>
    <t>Пл</t>
  </si>
  <si>
    <t>Со</t>
  </si>
  <si>
    <t>Кр</t>
  </si>
  <si>
    <t>Ба</t>
  </si>
  <si>
    <t>Ег</t>
  </si>
  <si>
    <t>Зв</t>
  </si>
  <si>
    <t>По</t>
  </si>
  <si>
    <t>Фе</t>
  </si>
  <si>
    <t>Че</t>
  </si>
  <si>
    <t>Пр</t>
  </si>
  <si>
    <t>Бу</t>
  </si>
  <si>
    <t>Жд</t>
  </si>
  <si>
    <t>Ши</t>
  </si>
  <si>
    <t>Из В.В.</t>
  </si>
  <si>
    <t>Ла И.В</t>
  </si>
  <si>
    <t>Ор П.А</t>
  </si>
  <si>
    <t>ПлЭ.Р</t>
  </si>
  <si>
    <t>Со С.В</t>
  </si>
  <si>
    <t>КрВ.Н</t>
  </si>
  <si>
    <t>БаС.В.</t>
  </si>
  <si>
    <t>Зв В.Д.</t>
  </si>
  <si>
    <t>Ег А.В.</t>
  </si>
  <si>
    <t>ПоА.А.</t>
  </si>
  <si>
    <t>ФеА.В.</t>
  </si>
  <si>
    <t>ЧеА.Ю.</t>
  </si>
  <si>
    <t>ПрА.Н.</t>
  </si>
  <si>
    <t>Бу А.С.</t>
  </si>
  <si>
    <t>ПоВ.И.</t>
  </si>
  <si>
    <t>Жд.Р.</t>
  </si>
  <si>
    <t>Кр В.И.</t>
  </si>
  <si>
    <t>Ши В.А.</t>
  </si>
  <si>
    <t>Водитель Кр В.Н</t>
  </si>
  <si>
    <t>Водитель БаС.В.</t>
  </si>
  <si>
    <t>Водитель Ег А.В.</t>
  </si>
  <si>
    <t>Водитель ЗвВ.Д.</t>
  </si>
  <si>
    <t>Водитель ПоА.А.</t>
  </si>
  <si>
    <t>Водитель Фе А.В.</t>
  </si>
  <si>
    <t>Водитель Че А.Ю.</t>
  </si>
  <si>
    <t>Водитель Пр А.Н.</t>
  </si>
  <si>
    <t>Водитель Бу А.С.</t>
  </si>
  <si>
    <t>Водитель По В.И.</t>
  </si>
  <si>
    <t>Водитель Жд О.Р.</t>
  </si>
  <si>
    <t>Водитель Кр В.И.</t>
  </si>
  <si>
    <t>Водитель Ши В.А.</t>
  </si>
  <si>
    <t>от водителя Кр В.Н</t>
  </si>
  <si>
    <t>от водителя Ба С.В.</t>
  </si>
  <si>
    <t>от водителя Ег А.В.</t>
  </si>
  <si>
    <t>от водителя Зв В.Д.</t>
  </si>
  <si>
    <t>от водителя По А.А.</t>
  </si>
  <si>
    <t>от водителя Фе А.В.</t>
  </si>
  <si>
    <t>от водителя Че А.Ю.</t>
  </si>
  <si>
    <t>от водителя Пр А.Н.</t>
  </si>
  <si>
    <t>от водителя Бу А.С.</t>
  </si>
  <si>
    <t>от водителя По В.И.</t>
  </si>
  <si>
    <t>от водителя Жд О.Р.</t>
  </si>
  <si>
    <t>от водителя Кр В.И.</t>
  </si>
  <si>
    <t>от водителя Ши В.А.</t>
  </si>
  <si>
    <t>Эл.</t>
  </si>
  <si>
    <t>от Ве</t>
  </si>
  <si>
    <t>от Ин</t>
  </si>
  <si>
    <t>от Эл</t>
  </si>
  <si>
    <t>Вед.</t>
  </si>
  <si>
    <t>Ин</t>
  </si>
  <si>
    <t>Эл</t>
  </si>
  <si>
    <t>Ру</t>
  </si>
  <si>
    <t>от Ру</t>
  </si>
  <si>
    <t>Ве</t>
  </si>
  <si>
    <t>__________ Начальник 1</t>
  </si>
  <si>
    <t>__________ Начальник 2</t>
  </si>
  <si>
    <t>БРЭС</t>
  </si>
  <si>
    <t>БЕСУ</t>
  </si>
  <si>
    <t>БЕСУХ</t>
  </si>
  <si>
    <t>Ж</t>
  </si>
  <si>
    <t>К</t>
  </si>
  <si>
    <t>О</t>
  </si>
  <si>
    <t>ОА</t>
  </si>
  <si>
    <t>У</t>
  </si>
  <si>
    <t>Э</t>
  </si>
  <si>
    <t>с.Э</t>
  </si>
  <si>
    <t>с.У</t>
  </si>
  <si>
    <t>с.А</t>
  </si>
  <si>
    <t>с.О</t>
  </si>
  <si>
    <t>с.К</t>
  </si>
  <si>
    <t>с.Ж</t>
  </si>
  <si>
    <t>с.Х</t>
  </si>
  <si>
    <t>с.Е</t>
  </si>
  <si>
    <t>с.Б</t>
  </si>
  <si>
    <t>УАЗ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</si>
</sst>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[Red]\-#,##0&quot;р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2F2F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1" applyFont="1"/>
    <xf numFmtId="0" fontId="1" fillId="0" borderId="0" xfId="1" applyFont="1" applyAlignment="1">
      <alignment vertical="center"/>
    </xf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1" fillId="0" borderId="1" xfId="0" applyFont="1" applyBorder="1"/>
    <xf numFmtId="0" fontId="7" fillId="0" borderId="0" xfId="2" applyFont="1" applyFill="1" applyBorder="1" applyAlignment="1">
      <alignment vertical="top" wrapText="1"/>
    </xf>
    <xf numFmtId="49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 indent="1"/>
    </xf>
    <xf numFmtId="0" fontId="0" fillId="0" borderId="0" xfId="0" applyFill="1"/>
    <xf numFmtId="0" fontId="2" fillId="0" borderId="0" xfId="1" applyFill="1"/>
    <xf numFmtId="0" fontId="2" fillId="0" borderId="0" xfId="1" applyFill="1" applyAlignment="1"/>
    <xf numFmtId="0" fontId="1" fillId="0" borderId="0" xfId="1" applyFont="1" applyFill="1"/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/>
    <xf numFmtId="0" fontId="1" fillId="0" borderId="0" xfId="1" applyFont="1" applyFill="1" applyAlignment="1"/>
    <xf numFmtId="0" fontId="0" fillId="0" borderId="0" xfId="0" applyFill="1" applyAlignment="1">
      <alignment vertical="top"/>
    </xf>
    <xf numFmtId="0" fontId="8" fillId="0" borderId="0" xfId="1" applyFont="1" applyFill="1" applyAlignment="1">
      <alignment vertical="top"/>
    </xf>
    <xf numFmtId="0" fontId="1" fillId="0" borderId="0" xfId="1" applyFont="1" applyFill="1" applyAlignment="1">
      <alignment wrapText="1"/>
    </xf>
    <xf numFmtId="0" fontId="1" fillId="0" borderId="0" xfId="1" applyFont="1" applyFill="1" applyBorder="1" applyAlignment="1">
      <alignment vertical="top"/>
    </xf>
    <xf numFmtId="0" fontId="3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top"/>
    </xf>
    <xf numFmtId="164" fontId="1" fillId="0" borderId="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1" applyFont="1" applyFill="1" applyAlignment="1">
      <alignment horizontal="right" vertical="top" wrapText="1"/>
    </xf>
    <xf numFmtId="0" fontId="3" fillId="0" borderId="0" xfId="1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2" fillId="0" borderId="0" xfId="1" applyFill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Alignment="1">
      <alignment horizontal="left"/>
    </xf>
    <xf numFmtId="0" fontId="8" fillId="0" borderId="0" xfId="1" applyFont="1" applyFill="1" applyAlignment="1">
      <alignment horizontal="center" vertical="top"/>
    </xf>
    <xf numFmtId="0" fontId="0" fillId="0" borderId="0" xfId="0" applyFont="1" applyFill="1" applyAlignment="1">
      <alignment horizontal="left" wrapText="1"/>
    </xf>
  </cellXfs>
  <cellStyles count="3">
    <cellStyle name="Обычный" xfId="0" builtinId="0"/>
    <cellStyle name="Обычный 18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4;&#1072;&#1085;&#1076;&#1080;&#1088;&#1086;&#1074;&#1082;&#1072;%2022.07.19-26.07.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охолов СЗ по пр. ,без печати"/>
      <sheetName val="Перечень документов"/>
      <sheetName val="СЗ"/>
      <sheetName val="Ав От. Лаптев"/>
      <sheetName val="Ав От. Соколов"/>
      <sheetName val="Ав От.Орлов"/>
      <sheetName val="Ав От. Пленков"/>
      <sheetName val="Ав От. Крячков"/>
      <sheetName val="Лаптев И.В."/>
      <sheetName val="Соколов М. Л."/>
      <sheetName val="Орлов М. Л."/>
      <sheetName val="Пленков М. Л. "/>
      <sheetName val="Лаптев СЗ по пр.  (2)"/>
      <sheetName val="Соколов СЗ по пр. "/>
      <sheetName val="Орлов СЗ по пр."/>
      <sheetName val="Пленков СЗ по пр. "/>
      <sheetName val="Крячков СЗ по пр."/>
      <sheetName val="Заяв Деньги Лаптев"/>
      <sheetName val="Заяв Деньги Соколов"/>
      <sheetName val="Заяв Деньги Орлова"/>
      <sheetName val="Заяв Деньги Крячкова"/>
      <sheetName val="Заяв Деньги Пленкова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C48"/>
  <sheetViews>
    <sheetView view="pageBreakPreview" topLeftCell="A7" zoomScaleNormal="100" zoomScaleSheetLayoutView="100" workbookViewId="0">
      <selection activeCell="A12" sqref="A12:XFD12"/>
    </sheetView>
  </sheetViews>
  <sheetFormatPr defaultColWidth="0" defaultRowHeight="15.75" zeroHeight="1" outlineLevelRow="1" x14ac:dyDescent="0.25"/>
  <cols>
    <col min="1" max="20" width="1.7109375" style="1" customWidth="1"/>
    <col min="21" max="21" width="2" style="1" customWidth="1"/>
    <col min="22" max="22" width="2.140625" style="1" bestFit="1" customWidth="1"/>
    <col min="23" max="23" width="1.5703125" style="1" bestFit="1" customWidth="1"/>
    <col min="24" max="35" width="1.7109375" style="1" customWidth="1"/>
    <col min="36" max="36" width="2.140625" style="1" customWidth="1"/>
    <col min="37" max="49" width="1.7109375" style="1" customWidth="1"/>
    <col min="50" max="50" width="4.85546875" style="1" customWidth="1"/>
    <col min="51" max="51" width="37.7109375" style="1" customWidth="1"/>
    <col min="52" max="53" width="9.140625" style="1" hidden="1" customWidth="1"/>
    <col min="54" max="55" width="0" style="1" hidden="1" customWidth="1"/>
    <col min="56" max="16384" width="9.140625" style="1" hidden="1"/>
  </cols>
  <sheetData>
    <row r="1" spans="1:53" x14ac:dyDescent="0.25"/>
    <row r="2" spans="1:53" x14ac:dyDescent="0.25">
      <c r="C2" s="1">
        <v>1</v>
      </c>
      <c r="AD2" s="20" t="s">
        <v>0</v>
      </c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BA2" s="27"/>
    </row>
    <row r="3" spans="1:53" x14ac:dyDescent="0.25"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53" x14ac:dyDescent="0.25"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</row>
    <row r="5" spans="1:53" x14ac:dyDescent="0.25"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</row>
    <row r="6" spans="1:53" x14ac:dyDescent="0.25"/>
    <row r="7" spans="1:53" x14ac:dyDescent="0.25"/>
    <row r="8" spans="1:53" x14ac:dyDescent="0.25"/>
    <row r="9" spans="1:53" x14ac:dyDescent="0.25"/>
    <row r="10" spans="1:53" x14ac:dyDescent="0.25">
      <c r="A10" s="47" t="s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2"/>
    </row>
    <row r="11" spans="1:53" x14ac:dyDescent="0.25"/>
    <row r="12" spans="1:53" x14ac:dyDescent="0.25">
      <c r="A12" s="46" t="s">
        <v>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19" t="s">
        <v>3</v>
      </c>
      <c r="W12" s="19"/>
      <c r="X12" s="45" t="s">
        <v>96</v>
      </c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19"/>
      <c r="AU12" s="19"/>
      <c r="AV12" s="19"/>
      <c r="AW12" s="19"/>
      <c r="AX12" s="43"/>
      <c r="AY12" s="1" t="s">
        <v>73</v>
      </c>
    </row>
    <row r="13" spans="1:53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6"/>
      <c r="N13" s="19"/>
      <c r="O13" s="19"/>
      <c r="P13" s="19"/>
      <c r="Q13" s="19"/>
      <c r="R13" s="19"/>
      <c r="S13" s="19"/>
      <c r="T13" s="19"/>
      <c r="U13" s="19"/>
      <c r="V13" s="19" t="str">
        <f t="shared" ref="V13:V18" si="0">AX13</f>
        <v>2.</v>
      </c>
      <c r="W13" s="19"/>
      <c r="X13" s="45" t="s">
        <v>97</v>
      </c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19"/>
      <c r="AU13" s="19"/>
      <c r="AV13" s="19"/>
      <c r="AW13" s="19"/>
      <c r="AX13" s="43" t="str">
        <f>IF(X13="","","2.")</f>
        <v>2.</v>
      </c>
      <c r="AY13" s="1" t="s">
        <v>73</v>
      </c>
    </row>
    <row r="14" spans="1:5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6"/>
      <c r="N14" s="19"/>
      <c r="O14" s="19"/>
      <c r="P14" s="19"/>
      <c r="Q14" s="19"/>
      <c r="R14" s="19"/>
      <c r="S14" s="19"/>
      <c r="U14" s="19"/>
      <c r="V14" s="43" t="str">
        <f t="shared" si="0"/>
        <v>3.</v>
      </c>
      <c r="W14" s="19"/>
      <c r="X14" s="45" t="s">
        <v>98</v>
      </c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19"/>
      <c r="AU14" s="19"/>
      <c r="AV14" s="19"/>
      <c r="AW14" s="19"/>
      <c r="AX14" s="19" t="str">
        <f>IF(X14="","","3.")</f>
        <v>3.</v>
      </c>
      <c r="AY14" s="1" t="s">
        <v>77</v>
      </c>
    </row>
    <row r="15" spans="1:5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6"/>
      <c r="N15" s="19"/>
      <c r="O15" s="19"/>
      <c r="P15" s="19"/>
      <c r="Q15" s="19"/>
      <c r="R15" s="19"/>
      <c r="S15" s="19"/>
      <c r="T15" s="19"/>
      <c r="U15" s="19"/>
      <c r="V15" s="26" t="str">
        <f t="shared" si="0"/>
        <v>4.</v>
      </c>
      <c r="W15" s="19"/>
      <c r="X15" s="45" t="s">
        <v>99</v>
      </c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19"/>
      <c r="AU15" s="19"/>
      <c r="AV15" s="19"/>
      <c r="AW15" s="19"/>
      <c r="AX15" s="43" t="str">
        <f>IF(X15="","","4.")</f>
        <v>4.</v>
      </c>
      <c r="AY15" s="1" t="s">
        <v>78</v>
      </c>
    </row>
    <row r="16" spans="1:53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6"/>
      <c r="N16" s="19"/>
      <c r="O16" s="19"/>
      <c r="P16" s="19"/>
      <c r="Q16" s="19"/>
      <c r="R16" s="19"/>
      <c r="S16" s="19"/>
      <c r="T16" s="19"/>
      <c r="U16" s="19"/>
      <c r="V16" s="26" t="str">
        <f t="shared" si="0"/>
        <v>5.</v>
      </c>
      <c r="W16" s="19"/>
      <c r="X16" s="45" t="s">
        <v>100</v>
      </c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X16" s="43" t="str">
        <f>IF(X16="","","5.")</f>
        <v>5.</v>
      </c>
      <c r="AY16" s="1" t="s">
        <v>79</v>
      </c>
    </row>
    <row r="17" spans="1:5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6"/>
      <c r="N17" s="19"/>
      <c r="O17" s="19"/>
      <c r="P17" s="19"/>
      <c r="Q17" s="19"/>
      <c r="R17" s="19"/>
      <c r="S17" s="19"/>
      <c r="T17" s="19"/>
      <c r="U17" s="19"/>
      <c r="V17" s="43" t="str">
        <f t="shared" si="0"/>
        <v>6.</v>
      </c>
      <c r="W17" s="19"/>
      <c r="X17" s="45" t="s">
        <v>101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X17" s="43" t="str">
        <f>IF(X17="","","6.")</f>
        <v>6.</v>
      </c>
      <c r="AY17" s="1" t="s">
        <v>80</v>
      </c>
    </row>
    <row r="18" spans="1:5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6"/>
      <c r="N18" s="19"/>
      <c r="O18" s="19"/>
      <c r="P18" s="19"/>
      <c r="Q18" s="19"/>
      <c r="R18" s="19"/>
      <c r="S18" s="19"/>
      <c r="T18" s="19"/>
      <c r="U18" s="19"/>
      <c r="V18" s="26" t="str">
        <f t="shared" si="0"/>
        <v>7.</v>
      </c>
      <c r="W18" s="19"/>
      <c r="X18" s="45" t="s">
        <v>102</v>
      </c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X18" s="43" t="str">
        <f>IF(X18="","","7.")</f>
        <v>7.</v>
      </c>
      <c r="AY18" s="1" t="s">
        <v>81</v>
      </c>
    </row>
    <row r="19" spans="1:5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5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6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51" x14ac:dyDescent="0.25">
      <c r="A21" s="46" t="s">
        <v>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4" t="s">
        <v>170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19"/>
      <c r="AW21" s="19"/>
      <c r="AX21" s="43"/>
      <c r="AY21" s="1" t="s">
        <v>73</v>
      </c>
    </row>
    <row r="22" spans="1:5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6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43"/>
    </row>
    <row r="23" spans="1:51" x14ac:dyDescent="0.25">
      <c r="A23" s="53" t="s">
        <v>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2" t="s">
        <v>95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23"/>
      <c r="AW23" s="23"/>
      <c r="AX23" s="23"/>
    </row>
    <row r="24" spans="1:5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6"/>
      <c r="N24" s="19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23"/>
      <c r="AW24" s="23"/>
      <c r="AX24" s="23"/>
      <c r="AY24" s="1" t="s">
        <v>73</v>
      </c>
    </row>
    <row r="25" spans="1:5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6"/>
      <c r="N25" s="19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23"/>
      <c r="AW25" s="23"/>
      <c r="AX25" s="23"/>
    </row>
    <row r="26" spans="1:5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6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43"/>
    </row>
    <row r="27" spans="1:51" x14ac:dyDescent="0.25">
      <c r="A27" s="46" t="s">
        <v>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24"/>
      <c r="N27" s="46" t="s">
        <v>56</v>
      </c>
      <c r="O27" s="46"/>
      <c r="P27" s="46" t="s">
        <v>35</v>
      </c>
      <c r="Q27" s="46"/>
      <c r="R27" s="46">
        <v>2019</v>
      </c>
      <c r="S27" s="46"/>
      <c r="T27" s="46"/>
      <c r="U27" s="46"/>
      <c r="V27" s="19" t="s">
        <v>10</v>
      </c>
      <c r="W27" s="46" t="s">
        <v>58</v>
      </c>
      <c r="X27" s="46"/>
      <c r="Y27" s="46" t="s">
        <v>35</v>
      </c>
      <c r="Z27" s="46"/>
      <c r="AA27" s="46">
        <v>2019</v>
      </c>
      <c r="AB27" s="46"/>
      <c r="AC27" s="46"/>
      <c r="AD27" s="46"/>
      <c r="AG27" s="19"/>
      <c r="AH27" s="19"/>
      <c r="AI27" s="19"/>
      <c r="AJ27" s="5">
        <v>2</v>
      </c>
      <c r="AK27" s="47" t="str">
        <f>IF(AJ27=5,"дней","дня")</f>
        <v>дня</v>
      </c>
      <c r="AL27" s="47"/>
      <c r="AM27" s="47"/>
      <c r="AN27" s="5"/>
      <c r="AO27" s="5"/>
      <c r="AP27" s="19"/>
      <c r="AQ27" s="19"/>
      <c r="AR27" s="19"/>
      <c r="AS27" s="19"/>
      <c r="AT27" s="19"/>
      <c r="AU27" s="19"/>
      <c r="AY27" s="1" t="s">
        <v>83</v>
      </c>
    </row>
    <row r="28" spans="1:5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6"/>
      <c r="N28" s="19"/>
      <c r="O28" s="19"/>
      <c r="P28" s="19"/>
      <c r="Q28" s="19"/>
      <c r="R28" s="19"/>
      <c r="S28" s="19"/>
      <c r="T28" s="19"/>
      <c r="U28" s="19"/>
      <c r="V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43"/>
    </row>
    <row r="29" spans="1:5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6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43"/>
    </row>
    <row r="30" spans="1:5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6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43"/>
    </row>
    <row r="31" spans="1:51" x14ac:dyDescent="0.25">
      <c r="A31" s="50" t="s">
        <v>93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"/>
      <c r="AB31" s="47" t="s">
        <v>87</v>
      </c>
      <c r="AC31" s="47"/>
      <c r="AD31" s="47"/>
      <c r="AE31" s="47"/>
      <c r="AF31" s="47"/>
      <c r="AG31" s="5"/>
      <c r="AH31" s="5"/>
      <c r="AI31" s="5"/>
      <c r="AJ31" s="46" t="s">
        <v>54</v>
      </c>
      <c r="AK31" s="46"/>
      <c r="AL31" s="46" t="s">
        <v>35</v>
      </c>
      <c r="AM31" s="46"/>
      <c r="AN31" s="46">
        <v>2019</v>
      </c>
      <c r="AO31" s="46"/>
      <c r="AP31" s="46"/>
      <c r="AQ31" s="46"/>
      <c r="AR31" s="3"/>
      <c r="AS31" s="19"/>
      <c r="AT31" s="19"/>
      <c r="AU31" s="19"/>
      <c r="AV31" s="19"/>
      <c r="AW31" s="19"/>
      <c r="AX31" s="43"/>
      <c r="AY31" s="1" t="s">
        <v>73</v>
      </c>
    </row>
    <row r="32" spans="1:5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B32" s="51" t="s">
        <v>12</v>
      </c>
      <c r="AC32" s="51"/>
      <c r="AD32" s="51"/>
      <c r="AE32" s="51"/>
      <c r="AF32" s="51"/>
      <c r="AG32" s="19"/>
      <c r="AH32" s="19"/>
      <c r="AI32" s="19"/>
      <c r="AJ32" s="21"/>
      <c r="AK32" s="21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43"/>
    </row>
    <row r="33" spans="1:5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6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1"/>
      <c r="AK33" s="21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43"/>
    </row>
    <row r="34" spans="1:51" outlineLevel="1" x14ac:dyDescent="0.25">
      <c r="AJ34" s="21"/>
      <c r="AK34" s="21"/>
      <c r="AN34" s="19"/>
      <c r="AO34" s="19"/>
      <c r="AP34" s="19"/>
      <c r="AQ34" s="19"/>
    </row>
    <row r="35" spans="1:51" ht="15.75" customHeight="1" outlineLevel="1" x14ac:dyDescent="0.25">
      <c r="A35" s="50" t="s">
        <v>94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"/>
      <c r="AB35" s="47" t="s">
        <v>87</v>
      </c>
      <c r="AC35" s="47"/>
      <c r="AD35" s="47"/>
      <c r="AE35" s="47"/>
      <c r="AF35" s="47"/>
      <c r="AG35" s="5"/>
      <c r="AH35" s="5"/>
      <c r="AI35" s="5"/>
      <c r="AJ35" s="48" t="str">
        <f>AJ31</f>
        <v>24.</v>
      </c>
      <c r="AK35" s="48"/>
      <c r="AL35" s="48" t="str">
        <f>AL31</f>
        <v>05.</v>
      </c>
      <c r="AM35" s="48"/>
      <c r="AN35" s="44">
        <f>AN31</f>
        <v>2019</v>
      </c>
      <c r="AO35" s="44"/>
      <c r="AP35" s="44"/>
      <c r="AQ35" s="44"/>
      <c r="AR35" s="3"/>
      <c r="AS35" s="19"/>
      <c r="AT35" s="19"/>
      <c r="AU35" s="19"/>
      <c r="AV35" s="19"/>
      <c r="AW35" s="19"/>
      <c r="AX35" s="43"/>
    </row>
    <row r="36" spans="1:51" outlineLevel="1" x14ac:dyDescent="0.25">
      <c r="L36" s="4"/>
      <c r="M36" s="4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51" t="s">
        <v>12</v>
      </c>
      <c r="AC36" s="51"/>
      <c r="AD36" s="51"/>
      <c r="AE36" s="51"/>
      <c r="AF36" s="51"/>
      <c r="AG36" s="19"/>
      <c r="AH36" s="19"/>
      <c r="AI36" s="19"/>
      <c r="AJ36" s="21"/>
      <c r="AK36" s="21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43"/>
    </row>
    <row r="37" spans="1:5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6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21"/>
      <c r="AK37" s="21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43"/>
    </row>
    <row r="38" spans="1:51" ht="15.75" customHeight="1" x14ac:dyDescent="0.25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8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21"/>
      <c r="AK38" s="21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43"/>
    </row>
    <row r="39" spans="1:5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18"/>
      <c r="Q39" s="50" t="s">
        <v>116</v>
      </c>
      <c r="R39" s="50"/>
      <c r="S39" s="50"/>
      <c r="T39" s="50"/>
      <c r="U39" s="50"/>
      <c r="V39" s="50"/>
      <c r="W39" s="50"/>
      <c r="X39" s="50"/>
      <c r="Y39" s="50"/>
      <c r="Z39" s="50"/>
      <c r="AA39" s="5" t="s">
        <v>62</v>
      </c>
      <c r="AB39" s="47" t="s">
        <v>87</v>
      </c>
      <c r="AC39" s="47"/>
      <c r="AD39" s="47"/>
      <c r="AE39" s="47"/>
      <c r="AF39" s="47"/>
      <c r="AG39" s="5"/>
      <c r="AH39" s="5"/>
      <c r="AI39" s="5"/>
      <c r="AJ39" s="48" t="str">
        <f>AJ31</f>
        <v>24.</v>
      </c>
      <c r="AK39" s="48"/>
      <c r="AL39" s="48" t="str">
        <f>AL35</f>
        <v>05.</v>
      </c>
      <c r="AM39" s="48"/>
      <c r="AN39" s="44">
        <f>AN31</f>
        <v>2019</v>
      </c>
      <c r="AO39" s="44"/>
      <c r="AP39" s="44"/>
      <c r="AQ39" s="44"/>
      <c r="AR39" s="3"/>
      <c r="AS39" s="19"/>
      <c r="AT39" s="19"/>
      <c r="AU39" s="19"/>
      <c r="AV39" s="19"/>
      <c r="AW39" s="19"/>
      <c r="AX39" s="43"/>
      <c r="AY39" s="1" t="s">
        <v>82</v>
      </c>
    </row>
    <row r="40" spans="1:5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18"/>
      <c r="Q40" s="18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51" t="s">
        <v>12</v>
      </c>
      <c r="AC40" s="51"/>
      <c r="AD40" s="51"/>
      <c r="AE40" s="51"/>
      <c r="AF40" s="51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43"/>
    </row>
    <row r="41" spans="1:51" x14ac:dyDescent="0.25"/>
    <row r="42" spans="1:51" x14ac:dyDescent="0.25"/>
    <row r="43" spans="1:51" x14ac:dyDescent="0.25"/>
    <row r="44" spans="1:51" x14ac:dyDescent="0.25"/>
    <row r="45" spans="1:51" x14ac:dyDescent="0.25"/>
    <row r="46" spans="1:51" x14ac:dyDescent="0.25"/>
    <row r="47" spans="1:51" x14ac:dyDescent="0.25"/>
    <row r="48" spans="1:51" x14ac:dyDescent="0.25"/>
  </sheetData>
  <mergeCells count="40">
    <mergeCell ref="O23:AU25"/>
    <mergeCell ref="A10:AW10"/>
    <mergeCell ref="A12:U12"/>
    <mergeCell ref="X12:AS12"/>
    <mergeCell ref="X13:AS13"/>
    <mergeCell ref="X14:AS14"/>
    <mergeCell ref="X15:AS15"/>
    <mergeCell ref="A21:N21"/>
    <mergeCell ref="A23:N23"/>
    <mergeCell ref="O21:AU21"/>
    <mergeCell ref="AB36:AF36"/>
    <mergeCell ref="AB40:AF40"/>
    <mergeCell ref="AB32:AF32"/>
    <mergeCell ref="A35:Z35"/>
    <mergeCell ref="A31:Z31"/>
    <mergeCell ref="AB31:AF31"/>
    <mergeCell ref="AB35:AF35"/>
    <mergeCell ref="AB39:AF39"/>
    <mergeCell ref="A27:L27"/>
    <mergeCell ref="A38:O40"/>
    <mergeCell ref="Q39:Z39"/>
    <mergeCell ref="P27:Q27"/>
    <mergeCell ref="N27:O27"/>
    <mergeCell ref="R27:U27"/>
    <mergeCell ref="AN35:AQ35"/>
    <mergeCell ref="AN39:AQ39"/>
    <mergeCell ref="X16:AS16"/>
    <mergeCell ref="X17:AS17"/>
    <mergeCell ref="X18:AS18"/>
    <mergeCell ref="W27:X27"/>
    <mergeCell ref="Y27:Z27"/>
    <mergeCell ref="AA27:AD27"/>
    <mergeCell ref="AK27:AM27"/>
    <mergeCell ref="AJ31:AK31"/>
    <mergeCell ref="AL31:AM31"/>
    <mergeCell ref="AJ35:AK35"/>
    <mergeCell ref="AJ39:AK39"/>
    <mergeCell ref="AL35:AM35"/>
    <mergeCell ref="AL39:AM39"/>
    <mergeCell ref="AN31:AQ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Настройки!$A$2:$A$20</xm:f>
          </x14:formula1>
          <xm:sqref>X12:AS18</xm:sqref>
        </x14:dataValidation>
        <x14:dataValidation type="list" allowBlank="1" showInputMessage="1" showErrorMessage="1">
          <x14:formula1>
            <xm:f>Настройки!$L$2:$L$13</xm:f>
          </x14:formula1>
          <xm:sqref>AA27 R27 AN31</xm:sqref>
        </x14:dataValidation>
        <x14:dataValidation type="list" allowBlank="1" showInputMessage="1" showErrorMessage="1">
          <x14:formula1>
            <xm:f>Настройки!$I$13:$I$16</xm:f>
          </x14:formula1>
          <xm:sqref>AN27:AO27 AJ27</xm:sqref>
        </x14:dataValidation>
        <x14:dataValidation type="list" allowBlank="1" showInputMessage="1" showErrorMessage="1">
          <x14:formula1>
            <xm:f>Настройки!$K$2:$K$13</xm:f>
          </x14:formula1>
          <xm:sqref>Y27 P27 AL31</xm:sqref>
        </x14:dataValidation>
        <x14:dataValidation type="list" allowBlank="1" showInputMessage="1" showErrorMessage="1">
          <x14:formula1>
            <xm:f>Настройки!$J$2:$J$32</xm:f>
          </x14:formula1>
          <xm:sqref>W27 N27 AJ31</xm:sqref>
        </x14:dataValidation>
        <x14:dataValidation type="list" allowBlank="1" showInputMessage="1" showErrorMessage="1">
          <x14:formula1>
            <xm:f>Настройки!$B$2:$B$6</xm:f>
          </x14:formula1>
          <xm:sqref>Q39:Z39</xm:sqref>
        </x14:dataValidation>
        <x14:dataValidation type="list" allowBlank="1" showInputMessage="1" showErrorMessage="1">
          <x14:formula1>
            <xm:f>Настройки!$I$2:$I$10</xm:f>
          </x14:formula1>
          <xm:sqref>O21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L49"/>
  <sheetViews>
    <sheetView tabSelected="1" view="pageBreakPreview" topLeftCell="FY1" zoomScale="90" zoomScaleNormal="85" zoomScaleSheetLayoutView="90" workbookViewId="0">
      <selection activeCell="P13" sqref="P13:AW14"/>
    </sheetView>
  </sheetViews>
  <sheetFormatPr defaultColWidth="1.7109375" defaultRowHeight="15" zeroHeight="1" x14ac:dyDescent="0.25"/>
  <cols>
    <col min="1" max="50" width="1.7109375" style="28"/>
    <col min="51" max="57" width="1.7109375" style="28" customWidth="1"/>
    <col min="58" max="58" width="2.140625" style="28" customWidth="1"/>
    <col min="59" max="350" width="1.7109375" style="28" customWidth="1"/>
    <col min="351" max="16384" width="1.7109375" style="28"/>
  </cols>
  <sheetData>
    <row r="1" spans="1:350" x14ac:dyDescent="0.25">
      <c r="AF1" s="29"/>
      <c r="AG1" s="29"/>
      <c r="AH1" s="29"/>
      <c r="AI1" s="29"/>
      <c r="AJ1" s="29"/>
      <c r="AO1" s="70"/>
      <c r="AP1" s="70"/>
      <c r="AQ1" s="70"/>
      <c r="AR1" s="70"/>
      <c r="AS1" s="70"/>
      <c r="AT1" s="70"/>
      <c r="AU1" s="70"/>
      <c r="AV1" s="70"/>
      <c r="AW1" s="70"/>
      <c r="CD1" s="29"/>
      <c r="CE1" s="29"/>
      <c r="CF1" s="29"/>
      <c r="CG1" s="29"/>
      <c r="CH1" s="29"/>
      <c r="CM1" s="70"/>
      <c r="CN1" s="70"/>
      <c r="CO1" s="70"/>
      <c r="CP1" s="70"/>
      <c r="CQ1" s="70"/>
      <c r="CR1" s="70"/>
      <c r="CS1" s="70"/>
      <c r="CT1" s="70"/>
      <c r="CU1" s="70"/>
      <c r="EB1" s="29"/>
      <c r="EC1" s="29"/>
      <c r="ED1" s="29"/>
      <c r="EE1" s="29"/>
      <c r="EF1" s="29"/>
      <c r="EK1" s="70"/>
      <c r="EL1" s="70"/>
      <c r="EM1" s="70"/>
      <c r="EN1" s="70"/>
      <c r="EO1" s="70"/>
      <c r="EP1" s="70"/>
      <c r="EQ1" s="70"/>
      <c r="ER1" s="70"/>
      <c r="ES1" s="70"/>
      <c r="FZ1" s="29"/>
      <c r="GA1" s="29"/>
      <c r="GB1" s="29"/>
      <c r="GC1" s="29"/>
      <c r="GD1" s="29"/>
      <c r="GI1" s="70"/>
      <c r="GJ1" s="70"/>
      <c r="GK1" s="70"/>
      <c r="GL1" s="70"/>
      <c r="GM1" s="70"/>
      <c r="GN1" s="70"/>
      <c r="GO1" s="70"/>
      <c r="GP1" s="70"/>
      <c r="GQ1" s="70"/>
      <c r="HX1" s="29"/>
      <c r="HY1" s="29"/>
      <c r="HZ1" s="29"/>
      <c r="IA1" s="29"/>
      <c r="IB1" s="29"/>
      <c r="IG1" s="70"/>
      <c r="IH1" s="70"/>
      <c r="II1" s="70"/>
      <c r="IJ1" s="70"/>
      <c r="IK1" s="70"/>
      <c r="IL1" s="70"/>
      <c r="IM1" s="70"/>
      <c r="IN1" s="70"/>
      <c r="IO1" s="70"/>
      <c r="JV1" s="29"/>
      <c r="JW1" s="29"/>
      <c r="JX1" s="29"/>
      <c r="JY1" s="29"/>
      <c r="JZ1" s="29"/>
      <c r="KE1" s="70"/>
      <c r="KF1" s="70"/>
      <c r="KG1" s="70"/>
      <c r="KH1" s="70"/>
      <c r="KI1" s="70"/>
      <c r="KJ1" s="70"/>
      <c r="KK1" s="70"/>
      <c r="KL1" s="70"/>
      <c r="KM1" s="70"/>
      <c r="LT1" s="29"/>
      <c r="LU1" s="29"/>
      <c r="LV1" s="29"/>
      <c r="LW1" s="29"/>
      <c r="LX1" s="29"/>
      <c r="MC1" s="70"/>
      <c r="MD1" s="70"/>
      <c r="ME1" s="70"/>
      <c r="MF1" s="70"/>
      <c r="MG1" s="70"/>
      <c r="MH1" s="70"/>
      <c r="MI1" s="70"/>
      <c r="MJ1" s="70"/>
      <c r="MK1" s="70"/>
    </row>
    <row r="2" spans="1:350" ht="15.75" x14ac:dyDescent="0.25">
      <c r="N2" s="30"/>
      <c r="O2" s="30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BL2" s="30"/>
      <c r="BM2" s="30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DJ2" s="30"/>
      <c r="DK2" s="30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FH2" s="30"/>
      <c r="FI2" s="30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HF2" s="30"/>
      <c r="HG2" s="30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JD2" s="30"/>
      <c r="JE2" s="30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LB2" s="30"/>
      <c r="LC2" s="30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</row>
    <row r="3" spans="1:350" ht="15.75" x14ac:dyDescent="0.25">
      <c r="AF3" s="31"/>
      <c r="AG3" s="31"/>
      <c r="AH3" s="32"/>
      <c r="AI3" s="32"/>
      <c r="AJ3" s="32"/>
      <c r="AK3" s="32"/>
      <c r="CD3" s="31"/>
      <c r="CE3" s="31"/>
      <c r="CF3" s="32"/>
      <c r="CG3" s="32"/>
      <c r="CH3" s="32"/>
      <c r="CI3" s="32"/>
      <c r="EB3" s="31"/>
      <c r="EC3" s="31"/>
      <c r="ED3" s="32"/>
      <c r="EE3" s="32"/>
      <c r="EF3" s="32"/>
      <c r="EG3" s="32"/>
      <c r="FZ3" s="31"/>
      <c r="GA3" s="31"/>
      <c r="GB3" s="32"/>
      <c r="GC3" s="32"/>
      <c r="GD3" s="32"/>
      <c r="GE3" s="32"/>
      <c r="HX3" s="31"/>
      <c r="HY3" s="31"/>
      <c r="HZ3" s="32"/>
      <c r="IA3" s="32"/>
      <c r="IB3" s="32"/>
      <c r="IC3" s="32"/>
      <c r="JV3" s="31"/>
      <c r="JW3" s="31"/>
      <c r="JX3" s="32"/>
      <c r="JY3" s="32"/>
      <c r="JZ3" s="32"/>
      <c r="KA3" s="32"/>
      <c r="LT3" s="31"/>
      <c r="LU3" s="31"/>
      <c r="LV3" s="32"/>
      <c r="LW3" s="32"/>
      <c r="LX3" s="32"/>
      <c r="LY3" s="32"/>
    </row>
    <row r="4" spans="1:350" ht="15.75" x14ac:dyDescent="0.25"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33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33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33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33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33"/>
      <c r="JS4" s="72"/>
      <c r="JT4" s="72"/>
      <c r="JU4" s="72"/>
      <c r="JV4" s="72"/>
      <c r="JW4" s="72"/>
      <c r="JX4" s="72"/>
      <c r="JY4" s="72"/>
      <c r="JZ4" s="72"/>
      <c r="KA4" s="72"/>
      <c r="KB4" s="72"/>
      <c r="KC4" s="72"/>
      <c r="KD4" s="72"/>
      <c r="KE4" s="72"/>
      <c r="KF4" s="72"/>
      <c r="KG4" s="72"/>
      <c r="KH4" s="72"/>
      <c r="KI4" s="72"/>
      <c r="KJ4" s="72"/>
      <c r="KK4" s="72"/>
      <c r="KL4" s="72"/>
      <c r="KM4" s="72"/>
      <c r="KN4" s="33"/>
      <c r="LQ4" s="72"/>
      <c r="LR4" s="72"/>
      <c r="LS4" s="72"/>
      <c r="LT4" s="72"/>
      <c r="LU4" s="72"/>
      <c r="LV4" s="72"/>
      <c r="LW4" s="72"/>
      <c r="LX4" s="72"/>
      <c r="LY4" s="72"/>
      <c r="LZ4" s="72"/>
      <c r="MA4" s="72"/>
      <c r="MB4" s="72"/>
      <c r="MC4" s="72"/>
      <c r="MD4" s="72"/>
      <c r="ME4" s="72"/>
      <c r="MF4" s="72"/>
      <c r="MG4" s="72"/>
      <c r="MH4" s="72"/>
      <c r="MI4" s="72"/>
      <c r="MJ4" s="72"/>
      <c r="MK4" s="72"/>
      <c r="ML4" s="33"/>
    </row>
    <row r="5" spans="1:350" ht="15.75" x14ac:dyDescent="0.25"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</row>
    <row r="6" spans="1:350" ht="22.5" customHeight="1" x14ac:dyDescent="0.25"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</row>
    <row r="7" spans="1:350" ht="15.75" x14ac:dyDescent="0.25"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JS7" s="74"/>
      <c r="JT7" s="74"/>
      <c r="JU7" s="74"/>
      <c r="JV7" s="74"/>
      <c r="JW7" s="74"/>
      <c r="JX7" s="74"/>
      <c r="JY7" s="74"/>
      <c r="JZ7" s="74"/>
      <c r="KA7" s="74"/>
      <c r="KB7" s="74"/>
      <c r="KC7" s="74"/>
      <c r="KD7" s="74"/>
      <c r="KE7" s="74"/>
      <c r="KF7" s="74"/>
      <c r="KG7" s="74"/>
      <c r="KH7" s="74"/>
      <c r="KI7" s="74"/>
      <c r="KJ7" s="74"/>
      <c r="KK7" s="74"/>
      <c r="KL7" s="74"/>
      <c r="KM7" s="74"/>
      <c r="LQ7" s="74"/>
      <c r="LR7" s="74"/>
      <c r="LS7" s="74"/>
      <c r="LT7" s="74"/>
      <c r="LU7" s="74"/>
      <c r="LV7" s="74"/>
      <c r="LW7" s="74"/>
      <c r="LX7" s="74"/>
      <c r="LY7" s="74"/>
      <c r="LZ7" s="74"/>
      <c r="MA7" s="74"/>
      <c r="MB7" s="74"/>
      <c r="MC7" s="74"/>
      <c r="MD7" s="74"/>
      <c r="ME7" s="74"/>
      <c r="MF7" s="74"/>
      <c r="MG7" s="74"/>
      <c r="MH7" s="74"/>
      <c r="MI7" s="74"/>
      <c r="MJ7" s="74"/>
      <c r="MK7" s="74"/>
    </row>
    <row r="8" spans="1:350" ht="15.75" x14ac:dyDescent="0.25"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</row>
    <row r="9" spans="1:350" ht="15.75" x14ac:dyDescent="0.25"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JU9" s="71"/>
      <c r="JV9" s="71"/>
      <c r="JW9" s="71"/>
      <c r="JX9" s="71"/>
      <c r="JY9" s="71"/>
      <c r="JZ9" s="71"/>
      <c r="KA9" s="71"/>
      <c r="KB9" s="71"/>
      <c r="KC9" s="71"/>
      <c r="KD9" s="71"/>
      <c r="KE9" s="71"/>
      <c r="KF9" s="71"/>
      <c r="KG9" s="71"/>
      <c r="KH9" s="71"/>
      <c r="KI9" s="71"/>
      <c r="KJ9" s="71"/>
      <c r="KK9" s="71"/>
      <c r="KL9" s="71"/>
      <c r="KM9" s="71"/>
      <c r="LS9" s="71"/>
      <c r="LT9" s="71"/>
      <c r="LU9" s="71"/>
      <c r="LV9" s="71"/>
      <c r="LW9" s="71"/>
      <c r="LX9" s="71"/>
      <c r="LY9" s="71"/>
      <c r="LZ9" s="71"/>
      <c r="MA9" s="71"/>
      <c r="MB9" s="71"/>
      <c r="MC9" s="71"/>
      <c r="MD9" s="71"/>
      <c r="ME9" s="71"/>
      <c r="MF9" s="71"/>
      <c r="MG9" s="71"/>
      <c r="MH9" s="71"/>
      <c r="MI9" s="71"/>
      <c r="MJ9" s="71"/>
      <c r="MK9" s="71"/>
    </row>
    <row r="10" spans="1:350" s="36" customFormat="1" ht="9" customHeight="1" x14ac:dyDescent="0.25">
      <c r="AJ10" s="37"/>
      <c r="AK10" s="37"/>
      <c r="AL10" s="37"/>
      <c r="AM10" s="37"/>
      <c r="AN10" s="37"/>
      <c r="AO10" s="37"/>
      <c r="AP10" s="75"/>
      <c r="AQ10" s="75"/>
      <c r="AR10" s="75"/>
      <c r="AS10" s="75"/>
      <c r="AT10" s="75"/>
      <c r="AU10" s="37"/>
      <c r="AV10" s="37"/>
      <c r="AW10" s="37"/>
      <c r="CH10" s="37"/>
      <c r="CI10" s="37"/>
      <c r="CJ10" s="37"/>
      <c r="CK10" s="37"/>
      <c r="CL10" s="37"/>
      <c r="CM10" s="37"/>
      <c r="CN10" s="75"/>
      <c r="CO10" s="75"/>
      <c r="CP10" s="75"/>
      <c r="CQ10" s="75"/>
      <c r="CR10" s="75"/>
      <c r="CS10" s="37"/>
      <c r="CT10" s="37"/>
      <c r="CU10" s="37"/>
      <c r="EF10" s="37"/>
      <c r="EG10" s="37"/>
      <c r="EH10" s="37"/>
      <c r="EI10" s="37"/>
      <c r="EJ10" s="37"/>
      <c r="EK10" s="37"/>
      <c r="EL10" s="75"/>
      <c r="EM10" s="75"/>
      <c r="EN10" s="75"/>
      <c r="EO10" s="75"/>
      <c r="EP10" s="75"/>
      <c r="EQ10" s="37"/>
      <c r="ER10" s="37"/>
      <c r="ES10" s="37"/>
      <c r="GD10" s="37"/>
      <c r="GE10" s="37"/>
      <c r="GF10" s="37"/>
      <c r="GG10" s="37"/>
      <c r="GH10" s="37"/>
      <c r="GI10" s="37"/>
      <c r="GJ10" s="75"/>
      <c r="GK10" s="75"/>
      <c r="GL10" s="75"/>
      <c r="GM10" s="75"/>
      <c r="GN10" s="75"/>
      <c r="GO10" s="37"/>
      <c r="GP10" s="37"/>
      <c r="GQ10" s="37"/>
      <c r="IB10" s="37"/>
      <c r="IC10" s="37"/>
      <c r="ID10" s="37"/>
      <c r="IE10" s="37"/>
      <c r="IF10" s="37"/>
      <c r="IG10" s="37"/>
      <c r="IH10" s="75"/>
      <c r="II10" s="75"/>
      <c r="IJ10" s="75"/>
      <c r="IK10" s="75"/>
      <c r="IL10" s="75"/>
      <c r="IM10" s="37"/>
      <c r="IN10" s="37"/>
      <c r="IO10" s="37"/>
      <c r="JZ10" s="37"/>
      <c r="KA10" s="37"/>
      <c r="KB10" s="37"/>
      <c r="KC10" s="37"/>
      <c r="KD10" s="37"/>
      <c r="KE10" s="37"/>
      <c r="KF10" s="75"/>
      <c r="KG10" s="75"/>
      <c r="KH10" s="75"/>
      <c r="KI10" s="75"/>
      <c r="KJ10" s="75"/>
      <c r="KK10" s="37"/>
      <c r="KL10" s="37"/>
      <c r="KM10" s="37"/>
      <c r="LX10" s="37"/>
      <c r="LY10" s="37"/>
      <c r="LZ10" s="37"/>
      <c r="MA10" s="37"/>
      <c r="MB10" s="37"/>
      <c r="MC10" s="37"/>
      <c r="MD10" s="75"/>
      <c r="ME10" s="75"/>
      <c r="MF10" s="75"/>
      <c r="MG10" s="75"/>
      <c r="MH10" s="75"/>
      <c r="MI10" s="37"/>
      <c r="MJ10" s="37"/>
      <c r="MK10" s="37"/>
    </row>
    <row r="11" spans="1:350" ht="15.75" x14ac:dyDescent="0.25"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JU11" s="71"/>
      <c r="JV11" s="71"/>
      <c r="JW11" s="71"/>
      <c r="JX11" s="71"/>
      <c r="JY11" s="71"/>
      <c r="JZ11" s="71"/>
      <c r="KA11" s="71"/>
      <c r="KB11" s="71"/>
      <c r="KC11" s="71"/>
      <c r="KD11" s="71"/>
      <c r="KE11" s="71"/>
      <c r="KF11" s="71"/>
      <c r="KG11" s="71"/>
      <c r="KH11" s="71"/>
      <c r="KI11" s="71"/>
      <c r="KJ11" s="71"/>
      <c r="KK11" s="71"/>
      <c r="KL11" s="71"/>
      <c r="KM11" s="71"/>
      <c r="LS11" s="71"/>
      <c r="LT11" s="71"/>
      <c r="LU11" s="71"/>
      <c r="LV11" s="71"/>
      <c r="LW11" s="71"/>
      <c r="LX11" s="71"/>
      <c r="LY11" s="71"/>
      <c r="LZ11" s="71"/>
      <c r="MA11" s="71"/>
      <c r="MB11" s="71"/>
      <c r="MC11" s="71"/>
      <c r="MD11" s="71"/>
      <c r="ME11" s="71"/>
      <c r="MF11" s="71"/>
      <c r="MG11" s="71"/>
      <c r="MH11" s="71"/>
      <c r="MI11" s="71"/>
      <c r="MJ11" s="71"/>
      <c r="MK11" s="71"/>
    </row>
    <row r="12" spans="1:350" x14ac:dyDescent="0.25"/>
    <row r="13" spans="1:350" s="36" customFormat="1" ht="15.75" customHeight="1" x14ac:dyDescent="0.25">
      <c r="P13" s="66" t="str">
        <f>IF('Служебная записка'!$X$12=Настройки!$A$2,Настройки!$D$2,(IF('Служебная записка'!$X$12=Настройки!$A$3,Настройки!$D$3,(IF('Служебная записка'!$X$12=Настройки!$A$4,Настройки!$D$4,(IF('Служебная записка'!$X$12=Настройки!$A$5,Настройки!$D$5,(IF('Служебная записка'!$X$12=Настройки!$A$6,Настройки!$D$6,(IF('Служебная записка'!$X$12=Настройки!$A$8,Настройки!$D$8,(IF('Служебная записка'!$X$12=Настройки!$A$9,Настройки!$D$9,(IF('Служебная записка'!$X$12=Настройки!$A$10,Настройки!$D$10,(IF('Служебная записка'!$X$12=Настройки!$A$11,Настройки!$D$11,(IF('Служебная записка'!$X$12=Настройки!$A$12,Настройки!$D$12,(IF('Служебная записка'!$X$12=Настройки!$A$13,Настройки!$D$13,(IF('Служебная записка'!$X$12=Настройки!$A$14,Настройки!$D$14,(IF('Служебная записка'!$X$12=Настройки!$A$15,Настройки!$D$15,(IF('Служебная записка'!$X$12=Настройки!$A$16,Настройки!$D$16,(IF('Служебная записка'!$X$12=Настройки!$A$17,Настройки!$D$17,(IF('Служебная записка'!$X$12=Настройки!$A$18,Настройки!$D$18,(IF('Служебная записка'!$X$12=Настройки!$A$19,Настройки!$D$19,(IF('Служебная записка'!$X$12=Настройки!$A$20,Настройки!$D$20,)))))))))))))))))))))))))))))))))))</f>
        <v>от Ве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BN13" s="66" t="str">
        <f>IF('Служебная записка'!$X$13=Настройки!$A$2,Настройки!$D$2,(IF('Служебная записка'!$X$13=Настройки!$A$3,Настройки!$D$3,(IF('Служебная записка'!$X$13=Настройки!$A$4,Настройки!$D$4,(IF('Служебная записка'!$X$13=Настройки!$A$5,Настройки!$D$5,(IF('Служебная записка'!$X$13=Настройки!$A$6,Настройки!$D$6,(IF('Служебная записка'!$X$13=Настройки!$A$8,Настройки!$D$8,(IF('Служебная записка'!$X$13=Настройки!$A$9,Настройки!$D$9,(IF('Служебная записка'!$X$13=Настройки!$A$10,Настройки!$D$10,(IF('Служебная записка'!$X$13=Настройки!$A$11,Настройки!$D$11,(IF('Служебная записка'!$X$13=Настройки!$A$12,Настройки!$D$12,(IF('Служебная записка'!$X$13=Настройки!$A$13,Настройки!$D$13,(IF('Служебная записка'!$X$13=Настройки!$A$14,Настройки!$D$14,(IF('Служебная записка'!$X$13=Настройки!$A$15,Настройки!$D$15,(IF('Служебная записка'!$X$13=Настройки!$A$16,Настройки!$D$16,(IF('Служебная записка'!$X$13=Настройки!$A$17,Настройки!$D$17,(IF('Служебная записка'!$X$13=Настройки!$A$18,Настройки!$D$18,(IF('Служебная записка'!$X$13=Настройки!$A$19,Настройки!$D$19,(IF('Служебная записка'!$X$13=Настройки!$A$20,Настройки!$D$20,)))))))))))))))))))))))))))))))))))</f>
        <v>от Ин</v>
      </c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DL13" s="66" t="str">
        <f>IF('Служебная записка'!$X$14=Настройки!$A$2,Настройки!$D$2,(IF('Служебная записка'!$X$14=Настройки!$A$3,Настройки!$D$3,(IF('Служебная записка'!$X$14=Настройки!$A$4,Настройки!$D$4,(IF('Служебная записка'!$X$14=Настройки!$A$5,Настройки!$D$5,(IF('Служебная записка'!$X$14=Настройки!$A$6,Настройки!$D$6,(IF('Служебная записка'!$X$14=Настройки!$A$8,Настройки!$D$8,(IF('Служебная записка'!$X$14=Настройки!$A$9,Настройки!$D$9,(IF('Служебная записка'!$X$14=Настройки!$A$10,Настройки!$D$10,(IF('Служебная записка'!$X$14=Настройки!$A$11,Настройки!$D$11,(IF('Служебная записка'!$X$14=Настройки!$A$12,Настройки!$D$12,(IF('Служебная записка'!$X$14=Настройки!$A$13,Настройки!$D$13,(IF('Служебная записка'!$X$14=Настройки!$A$14,Настройки!$D$14,(IF('Служебная записка'!$X$14=Настройки!$A$15,Настройки!$D$15,(IF('Служебная записка'!$X$14=Настройки!$A$16,Настройки!$D$16,(IF('Служебная записка'!$X$14=Настройки!$A$17,Настройки!$D$17,(IF('Служебная записка'!$X$14=Настройки!$A$18,Настройки!$D$18,(IF('Служебная записка'!$X$14=Настройки!$A$19,Настройки!$D$19,(IF('Служебная записка'!$X$14=Настройки!$A$20,Настройки!$D$20,)))))))))))))))))))))))))))))))))))</f>
        <v>от Эл</v>
      </c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FJ13" s="66" t="str">
        <f>IF('Служебная записка'!$X$15=Настройки!$A$2,Настройки!$D$2,(IF('Служебная записка'!$X$15=Настройки!$A$3,Настройки!$D$3,(IF('Служебная записка'!$X$15=Настройки!$A$4,Настройки!$D$4,(IF('Служебная записка'!$X$15=Настройки!$A$5,Настройки!$D$5,(IF('Служебная записка'!$X$15=Настройки!$A$6,Настройки!$D$6,(IF('Служебная записка'!$X$15=Настройки!$A$8,Настройки!$D$8,(IF('Служебная записка'!$X$15=Настройки!$A$9,Настройки!$D$9,(IF('Служебная записка'!$X$15=Настройки!$A$10,Настройки!$D$10,(IF('Служебная записка'!$X$15=Настройки!$A$11,Настройки!$D$11,(IF('Служебная записка'!$X$15=Настройки!$A$12,Настройки!$D$12,(IF('Служебная записка'!$X$15=Настройки!$A$13,Настройки!$D$13,(IF('Служебная записка'!$X$15=Настройки!$A$14,Настройки!$D$14,(IF('Служебная записка'!$X$15=Настройки!$A$15,Настройки!$D$15,(IF('Служебная записка'!$X$15=Настройки!$A$16,Настройки!$D$16,(IF('Служебная записка'!$X$15=Настройки!$A$17,Настройки!$D$17,(IF('Служебная записка'!$X$15=Настройки!$A$18,Настройки!$D$18,(IF('Служебная записка'!$X$15=Настройки!$A$19,Настройки!$D$19,(IF('Служебная записка'!$X$15=Настройки!$A$20,Настройки!$D$20,)))))))))))))))))))))))))))))))))))</f>
        <v>от Ру</v>
      </c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HH13" s="66" t="str">
        <f>IF('Служебная записка'!$X$16=Настройки!$A$2,Настройки!$D$2,(IF('Служебная записка'!$X$16=Настройки!$A$3,Настройки!$D$3,(IF('Служебная записка'!$X$16=Настройки!$A$4,Настройки!$D$4,(IF('Служебная записка'!$X$16=Настройки!$A$5,Настройки!$D$5,(IF('Служебная записка'!$X$16=Настройки!$A$6,Настройки!$D$6,(IF('Служебная записка'!$X$16=Настройки!$A$8,Настройки!$D$8,(IF('Служебная записка'!$X$16=Настройки!$A$9,Настройки!$D$9,(IF('Служебная записка'!$X$16=Настройки!$A$10,Настройки!$D$10,(IF('Служебная записка'!$X$16=Настройки!$A$11,Настройки!$D$11,(IF('Служебная записка'!$X$16=Настройки!$A$12,Настройки!$D$12,(IF('Служебная записка'!$X$16=Настройки!$A$13,Настройки!$D$13,(IF('Служебная записка'!$X$16=Настройки!$A$14,Настройки!$D$14,(IF('Служебная записка'!$X$16=Настройки!$A$15,Настройки!$D$15,(IF('Служебная записка'!$X$16=Настройки!$A$16,Настройки!$D$16,(IF('Служебная записка'!$X$16=Настройки!$A$17,Настройки!$D$17,(IF('Служебная записка'!$X$16=Настройки!$A$18,Настройки!$D$18,(IF('Служебная записка'!$X$16=Настройки!$A$19,Настройки!$D$19,(IF('Служебная записка'!$X$16=Настройки!$A$20,Настройки!$D$20,)))))))))))))))))))))))))))))))))))</f>
        <v>от Ин</v>
      </c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JF13" s="66" t="str">
        <f>IF('Служебная записка'!$X$17=Настройки!$A$2,Настройки!$D$2,(IF('Служебная записка'!$X$17=Настройки!$A$3,Настройки!$D$3,(IF('Служебная записка'!$X$17=Настройки!$A$4,Настройки!$D$4,(IF('Служебная записка'!$X$17=Настройки!$A$5,Настройки!$D$5,(IF('Служебная записка'!$X$17=Настройки!$A$6,Настройки!$D$6,(IF('Служебная записка'!$X$17=Настройки!$A$8,Настройки!$D$8,(IF('Служебная записка'!$X$17=Настройки!$A$9,Настройки!$D$9,(IF('Служебная записка'!$X$17=Настройки!$A$10,Настройки!$D$10,(IF('Служебная записка'!$X$17=Настройки!$A$11,Настройки!$D$11,(IF('Служебная записка'!$X$17=Настройки!$A$12,Настройки!$D$12,(IF('Служебная записка'!$X$17=Настройки!$A$13,Настройки!$D$13,(IF('Служебная записка'!$X$17=Настройки!$A$14,Настройки!$D$14,(IF('Служебная записка'!$X$17=Настройки!$A$15,Настройки!$D$15,(IF('Служебная записка'!$X$17=Настройки!$A$16,Настройки!$D$16,(IF('Служебная записка'!$X$17=Настройки!$A$17,Настройки!$D$17,(IF('Служебная записка'!$X$17=Настройки!$A$18,Настройки!$D$18,(IF('Служебная записка'!$X$17=Настройки!$A$19,Настройки!$D$19,(IF('Служебная записка'!$X$17=Настройки!$A$20,Настройки!$D$20,)))))))))))))))))))))))))))))))))))</f>
        <v>от водителя Кр В.Н</v>
      </c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LD13" s="66" t="str">
        <f>IF('Служебная записка'!$X$18=Настройки!$A$2,Настройки!$D$2,(IF('Служебная записка'!$X$18=Настройки!$A$3,Настройки!$D$3,(IF('Служебная записка'!$X$18=Настройки!$A$4,Настройки!$D$4,(IF('Служебная записка'!$X$18=Настройки!$A$5,Настройки!$D$5,(IF('Служебная записка'!$X$18=Настройки!$A$6,Настройки!$D$6,(IF('Служебная записка'!$X$18=Настройки!$A$8,Настройки!$D$8,(IF('Служебная записка'!$X$18=Настройки!$A$9,Настройки!$D$9,(IF('Служебная записка'!$X$18=Настройки!$A$10,Настройки!$D$10,(IF('Служебная записка'!$X$18=Настройки!$A$11,Настройки!$D$11,(IF('Служебная записка'!$X$18=Настройки!$A$12,Настройки!$D$12,(IF('Служебная записка'!$X$18=Настройки!$A$13,Настройки!$D$13,(IF('Служебная записка'!$X$18=Настройки!$A$14,Настройки!$D$14,(IF('Служебная записка'!$X$18=Настройки!$A$15,Настройки!$D$15,(IF('Служебная записка'!$X$18=Настройки!$A$16,Настройки!$D$16,(IF('Служебная записка'!$X$18=Настройки!$A$17,Настройки!$D$17,(IF('Служебная записка'!$X$18=Настройки!$A$18,Настройки!$D$18,(IF('Служебная записка'!$X$18=Настройки!$A$19,Настройки!$D$19,(IF('Служебная записка'!$X$18=Настройки!$A$20,Настройки!$D$20,)))))))))))))))))))))))))))))))))))</f>
        <v>от водителя Ба С.В.</v>
      </c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</row>
    <row r="14" spans="1:350" s="36" customFormat="1" ht="15" customHeight="1" x14ac:dyDescent="0.25"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</row>
    <row r="15" spans="1:350" ht="15" customHeight="1" x14ac:dyDescent="0.25"/>
    <row r="16" spans="1:350" ht="15" customHeight="1" x14ac:dyDescent="0.25">
      <c r="A16" s="65" t="s">
        <v>30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Y16" s="65" t="s">
        <v>30</v>
      </c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W16" s="65" t="s">
        <v>30</v>
      </c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U16" s="65" t="s">
        <v>30</v>
      </c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S16" s="65" t="s">
        <v>30</v>
      </c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Q16" s="65" t="s">
        <v>30</v>
      </c>
      <c r="IR16" s="65"/>
      <c r="IS16" s="65"/>
      <c r="IT16" s="65"/>
      <c r="IU16" s="65"/>
      <c r="IV16" s="65"/>
      <c r="IW16" s="65"/>
      <c r="IX16" s="65"/>
      <c r="IY16" s="65"/>
      <c r="IZ16" s="65"/>
      <c r="JA16" s="65"/>
      <c r="JB16" s="65"/>
      <c r="JC16" s="65"/>
      <c r="JD16" s="65"/>
      <c r="JE16" s="65"/>
      <c r="JF16" s="65"/>
      <c r="JG16" s="65"/>
      <c r="JH16" s="65"/>
      <c r="JI16" s="65"/>
      <c r="JJ16" s="65"/>
      <c r="JK16" s="65"/>
      <c r="JL16" s="65"/>
      <c r="JM16" s="65"/>
      <c r="JN16" s="65"/>
      <c r="JO16" s="65"/>
      <c r="JP16" s="65"/>
      <c r="JQ16" s="65"/>
      <c r="JR16" s="65"/>
      <c r="JS16" s="65"/>
      <c r="JT16" s="65"/>
      <c r="JU16" s="65"/>
      <c r="JV16" s="65"/>
      <c r="JW16" s="65"/>
      <c r="JX16" s="65"/>
      <c r="JY16" s="65"/>
      <c r="JZ16" s="65"/>
      <c r="KA16" s="65"/>
      <c r="KB16" s="65"/>
      <c r="KC16" s="65"/>
      <c r="KD16" s="65"/>
      <c r="KE16" s="65"/>
      <c r="KF16" s="65"/>
      <c r="KG16" s="65"/>
      <c r="KH16" s="65"/>
      <c r="KI16" s="65"/>
      <c r="KJ16" s="65"/>
      <c r="KK16" s="65"/>
      <c r="KL16" s="65"/>
      <c r="KM16" s="65"/>
      <c r="KO16" s="65" t="s">
        <v>30</v>
      </c>
      <c r="KP16" s="65"/>
      <c r="KQ16" s="65"/>
      <c r="KR16" s="65"/>
      <c r="KS16" s="65"/>
      <c r="KT16" s="65"/>
      <c r="KU16" s="65"/>
      <c r="KV16" s="65"/>
      <c r="KW16" s="65"/>
      <c r="KX16" s="65"/>
      <c r="KY16" s="65"/>
      <c r="KZ16" s="65"/>
      <c r="LA16" s="65"/>
      <c r="LB16" s="65"/>
      <c r="LC16" s="65"/>
      <c r="LD16" s="65"/>
      <c r="LE16" s="65"/>
      <c r="LF16" s="65"/>
      <c r="LG16" s="65"/>
      <c r="LH16" s="65"/>
      <c r="LI16" s="65"/>
      <c r="LJ16" s="65"/>
      <c r="LK16" s="65"/>
      <c r="LL16" s="65"/>
      <c r="LM16" s="65"/>
      <c r="LN16" s="65"/>
      <c r="LO16" s="65"/>
      <c r="LP16" s="65"/>
      <c r="LQ16" s="65"/>
      <c r="LR16" s="65"/>
      <c r="LS16" s="65"/>
      <c r="LT16" s="65"/>
      <c r="LU16" s="65"/>
      <c r="LV16" s="65"/>
      <c r="LW16" s="65"/>
      <c r="LX16" s="65"/>
      <c r="LY16" s="65"/>
      <c r="LZ16" s="65"/>
      <c r="MA16" s="65"/>
      <c r="MB16" s="65"/>
      <c r="MC16" s="65"/>
      <c r="MD16" s="65"/>
      <c r="ME16" s="65"/>
      <c r="MF16" s="65"/>
      <c r="MG16" s="65"/>
      <c r="MH16" s="65"/>
      <c r="MI16" s="65"/>
      <c r="MJ16" s="65"/>
      <c r="MK16" s="65"/>
    </row>
    <row r="17" spans="1:350" x14ac:dyDescent="0.25"/>
    <row r="18" spans="1:350" ht="15" customHeight="1" x14ac:dyDescent="0.25">
      <c r="A18" s="76" t="str">
        <f>Настройки!$A$34</f>
        <v>Прошу выдать денежные средства на командировочные расходы  на срок 
 2, в сумме 1000 руб. на мою зарплатную карту.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 t="str">
        <f>Настройки!$A$34</f>
        <v>Прошу выдать денежные средства на командировочные расходы  на срок 
 2, в сумме 1000 руб. на мою зарплатную карту.</v>
      </c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 t="str">
        <f>Настройки!$A$34</f>
        <v>Прошу выдать денежные средства на командировочные расходы  на срок 
 2, в сумме 1000 руб. на мою зарплатную карту.</v>
      </c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 t="str">
        <f>Настройки!$A$34</f>
        <v>Прошу выдать денежные средства на командировочные расходы  на срок 
 2, в сумме 1000 руб. на мою зарплатную карту.</v>
      </c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 t="str">
        <f>Настройки!$A$34</f>
        <v>Прошу выдать денежные средства на командировочные расходы  на срок 
 2, в сумме 1000 руб. на мою зарплатную карту.</v>
      </c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 t="str">
        <f>Настройки!$A$34</f>
        <v>Прошу выдать денежные средства на командировочные расходы  на срок 
 2, в сумме 1000 руб. на мою зарплатную карту.</v>
      </c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 t="str">
        <f>Настройки!$A$34</f>
        <v>Прошу выдать денежные средства на командировочные расходы  на срок 
 2, в сумме 1000 руб. на мою зарплатную карту.</v>
      </c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</row>
    <row r="19" spans="1:350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</row>
    <row r="20" spans="1:350" x14ac:dyDescent="0.25"/>
    <row r="21" spans="1:350" ht="15.75" x14ac:dyDescent="0.25">
      <c r="A21" s="73" t="s">
        <v>70</v>
      </c>
      <c r="B21" s="73"/>
      <c r="C21" s="73"/>
      <c r="D21" s="73"/>
      <c r="E21" s="73"/>
      <c r="F21" s="73"/>
      <c r="G21" s="73"/>
      <c r="H21" s="56" t="s">
        <v>84</v>
      </c>
      <c r="I21" s="56"/>
      <c r="J21" s="56"/>
      <c r="K21" s="56"/>
      <c r="L21" s="56"/>
      <c r="M21" s="56"/>
      <c r="N21" s="56"/>
      <c r="O21" s="34"/>
      <c r="P21" s="57" t="s">
        <v>16</v>
      </c>
      <c r="Q21" s="57"/>
      <c r="R21" s="58" t="s">
        <v>72</v>
      </c>
      <c r="S21" s="58"/>
      <c r="T21" s="58"/>
      <c r="U21" s="59" t="s">
        <v>69</v>
      </c>
      <c r="V21" s="59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73" t="s">
        <v>70</v>
      </c>
      <c r="AZ21" s="73"/>
      <c r="BA21" s="73"/>
      <c r="BB21" s="73"/>
      <c r="BC21" s="73"/>
      <c r="BD21" s="73"/>
      <c r="BE21" s="73"/>
      <c r="BF21" s="56" t="s">
        <v>84</v>
      </c>
      <c r="BG21" s="56"/>
      <c r="BH21" s="56"/>
      <c r="BI21" s="56"/>
      <c r="BJ21" s="56"/>
      <c r="BK21" s="56"/>
      <c r="BL21" s="56"/>
      <c r="BM21" s="34"/>
      <c r="BN21" s="57" t="s">
        <v>16</v>
      </c>
      <c r="BO21" s="57"/>
      <c r="BP21" s="58" t="s">
        <v>72</v>
      </c>
      <c r="BQ21" s="58"/>
      <c r="BR21" s="58"/>
      <c r="BS21" s="59" t="s">
        <v>69</v>
      </c>
      <c r="BT21" s="59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73" t="s">
        <v>70</v>
      </c>
      <c r="CX21" s="73"/>
      <c r="CY21" s="73"/>
      <c r="CZ21" s="73"/>
      <c r="DA21" s="73"/>
      <c r="DB21" s="73"/>
      <c r="DC21" s="73"/>
      <c r="DD21" s="56" t="s">
        <v>84</v>
      </c>
      <c r="DE21" s="56"/>
      <c r="DF21" s="56"/>
      <c r="DG21" s="56"/>
      <c r="DH21" s="56"/>
      <c r="DI21" s="56"/>
      <c r="DJ21" s="56"/>
      <c r="DK21" s="34"/>
      <c r="DL21" s="57" t="s">
        <v>16</v>
      </c>
      <c r="DM21" s="57"/>
      <c r="DN21" s="58" t="s">
        <v>72</v>
      </c>
      <c r="DO21" s="58"/>
      <c r="DP21" s="58"/>
      <c r="DQ21" s="59" t="s">
        <v>69</v>
      </c>
      <c r="DR21" s="59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73" t="s">
        <v>70</v>
      </c>
      <c r="EV21" s="73"/>
      <c r="EW21" s="73"/>
      <c r="EX21" s="73"/>
      <c r="EY21" s="73"/>
      <c r="EZ21" s="73"/>
      <c r="FA21" s="73"/>
      <c r="FB21" s="56" t="s">
        <v>84</v>
      </c>
      <c r="FC21" s="56"/>
      <c r="FD21" s="56"/>
      <c r="FE21" s="56"/>
      <c r="FF21" s="56"/>
      <c r="FG21" s="56"/>
      <c r="FH21" s="56"/>
      <c r="FI21" s="34"/>
      <c r="FJ21" s="57" t="s">
        <v>16</v>
      </c>
      <c r="FK21" s="57"/>
      <c r="FL21" s="58" t="s">
        <v>72</v>
      </c>
      <c r="FM21" s="58"/>
      <c r="FN21" s="58"/>
      <c r="FO21" s="59" t="s">
        <v>69</v>
      </c>
      <c r="FP21" s="59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73" t="s">
        <v>70</v>
      </c>
      <c r="GT21" s="73"/>
      <c r="GU21" s="73"/>
      <c r="GV21" s="73"/>
      <c r="GW21" s="73"/>
      <c r="GX21" s="73"/>
      <c r="GY21" s="73"/>
      <c r="GZ21" s="56" t="s">
        <v>84</v>
      </c>
      <c r="HA21" s="56"/>
      <c r="HB21" s="56"/>
      <c r="HC21" s="56"/>
      <c r="HD21" s="56"/>
      <c r="HE21" s="56"/>
      <c r="HF21" s="56"/>
      <c r="HG21" s="34"/>
      <c r="HH21" s="57" t="s">
        <v>16</v>
      </c>
      <c r="HI21" s="57"/>
      <c r="HJ21" s="58" t="s">
        <v>72</v>
      </c>
      <c r="HK21" s="58"/>
      <c r="HL21" s="58"/>
      <c r="HM21" s="59" t="s">
        <v>69</v>
      </c>
      <c r="HN21" s="59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73" t="s">
        <v>70</v>
      </c>
      <c r="IR21" s="73"/>
      <c r="IS21" s="73"/>
      <c r="IT21" s="73"/>
      <c r="IU21" s="73"/>
      <c r="IV21" s="73"/>
      <c r="IW21" s="73"/>
      <c r="IX21" s="56" t="s">
        <v>84</v>
      </c>
      <c r="IY21" s="56"/>
      <c r="IZ21" s="56"/>
      <c r="JA21" s="56"/>
      <c r="JB21" s="56"/>
      <c r="JC21" s="56"/>
      <c r="JD21" s="56"/>
      <c r="JE21" s="34"/>
      <c r="JF21" s="57" t="s">
        <v>16</v>
      </c>
      <c r="JG21" s="57"/>
      <c r="JH21" s="58" t="s">
        <v>72</v>
      </c>
      <c r="JI21" s="58"/>
      <c r="JJ21" s="58"/>
      <c r="JK21" s="59" t="s">
        <v>69</v>
      </c>
      <c r="JL21" s="59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73" t="s">
        <v>70</v>
      </c>
      <c r="KP21" s="73"/>
      <c r="KQ21" s="73"/>
      <c r="KR21" s="73"/>
      <c r="KS21" s="73"/>
      <c r="KT21" s="73"/>
      <c r="KU21" s="73"/>
      <c r="KV21" s="56" t="s">
        <v>84</v>
      </c>
      <c r="KW21" s="56"/>
      <c r="KX21" s="56"/>
      <c r="KY21" s="56"/>
      <c r="KZ21" s="56"/>
      <c r="LA21" s="56"/>
      <c r="LB21" s="56"/>
      <c r="LC21" s="34"/>
      <c r="LD21" s="57" t="s">
        <v>16</v>
      </c>
      <c r="LE21" s="57"/>
      <c r="LF21" s="58" t="s">
        <v>72</v>
      </c>
      <c r="LG21" s="58"/>
      <c r="LH21" s="58"/>
      <c r="LI21" s="59" t="s">
        <v>69</v>
      </c>
      <c r="LJ21" s="59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</row>
    <row r="22" spans="1:350" x14ac:dyDescent="0.25"/>
    <row r="23" spans="1:350" ht="15.75" x14ac:dyDescent="0.25">
      <c r="A23" s="60" t="s">
        <v>29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8" t="s">
        <v>28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Y23" s="60" t="s">
        <v>29</v>
      </c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8" t="s">
        <v>28</v>
      </c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W23" s="60" t="s">
        <v>29</v>
      </c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8" t="s">
        <v>28</v>
      </c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U23" s="60" t="s">
        <v>29</v>
      </c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8" t="s">
        <v>28</v>
      </c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S23" s="60" t="s">
        <v>29</v>
      </c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8" t="s">
        <v>28</v>
      </c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Q23" s="60" t="s">
        <v>29</v>
      </c>
      <c r="IR23" s="60"/>
      <c r="IS23" s="60"/>
      <c r="IT23" s="60"/>
      <c r="IU23" s="60"/>
      <c r="IV23" s="60"/>
      <c r="IW23" s="60"/>
      <c r="IX23" s="60"/>
      <c r="IY23" s="60"/>
      <c r="IZ23" s="60"/>
      <c r="JA23" s="60"/>
      <c r="JB23" s="60"/>
      <c r="JC23" s="60"/>
      <c r="JD23" s="60"/>
      <c r="JE23" s="60"/>
      <c r="JF23" s="60"/>
      <c r="JG23" s="60"/>
      <c r="JH23" s="60"/>
      <c r="JI23" s="68" t="s">
        <v>28</v>
      </c>
      <c r="JJ23" s="68"/>
      <c r="JK23" s="68"/>
      <c r="JL23" s="68"/>
      <c r="JM23" s="68"/>
      <c r="JN23" s="68"/>
      <c r="JO23" s="68"/>
      <c r="JP23" s="68"/>
      <c r="JQ23" s="68"/>
      <c r="JR23" s="68"/>
      <c r="JS23" s="68"/>
      <c r="JT23" s="68"/>
      <c r="JU23" s="68"/>
      <c r="JV23" s="68"/>
      <c r="JW23" s="68"/>
      <c r="JX23" s="68"/>
      <c r="JY23" s="68"/>
      <c r="JZ23" s="68"/>
      <c r="KO23" s="60" t="s">
        <v>29</v>
      </c>
      <c r="KP23" s="60"/>
      <c r="KQ23" s="60"/>
      <c r="KR23" s="60"/>
      <c r="KS23" s="60"/>
      <c r="KT23" s="60"/>
      <c r="KU23" s="60"/>
      <c r="KV23" s="60"/>
      <c r="KW23" s="60"/>
      <c r="KX23" s="60"/>
      <c r="KY23" s="60"/>
      <c r="KZ23" s="60"/>
      <c r="LA23" s="60"/>
      <c r="LB23" s="60"/>
      <c r="LC23" s="60"/>
      <c r="LD23" s="60"/>
      <c r="LE23" s="60"/>
      <c r="LF23" s="60"/>
      <c r="LG23" s="68" t="s">
        <v>28</v>
      </c>
      <c r="LH23" s="68"/>
      <c r="LI23" s="68"/>
      <c r="LJ23" s="68"/>
      <c r="LK23" s="68"/>
      <c r="LL23" s="68"/>
      <c r="LM23" s="68"/>
      <c r="LN23" s="68"/>
      <c r="LO23" s="68"/>
      <c r="LP23" s="68"/>
      <c r="LQ23" s="68"/>
      <c r="LR23" s="68"/>
      <c r="LS23" s="68"/>
      <c r="LT23" s="68"/>
      <c r="LU23" s="68"/>
      <c r="LV23" s="68"/>
      <c r="LW23" s="68"/>
      <c r="LX23" s="68"/>
    </row>
    <row r="24" spans="1:350" ht="15.75" x14ac:dyDescent="0.25">
      <c r="A24" s="60" t="s">
        <v>27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9" t="str">
        <f>CONCATENATE(Настройки!$D$33,Настройки!$E$33)</f>
        <v>1000 руб.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Y24" s="60" t="s">
        <v>27</v>
      </c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9" t="str">
        <f>S24</f>
        <v>1000 руб.</v>
      </c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W24" s="60" t="s">
        <v>27</v>
      </c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9" t="str">
        <f>BQ24</f>
        <v>1000 руб.</v>
      </c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U24" s="60" t="s">
        <v>27</v>
      </c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9" t="str">
        <f>DO24</f>
        <v>1000 руб.</v>
      </c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S24" s="60" t="s">
        <v>27</v>
      </c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9" t="str">
        <f>FM24</f>
        <v>1000 руб.</v>
      </c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Q24" s="60" t="s">
        <v>27</v>
      </c>
      <c r="IR24" s="60"/>
      <c r="IS24" s="60"/>
      <c r="IT24" s="60"/>
      <c r="IU24" s="60"/>
      <c r="IV24" s="60"/>
      <c r="IW24" s="60"/>
      <c r="IX24" s="60"/>
      <c r="IY24" s="60"/>
      <c r="IZ24" s="60"/>
      <c r="JA24" s="60"/>
      <c r="JB24" s="60"/>
      <c r="JC24" s="60"/>
      <c r="JD24" s="60"/>
      <c r="JE24" s="60"/>
      <c r="JF24" s="60"/>
      <c r="JG24" s="60"/>
      <c r="JH24" s="60"/>
      <c r="JI24" s="69" t="str">
        <f>HK24</f>
        <v>1000 руб.</v>
      </c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O24" s="60" t="s">
        <v>27</v>
      </c>
      <c r="KP24" s="60"/>
      <c r="KQ24" s="60"/>
      <c r="KR24" s="60"/>
      <c r="KS24" s="60"/>
      <c r="KT24" s="60"/>
      <c r="KU24" s="60"/>
      <c r="KV24" s="60"/>
      <c r="KW24" s="60"/>
      <c r="KX24" s="60"/>
      <c r="KY24" s="60"/>
      <c r="KZ24" s="60"/>
      <c r="LA24" s="60"/>
      <c r="LB24" s="60"/>
      <c r="LC24" s="60"/>
      <c r="LD24" s="60"/>
      <c r="LE24" s="60"/>
      <c r="LF24" s="60"/>
      <c r="LG24" s="69" t="str">
        <f>JI24</f>
        <v>1000 руб.</v>
      </c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</row>
    <row r="25" spans="1:350" ht="15.75" x14ac:dyDescent="0.25">
      <c r="A25" s="60" t="s">
        <v>26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 t="s">
        <v>10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Y25" s="60" t="s">
        <v>26</v>
      </c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 t="s">
        <v>10</v>
      </c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W25" s="60" t="s">
        <v>26</v>
      </c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 t="s">
        <v>10</v>
      </c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U25" s="60" t="s">
        <v>26</v>
      </c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 t="s">
        <v>10</v>
      </c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S25" s="60" t="s">
        <v>26</v>
      </c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 t="s">
        <v>10</v>
      </c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Q25" s="60" t="s">
        <v>26</v>
      </c>
      <c r="IR25" s="60"/>
      <c r="IS25" s="60"/>
      <c r="IT25" s="60"/>
      <c r="IU25" s="60"/>
      <c r="IV25" s="60"/>
      <c r="IW25" s="60"/>
      <c r="IX25" s="60"/>
      <c r="IY25" s="60"/>
      <c r="IZ25" s="60"/>
      <c r="JA25" s="60"/>
      <c r="JB25" s="60"/>
      <c r="JC25" s="60"/>
      <c r="JD25" s="60"/>
      <c r="JE25" s="60"/>
      <c r="JF25" s="60"/>
      <c r="JG25" s="60"/>
      <c r="JH25" s="60"/>
      <c r="JI25" s="60" t="s">
        <v>10</v>
      </c>
      <c r="JJ25" s="60"/>
      <c r="JK25" s="60"/>
      <c r="JL25" s="60"/>
      <c r="JM25" s="60"/>
      <c r="JN25" s="60"/>
      <c r="JO25" s="60"/>
      <c r="JP25" s="60"/>
      <c r="JQ25" s="60"/>
      <c r="JR25" s="60"/>
      <c r="JS25" s="60"/>
      <c r="JT25" s="60"/>
      <c r="JU25" s="60"/>
      <c r="JV25" s="60"/>
      <c r="JW25" s="60"/>
      <c r="JX25" s="60"/>
      <c r="JY25" s="60"/>
      <c r="JZ25" s="60"/>
      <c r="KO25" s="60" t="s">
        <v>26</v>
      </c>
      <c r="KP25" s="60"/>
      <c r="KQ25" s="60"/>
      <c r="KR25" s="60"/>
      <c r="KS25" s="60"/>
      <c r="KT25" s="60"/>
      <c r="KU25" s="60"/>
      <c r="KV25" s="60"/>
      <c r="KW25" s="60"/>
      <c r="KX25" s="60"/>
      <c r="KY25" s="60"/>
      <c r="KZ25" s="60"/>
      <c r="LA25" s="60"/>
      <c r="LB25" s="60"/>
      <c r="LC25" s="60"/>
      <c r="LD25" s="60"/>
      <c r="LE25" s="60"/>
      <c r="LF25" s="60"/>
      <c r="LG25" s="60" t="s">
        <v>10</v>
      </c>
      <c r="LH25" s="60"/>
      <c r="LI25" s="60"/>
      <c r="LJ25" s="60"/>
      <c r="LK25" s="60"/>
      <c r="LL25" s="60"/>
      <c r="LM25" s="60"/>
      <c r="LN25" s="60"/>
      <c r="LO25" s="60"/>
      <c r="LP25" s="60"/>
      <c r="LQ25" s="60"/>
      <c r="LR25" s="60"/>
      <c r="LS25" s="60"/>
      <c r="LT25" s="60"/>
      <c r="LU25" s="60"/>
      <c r="LV25" s="60"/>
      <c r="LW25" s="60"/>
      <c r="LX25" s="60"/>
    </row>
    <row r="26" spans="1:350" ht="15.75" x14ac:dyDescent="0.25">
      <c r="A26" s="60" t="s">
        <v>25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8" t="s">
        <v>10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Y26" s="60" t="s">
        <v>25</v>
      </c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8" t="s">
        <v>10</v>
      </c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W26" s="60" t="s">
        <v>25</v>
      </c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8" t="s">
        <v>10</v>
      </c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U26" s="60" t="s">
        <v>25</v>
      </c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8" t="s">
        <v>10</v>
      </c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S26" s="60" t="s">
        <v>25</v>
      </c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8" t="s">
        <v>10</v>
      </c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Q26" s="60" t="s">
        <v>25</v>
      </c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  <c r="JC26" s="60"/>
      <c r="JD26" s="60"/>
      <c r="JE26" s="60"/>
      <c r="JF26" s="60"/>
      <c r="JG26" s="60"/>
      <c r="JH26" s="60"/>
      <c r="JI26" s="68" t="s">
        <v>10</v>
      </c>
      <c r="JJ26" s="68"/>
      <c r="JK26" s="68"/>
      <c r="JL26" s="68"/>
      <c r="JM26" s="68"/>
      <c r="JN26" s="68"/>
      <c r="JO26" s="68"/>
      <c r="JP26" s="68"/>
      <c r="JQ26" s="68"/>
      <c r="JR26" s="68"/>
      <c r="JS26" s="68"/>
      <c r="JT26" s="68"/>
      <c r="JU26" s="68"/>
      <c r="JV26" s="68"/>
      <c r="JW26" s="68"/>
      <c r="JX26" s="68"/>
      <c r="JY26" s="68"/>
      <c r="JZ26" s="68"/>
      <c r="KO26" s="60" t="s">
        <v>25</v>
      </c>
      <c r="KP26" s="60"/>
      <c r="KQ26" s="60"/>
      <c r="KR26" s="60"/>
      <c r="KS26" s="60"/>
      <c r="KT26" s="60"/>
      <c r="KU26" s="60"/>
      <c r="KV26" s="60"/>
      <c r="KW26" s="60"/>
      <c r="KX26" s="60"/>
      <c r="KY26" s="60"/>
      <c r="KZ26" s="60"/>
      <c r="LA26" s="60"/>
      <c r="LB26" s="60"/>
      <c r="LC26" s="60"/>
      <c r="LD26" s="60"/>
      <c r="LE26" s="60"/>
      <c r="LF26" s="60"/>
      <c r="LG26" s="68" t="s">
        <v>10</v>
      </c>
      <c r="LH26" s="68"/>
      <c r="LI26" s="68"/>
      <c r="LJ26" s="68"/>
      <c r="LK26" s="68"/>
      <c r="LL26" s="68"/>
      <c r="LM26" s="68"/>
      <c r="LN26" s="68"/>
      <c r="LO26" s="68"/>
      <c r="LP26" s="68"/>
      <c r="LQ26" s="68"/>
      <c r="LR26" s="68"/>
      <c r="LS26" s="68"/>
      <c r="LT26" s="68"/>
      <c r="LU26" s="68"/>
      <c r="LV26" s="68"/>
      <c r="LW26" s="68"/>
      <c r="LX26" s="68"/>
    </row>
    <row r="27" spans="1:350" ht="15.75" x14ac:dyDescent="0.25">
      <c r="A27" s="60" t="s">
        <v>24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9" t="s">
        <v>10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Y27" s="60" t="s">
        <v>24</v>
      </c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9" t="s">
        <v>10</v>
      </c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W27" s="60" t="s">
        <v>24</v>
      </c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9" t="s">
        <v>10</v>
      </c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U27" s="60" t="s">
        <v>24</v>
      </c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9" t="s">
        <v>10</v>
      </c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S27" s="60" t="s">
        <v>24</v>
      </c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9" t="s">
        <v>10</v>
      </c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Q27" s="60" t="s">
        <v>24</v>
      </c>
      <c r="IR27" s="60"/>
      <c r="IS27" s="60"/>
      <c r="IT27" s="60"/>
      <c r="IU27" s="60"/>
      <c r="IV27" s="60"/>
      <c r="IW27" s="60"/>
      <c r="IX27" s="60"/>
      <c r="IY27" s="60"/>
      <c r="IZ27" s="60"/>
      <c r="JA27" s="60"/>
      <c r="JB27" s="60"/>
      <c r="JC27" s="60"/>
      <c r="JD27" s="60"/>
      <c r="JE27" s="60"/>
      <c r="JF27" s="60"/>
      <c r="JG27" s="60"/>
      <c r="JH27" s="60"/>
      <c r="JI27" s="69" t="s">
        <v>10</v>
      </c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O27" s="60" t="s">
        <v>24</v>
      </c>
      <c r="KP27" s="60"/>
      <c r="KQ27" s="60"/>
      <c r="KR27" s="60"/>
      <c r="KS27" s="60"/>
      <c r="KT27" s="60"/>
      <c r="KU27" s="60"/>
      <c r="KV27" s="60"/>
      <c r="KW27" s="60"/>
      <c r="KX27" s="60"/>
      <c r="KY27" s="60"/>
      <c r="KZ27" s="60"/>
      <c r="LA27" s="60"/>
      <c r="LB27" s="60"/>
      <c r="LC27" s="60"/>
      <c r="LD27" s="60"/>
      <c r="LE27" s="60"/>
      <c r="LF27" s="60"/>
      <c r="LG27" s="69" t="s">
        <v>10</v>
      </c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</row>
    <row r="28" spans="1:350" ht="15.75" x14ac:dyDescent="0.25">
      <c r="A28" s="63" t="s">
        <v>23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 t="str">
        <f>$S$24</f>
        <v>1000 руб.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Y28" s="63" t="s">
        <v>23</v>
      </c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4" t="str">
        <f>$S$24</f>
        <v>1000 руб.</v>
      </c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W28" s="63" t="s">
        <v>23</v>
      </c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4" t="str">
        <f>$S$24</f>
        <v>1000 руб.</v>
      </c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U28" s="63" t="s">
        <v>23</v>
      </c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4" t="str">
        <f>$S$24</f>
        <v>1000 руб.</v>
      </c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S28" s="63" t="s">
        <v>23</v>
      </c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4" t="str">
        <f>$S$24</f>
        <v>1000 руб.</v>
      </c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Q28" s="63" t="s">
        <v>23</v>
      </c>
      <c r="IR28" s="63"/>
      <c r="IS28" s="63"/>
      <c r="IT28" s="63"/>
      <c r="IU28" s="63"/>
      <c r="IV28" s="63"/>
      <c r="IW28" s="63"/>
      <c r="IX28" s="63"/>
      <c r="IY28" s="63"/>
      <c r="IZ28" s="63"/>
      <c r="JA28" s="63"/>
      <c r="JB28" s="63"/>
      <c r="JC28" s="63"/>
      <c r="JD28" s="63"/>
      <c r="JE28" s="63"/>
      <c r="JF28" s="63"/>
      <c r="JG28" s="63"/>
      <c r="JH28" s="63"/>
      <c r="JI28" s="64" t="str">
        <f>$S$24</f>
        <v>1000 руб.</v>
      </c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O28" s="63" t="s">
        <v>23</v>
      </c>
      <c r="KP28" s="63"/>
      <c r="KQ28" s="63"/>
      <c r="KR28" s="63"/>
      <c r="KS28" s="63"/>
      <c r="KT28" s="63"/>
      <c r="KU28" s="63"/>
      <c r="KV28" s="63"/>
      <c r="KW28" s="63"/>
      <c r="KX28" s="63"/>
      <c r="KY28" s="63"/>
      <c r="KZ28" s="63"/>
      <c r="LA28" s="63"/>
      <c r="LB28" s="63"/>
      <c r="LC28" s="63"/>
      <c r="LD28" s="63"/>
      <c r="LE28" s="63"/>
      <c r="LF28" s="63"/>
      <c r="LG28" s="64" t="str">
        <f>$S$24</f>
        <v>1000 руб.</v>
      </c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</row>
    <row r="29" spans="1:350" x14ac:dyDescent="0.25"/>
    <row r="30" spans="1:350" x14ac:dyDescent="0.25"/>
    <row r="31" spans="1:350" ht="15.75" customHeight="1" x14ac:dyDescent="0.25">
      <c r="A31" s="65" t="str">
        <f>CONCATENATE($H$21,$J$21,$L$21)</f>
        <v>___________</v>
      </c>
      <c r="B31" s="65"/>
      <c r="C31" s="65"/>
      <c r="D31" s="65"/>
      <c r="E31" s="65"/>
      <c r="F31" s="65"/>
      <c r="G31" s="65"/>
      <c r="H31" s="65"/>
      <c r="I31" s="57" t="s">
        <v>66</v>
      </c>
      <c r="J31" s="57"/>
      <c r="K31" s="57"/>
      <c r="L31" s="57"/>
      <c r="M31" s="57"/>
      <c r="N31" s="57"/>
      <c r="O31" s="57"/>
      <c r="P31" s="57"/>
      <c r="Q31" s="66" t="str">
        <f>IF('Служебная записка'!$X$12=Настройки!$A$2,Настройки!$C$2,(IF('Служебная записка'!$X$12=Настройки!$A$3,Настройки!$C$3,(IF('Служебная записка'!$X$12=Настройки!$A$4,Настройки!$C$4,(IF('Служебная записка'!$X$12=Настройки!$A$5,Настройки!$C$5,(IF('Служебная записка'!$X$12=Настройки!$A$6,Настройки!$C$6,(IF('Служебная записка'!$X$12=Настройки!$A$8,Настройки!$C$8,(IF('Служебная записка'!$X$12=Настройки!$A$9,Настройки!$C$9,(IF('Служебная записка'!$X$12=Настройки!$A$10,Настройки!$C$10,(IF('Служебная записка'!$X$12=Настройки!$A$11,Настройки!$C$11,(IF('Служебная записка'!$X$12=Настройки!$A$12,Настройки!$C$12,(IF('Служебная записка'!$X$12=Настройки!$A$13,Настройки!$C$13,(IF('Служебная записка'!$X$12=Настройки!$A$14,Настройки!$C$14,(IF('Служебная записка'!$X$12=Настройки!$A$15,Настройки!$C$15,(IF('Служебная записка'!$X$12=Настройки!$A$16,Настройки!$C$16,(IF('Служебная записка'!$X$12=Настройки!$A$17,Настройки!$C$17,(IF('Служебная записка'!$X$12=Настройки!$A$18,Настройки!$C$18,(IF('Служебная записка'!$X$12=Настройки!$A$19,Настройки!$C$19,(IF('Служебная записка'!$X$12=Настройки!$A$20,Настройки!$C$20,)))))))))))))))))))))))))))))))))))</f>
        <v>Ве</v>
      </c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38"/>
      <c r="AY31" s="65" t="str">
        <f>CONCATENATE($H$21,$J$21,$L$21)</f>
        <v>___________</v>
      </c>
      <c r="AZ31" s="65"/>
      <c r="BA31" s="65"/>
      <c r="BB31" s="65"/>
      <c r="BC31" s="65"/>
      <c r="BD31" s="65"/>
      <c r="BE31" s="65"/>
      <c r="BF31" s="65"/>
      <c r="BG31" s="57" t="s">
        <v>66</v>
      </c>
      <c r="BH31" s="57"/>
      <c r="BI31" s="57"/>
      <c r="BJ31" s="57"/>
      <c r="BK31" s="57"/>
      <c r="BL31" s="57"/>
      <c r="BM31" s="57"/>
      <c r="BN31" s="57"/>
      <c r="BO31" s="66" t="str">
        <f>IF('Служебная записка'!$X$13=Настройки!$A$2,Настройки!$C$2,(IF('Служебная записка'!$X$13=Настройки!$A$3,Настройки!$C$3,(IF('Служебная записка'!$X$13=Настройки!$A$4,Настройки!$C$4,(IF('Служебная записка'!$X$13=Настройки!$A$5,Настройки!$C$5,(IF('Служебная записка'!$X$13=Настройки!$A$6,Настройки!$C$6,(IF('Служебная записка'!$X$13=Настройки!$A$8,Настройки!$C$8,(IF('Служебная записка'!$X$13=Настройки!$A$9,Настройки!$C$9,(IF('Служебная записка'!$X$13=Настройки!$A$10,Настройки!$C$10,(IF('Служебная записка'!$X$13=Настройки!$A$11,Настройки!$C$11,(IF('Служебная записка'!$X$13=Настройки!$A$12,Настройки!$C$12,(IF('Служебная записка'!$X$13=Настройки!$A$13,Настройки!$C$13,(IF('Служебная записка'!$X$13=Настройки!$A$14,Настройки!$C$14,(IF('Служебная записка'!$X$13=Настройки!$A$15,Настройки!$C$15,(IF('Служебная записка'!$X$13=Настройки!$A$16,Настройки!$C$16,(IF('Служебная записка'!$X$13=Настройки!$A$17,Настройки!$C$17,(IF('Служебная записка'!$X$13=Настройки!$A$18,Настройки!$C$18,(IF('Служебная записка'!$X$13=Настройки!$A$19,Настройки!$C$19,(IF('Служебная записка'!$X$13=Настройки!$A$20,Настройки!$C$20,)))))))))))))))))))))))))))))))))))</f>
        <v>Ин</v>
      </c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38"/>
      <c r="CW31" s="65" t="str">
        <f>CONCATENATE($H$21,$J$21,$L$21)</f>
        <v>___________</v>
      </c>
      <c r="CX31" s="65"/>
      <c r="CY31" s="65"/>
      <c r="CZ31" s="65"/>
      <c r="DA31" s="65"/>
      <c r="DB31" s="65"/>
      <c r="DC31" s="65"/>
      <c r="DD31" s="65"/>
      <c r="DE31" s="57" t="s">
        <v>66</v>
      </c>
      <c r="DF31" s="57"/>
      <c r="DG31" s="57"/>
      <c r="DH31" s="57"/>
      <c r="DI31" s="57"/>
      <c r="DJ31" s="57"/>
      <c r="DK31" s="57"/>
      <c r="DL31" s="57"/>
      <c r="DM31" s="66" t="str">
        <f>IF('Служебная записка'!$X$14=Настройки!$A$2,Настройки!$C$2,(IF('Служебная записка'!$X$14=Настройки!$A$3,Настройки!$C$3,(IF('Служебная записка'!$X$14=Настройки!$A$4,Настройки!$C$4,(IF('Служебная записка'!$X$14=Настройки!$A$5,Настройки!$C$5,(IF('Служебная записка'!$X$14=Настройки!$A$6,Настройки!$C$6,(IF('Служебная записка'!$X$14=Настройки!$A$8,Настройки!$C$8,(IF('Служебная записка'!$X$14=Настройки!$A$9,Настройки!$C$9,(IF('Служебная записка'!$X$14=Настройки!$A$10,Настройки!$C$10,(IF('Служебная записка'!$X$14=Настройки!$A$11,Настройки!$C$11,(IF('Служебная записка'!$X$14=Настройки!$A$12,Настройки!$C$12,(IF('Служебная записка'!$X$14=Настройки!$A$13,Настройки!$C$13,(IF('Служебная записка'!$X$14=Настройки!$A$14,Настройки!$C$14,(IF('Служебная записка'!$X$14=Настройки!$A$15,Настройки!$C$15,(IF('Служебная записка'!$X$14=Настройки!$A$16,Настройки!$C$16,(IF('Служебная записка'!$X$14=Настройки!$A$17,Настройки!$C$17,(IF('Служебная записка'!$X$14=Настройки!$A$18,Настройки!$C$18,(IF('Служебная записка'!$X$14=Настройки!$A$19,Настройки!$C$19,(IF('Служебная записка'!$X$14=Настройки!$A$20,Настройки!$C$20,)))))))))))))))))))))))))))))))))))</f>
        <v>Эл.</v>
      </c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38"/>
      <c r="EU31" s="65" t="str">
        <f>CONCATENATE($H$21,$J$21,$L$21)</f>
        <v>___________</v>
      </c>
      <c r="EV31" s="65"/>
      <c r="EW31" s="65"/>
      <c r="EX31" s="65"/>
      <c r="EY31" s="65"/>
      <c r="EZ31" s="65"/>
      <c r="FA31" s="65"/>
      <c r="FB31" s="65"/>
      <c r="FC31" s="57" t="s">
        <v>66</v>
      </c>
      <c r="FD31" s="57"/>
      <c r="FE31" s="57"/>
      <c r="FF31" s="57"/>
      <c r="FG31" s="57"/>
      <c r="FH31" s="57"/>
      <c r="FI31" s="57"/>
      <c r="FJ31" s="57"/>
      <c r="FK31" s="66" t="str">
        <f>IF('Служебная записка'!$X$15=Настройки!$A$2,Настройки!$C$2,(IF('Служебная записка'!$X$15=Настройки!$A$3,Настройки!$C$3,(IF('Служебная записка'!$X$15=Настройки!$A$4,Настройки!$C$4,(IF('Служебная записка'!$X$15=Настройки!$A$5,Настройки!$C$5,(IF('Служебная записка'!$X$15=Настройки!$A$6,Настройки!$C$6,(IF('Служебная записка'!$X$15=Настройки!$A$8,Настройки!$C$8,(IF('Служебная записка'!$X$15=Настройки!$A$9,Настройки!$C$9,(IF('Служебная записка'!$X$15=Настройки!$A$10,Настройки!$C$10,(IF('Служебная записка'!$X$15=Настройки!$A$11,Настройки!$C$11,(IF('Служебная записка'!$X$15=Настройки!$A$12,Настройки!$C$12,(IF('Служебная записка'!$X$15=Настройки!$A$13,Настройки!$C$13,(IF('Служебная записка'!$X$15=Настройки!$A$14,Настройки!$C$14,(IF('Служебная записка'!$X$15=Настройки!$A$15,Настройки!$C$15,(IF('Служебная записка'!$X$15=Настройки!$A$16,Настройки!$C$16,(IF('Служебная записка'!$X$15=Настройки!$A$17,Настройки!$C$17,(IF('Служебная записка'!$X$15=Настройки!$A$18,Настройки!$C$18,(IF('Служебная записка'!$X$15=Настройки!$A$19,Настройки!$C$19,(IF('Служебная записка'!$X$15=Настройки!$A$20,Настройки!$C$20,)))))))))))))))))))))))))))))))))))</f>
        <v>Ру</v>
      </c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38"/>
      <c r="GS31" s="65" t="str">
        <f>CONCATENATE($H$21,$J$21,$L$21)</f>
        <v>___________</v>
      </c>
      <c r="GT31" s="65"/>
      <c r="GU31" s="65"/>
      <c r="GV31" s="65"/>
      <c r="GW31" s="65"/>
      <c r="GX31" s="65"/>
      <c r="GY31" s="65"/>
      <c r="GZ31" s="65"/>
      <c r="HA31" s="57" t="s">
        <v>66</v>
      </c>
      <c r="HB31" s="57"/>
      <c r="HC31" s="57"/>
      <c r="HD31" s="57"/>
      <c r="HE31" s="57"/>
      <c r="HF31" s="57"/>
      <c r="HG31" s="57"/>
      <c r="HH31" s="57"/>
      <c r="HI31" s="66" t="str">
        <f>IF('Служебная записка'!$X$16=Настройки!$A$2,Настройки!$C$2,(IF('Служебная записка'!$X$16=Настройки!$A$3,Настройки!$C$3,(IF('Служебная записка'!$X$16=Настройки!$A$4,Настройки!$C$4,(IF('Служебная записка'!$X$16=Настройки!$A$5,Настройки!$C$5,(IF('Служебная записка'!$X$16=Настройки!$A$6,Настройки!$C$6,(IF('Служебная записка'!$X$16=Настройки!$A$8,Настройки!$C$8,(IF('Служебная записка'!$X$16=Настройки!$A$9,Настройки!$C$9,(IF('Служебная записка'!$X$16=Настройки!$A$10,Настройки!$C$10,(IF('Служебная записка'!$X$16=Настройки!$A$11,Настройки!$C$11,(IF('Служебная записка'!$X$16=Настройки!$A$12,Настройки!$C$12,(IF('Служебная записка'!$X$16=Настройки!$A$13,Настройки!$C$13,(IF('Служебная записка'!$X$16=Настройки!$A$14,Настройки!$C$14,(IF('Служебная записка'!$X$16=Настройки!$A$15,Настройки!$C$15,(IF('Служебная записка'!$X$16=Настройки!$A$16,Настройки!$C$16,(IF('Служебная записка'!$X$16=Настройки!$A$17,Настройки!$C$17,(IF('Служебная записка'!$X$16=Настройки!$A$18,Настройки!$C$18,(IF('Служебная записка'!$X$16=Настройки!$A$19,Настройки!$C$19,(IF('Служебная записка'!$X$16=Настройки!$A$20,Настройки!$C$20,)))))))))))))))))))))))))))))))))))</f>
        <v>Ин</v>
      </c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38"/>
      <c r="IQ31" s="65" t="str">
        <f>CONCATENATE($H$21,$J$21,$L$21)</f>
        <v>___________</v>
      </c>
      <c r="IR31" s="65"/>
      <c r="IS31" s="65"/>
      <c r="IT31" s="65"/>
      <c r="IU31" s="65"/>
      <c r="IV31" s="65"/>
      <c r="IW31" s="65"/>
      <c r="IX31" s="65"/>
      <c r="IY31" s="57" t="s">
        <v>66</v>
      </c>
      <c r="IZ31" s="57"/>
      <c r="JA31" s="57"/>
      <c r="JB31" s="57"/>
      <c r="JC31" s="57"/>
      <c r="JD31" s="57"/>
      <c r="JE31" s="57"/>
      <c r="JF31" s="57"/>
      <c r="JG31" s="66" t="str">
        <f>IF('Служебная записка'!$X$17=Настройки!$A$2,Настройки!$C$2,(IF('Служебная записка'!$X$17=Настройки!$A$3,Настройки!$C$3,(IF('Служебная записка'!$X$17=Настройки!$A$4,Настройки!$C$4,(IF('Служебная записка'!$X$17=Настройки!$A$5,Настройки!$C$5,(IF('Служебная записка'!$X$17=Настройки!$A$6,Настройки!$C$6,(IF('Служебная записка'!$X$17=Настройки!$A$8,Настройки!$C$8,(IF('Служебная записка'!$X$17=Настройки!$A$9,Настройки!$C$9,(IF('Служебная записка'!$X$17=Настройки!$A$10,Настройки!$C$10,(IF('Служебная записка'!$X$17=Настройки!$A$11,Настройки!$C$11,(IF('Служебная записка'!$X$17=Настройки!$A$12,Настройки!$C$12,(IF('Служебная записка'!$X$17=Настройки!$A$13,Настройки!$C$13,(IF('Служебная записка'!$X$17=Настройки!$A$14,Настройки!$C$14,(IF('Служебная записка'!$X$17=Настройки!$A$15,Настройки!$C$15,(IF('Служебная записка'!$X$17=Настройки!$A$16,Настройки!$C$16,(IF('Служебная записка'!$X$17=Настройки!$A$17,Настройки!$C$17,(IF('Служебная записка'!$X$17=Настройки!$A$18,Настройки!$C$18,(IF('Служебная записка'!$X$17=Настройки!$A$19,Настройки!$C$19,(IF('Служебная записка'!$X$17=Настройки!$A$20,Настройки!$C$20,)))))))))))))))))))))))))))))))))))</f>
        <v>Водитель Кр В.Н</v>
      </c>
      <c r="JH31" s="66"/>
      <c r="JI31" s="66"/>
      <c r="JJ31" s="66"/>
      <c r="JK31" s="66"/>
      <c r="JL31" s="66"/>
      <c r="JM31" s="66"/>
      <c r="JN31" s="66"/>
      <c r="JO31" s="66"/>
      <c r="JP31" s="66"/>
      <c r="JQ31" s="66"/>
      <c r="JR31" s="66"/>
      <c r="JS31" s="66"/>
      <c r="JT31" s="66"/>
      <c r="JU31" s="66"/>
      <c r="JV31" s="66"/>
      <c r="JW31" s="66"/>
      <c r="JX31" s="66"/>
      <c r="JY31" s="66"/>
      <c r="JZ31" s="66"/>
      <c r="KA31" s="66"/>
      <c r="KB31" s="66"/>
      <c r="KC31" s="66"/>
      <c r="KD31" s="66"/>
      <c r="KE31" s="66"/>
      <c r="KF31" s="66"/>
      <c r="KG31" s="66"/>
      <c r="KH31" s="66"/>
      <c r="KI31" s="66"/>
      <c r="KJ31" s="66"/>
      <c r="KK31" s="66"/>
      <c r="KL31" s="66"/>
      <c r="KM31" s="66"/>
      <c r="KN31" s="38"/>
      <c r="KO31" s="65" t="str">
        <f>CONCATENATE($H$21,$J$21,$L$21)</f>
        <v>___________</v>
      </c>
      <c r="KP31" s="65"/>
      <c r="KQ31" s="65"/>
      <c r="KR31" s="65"/>
      <c r="KS31" s="65"/>
      <c r="KT31" s="65"/>
      <c r="KU31" s="65"/>
      <c r="KV31" s="65"/>
      <c r="KW31" s="57" t="s">
        <v>66</v>
      </c>
      <c r="KX31" s="57"/>
      <c r="KY31" s="57"/>
      <c r="KZ31" s="57"/>
      <c r="LA31" s="57"/>
      <c r="LB31" s="57"/>
      <c r="LC31" s="57"/>
      <c r="LD31" s="57"/>
      <c r="LE31" s="66" t="str">
        <f>IF('Служебная записка'!$X$18=Настройки!$A$2,Настройки!$C$2,(IF('Служебная записка'!$X$18=Настройки!$A$3,Настройки!$C$3,(IF('Служебная записка'!$X$18=Настройки!$A$4,Настройки!$C$4,(IF('Служебная записка'!$X$18=Настройки!$A$5,Настройки!$C$5,(IF('Служебная записка'!$X$18=Настройки!$A$6,Настройки!$C$6,(IF('Служебная записка'!$X$18=Настройки!$A$8,Настройки!$C$8,(IF('Служебная записка'!$X$18=Настройки!$A$9,Настройки!$C$9,(IF('Служебная записка'!$X$18=Настройки!$A$10,Настройки!$C$10,(IF('Служебная записка'!$X$18=Настройки!$A$11,Настройки!$C$11,(IF('Служебная записка'!$X$18=Настройки!$A$12,Настройки!$C$12,(IF('Служебная записка'!$X$18=Настройки!$A$13,Настройки!$C$13,(IF('Служебная записка'!$X$18=Настройки!$A$14,Настройки!$C$14,(IF('Служебная записка'!$X$18=Настройки!$A$15,Настройки!$C$15,(IF('Служебная записка'!$X$18=Настройки!$A$16,Настройки!$C$16,(IF('Служебная записка'!$X$18=Настройки!$A$17,Настройки!$C$17,(IF('Служебная записка'!$X$18=Настройки!$A$18,Настройки!$C$18,(IF('Служебная записка'!$X$18=Настройки!$A$19,Настройки!$C$19,(IF('Служебная записка'!$X$18=Настройки!$A$20,Настройки!$C$20,)))))))))))))))))))))))))))))))))))</f>
        <v>Водитель БаС.В.</v>
      </c>
      <c r="LF31" s="66"/>
      <c r="LG31" s="66"/>
      <c r="LH31" s="66"/>
      <c r="LI31" s="66"/>
      <c r="LJ31" s="66"/>
      <c r="LK31" s="66"/>
      <c r="LL31" s="66"/>
      <c r="LM31" s="66"/>
      <c r="LN31" s="66"/>
      <c r="LO31" s="66"/>
      <c r="LP31" s="66"/>
      <c r="LQ31" s="66"/>
      <c r="LR31" s="66"/>
      <c r="LS31" s="66"/>
      <c r="LT31" s="66"/>
      <c r="LU31" s="66"/>
      <c r="LV31" s="66"/>
      <c r="LW31" s="66"/>
      <c r="LX31" s="66"/>
      <c r="LY31" s="66"/>
      <c r="LZ31" s="66"/>
      <c r="MA31" s="66"/>
      <c r="MB31" s="66"/>
      <c r="MC31" s="66"/>
      <c r="MD31" s="66"/>
      <c r="ME31" s="66"/>
      <c r="MF31" s="66"/>
      <c r="MG31" s="66"/>
      <c r="MH31" s="66"/>
      <c r="MI31" s="66"/>
      <c r="MJ31" s="66"/>
      <c r="MK31" s="66"/>
      <c r="ML31" s="38"/>
    </row>
    <row r="32" spans="1:350" ht="15.75" x14ac:dyDescent="0.25">
      <c r="B32" s="55" t="s">
        <v>85</v>
      </c>
      <c r="C32" s="55"/>
      <c r="D32" s="55"/>
      <c r="E32" s="55"/>
      <c r="F32" s="55"/>
      <c r="G32" s="55"/>
      <c r="H32" s="39"/>
      <c r="I32" s="67" t="s">
        <v>21</v>
      </c>
      <c r="J32" s="67"/>
      <c r="K32" s="67"/>
      <c r="L32" s="67"/>
      <c r="M32" s="67"/>
      <c r="N32" s="67"/>
      <c r="O32" s="67"/>
      <c r="P32" s="67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38"/>
      <c r="AZ32" s="55" t="s">
        <v>85</v>
      </c>
      <c r="BA32" s="55"/>
      <c r="BB32" s="55"/>
      <c r="BC32" s="55"/>
      <c r="BD32" s="55"/>
      <c r="BE32" s="55"/>
      <c r="BF32" s="39"/>
      <c r="BG32" s="67" t="s">
        <v>21</v>
      </c>
      <c r="BH32" s="67"/>
      <c r="BI32" s="67"/>
      <c r="BJ32" s="67"/>
      <c r="BK32" s="67"/>
      <c r="BL32" s="67"/>
      <c r="BM32" s="67"/>
      <c r="BN32" s="67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38"/>
      <c r="CX32" s="55" t="s">
        <v>85</v>
      </c>
      <c r="CY32" s="55"/>
      <c r="CZ32" s="55"/>
      <c r="DA32" s="55"/>
      <c r="DB32" s="55"/>
      <c r="DC32" s="55"/>
      <c r="DD32" s="39"/>
      <c r="DE32" s="67" t="s">
        <v>21</v>
      </c>
      <c r="DF32" s="67"/>
      <c r="DG32" s="67"/>
      <c r="DH32" s="67"/>
      <c r="DI32" s="67"/>
      <c r="DJ32" s="67"/>
      <c r="DK32" s="67"/>
      <c r="DL32" s="67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38"/>
      <c r="EV32" s="55" t="s">
        <v>85</v>
      </c>
      <c r="EW32" s="55"/>
      <c r="EX32" s="55"/>
      <c r="EY32" s="55"/>
      <c r="EZ32" s="55"/>
      <c r="FA32" s="55"/>
      <c r="FB32" s="39"/>
      <c r="FC32" s="67" t="s">
        <v>21</v>
      </c>
      <c r="FD32" s="67"/>
      <c r="FE32" s="67"/>
      <c r="FF32" s="67"/>
      <c r="FG32" s="67"/>
      <c r="FH32" s="67"/>
      <c r="FI32" s="67"/>
      <c r="FJ32" s="67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38"/>
      <c r="GT32" s="55" t="s">
        <v>85</v>
      </c>
      <c r="GU32" s="55"/>
      <c r="GV32" s="55"/>
      <c r="GW32" s="55"/>
      <c r="GX32" s="55"/>
      <c r="GY32" s="55"/>
      <c r="GZ32" s="39"/>
      <c r="HA32" s="67" t="s">
        <v>21</v>
      </c>
      <c r="HB32" s="67"/>
      <c r="HC32" s="67"/>
      <c r="HD32" s="67"/>
      <c r="HE32" s="67"/>
      <c r="HF32" s="67"/>
      <c r="HG32" s="67"/>
      <c r="HH32" s="67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38"/>
      <c r="IR32" s="55" t="s">
        <v>85</v>
      </c>
      <c r="IS32" s="55"/>
      <c r="IT32" s="55"/>
      <c r="IU32" s="55"/>
      <c r="IV32" s="55"/>
      <c r="IW32" s="55"/>
      <c r="IX32" s="39"/>
      <c r="IY32" s="67" t="s">
        <v>21</v>
      </c>
      <c r="IZ32" s="67"/>
      <c r="JA32" s="67"/>
      <c r="JB32" s="67"/>
      <c r="JC32" s="67"/>
      <c r="JD32" s="67"/>
      <c r="JE32" s="67"/>
      <c r="JF32" s="67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6"/>
      <c r="KK32" s="66"/>
      <c r="KL32" s="66"/>
      <c r="KM32" s="66"/>
      <c r="KN32" s="38"/>
      <c r="KP32" s="55" t="s">
        <v>85</v>
      </c>
      <c r="KQ32" s="55"/>
      <c r="KR32" s="55"/>
      <c r="KS32" s="55"/>
      <c r="KT32" s="55"/>
      <c r="KU32" s="55"/>
      <c r="KV32" s="39"/>
      <c r="KW32" s="67" t="s">
        <v>21</v>
      </c>
      <c r="KX32" s="67"/>
      <c r="KY32" s="67"/>
      <c r="KZ32" s="67"/>
      <c r="LA32" s="67"/>
      <c r="LB32" s="67"/>
      <c r="LC32" s="67"/>
      <c r="LD32" s="67"/>
      <c r="LE32" s="66"/>
      <c r="LF32" s="66"/>
      <c r="LG32" s="66"/>
      <c r="LH32" s="66"/>
      <c r="LI32" s="66"/>
      <c r="LJ32" s="66"/>
      <c r="LK32" s="66"/>
      <c r="LL32" s="66"/>
      <c r="LM32" s="66"/>
      <c r="LN32" s="66"/>
      <c r="LO32" s="66"/>
      <c r="LP32" s="66"/>
      <c r="LQ32" s="66"/>
      <c r="LR32" s="66"/>
      <c r="LS32" s="66"/>
      <c r="LT32" s="66"/>
      <c r="LU32" s="66"/>
      <c r="LV32" s="66"/>
      <c r="LW32" s="66"/>
      <c r="LX32" s="66"/>
      <c r="LY32" s="66"/>
      <c r="LZ32" s="66"/>
      <c r="MA32" s="66"/>
      <c r="MB32" s="66"/>
      <c r="MC32" s="66"/>
      <c r="MD32" s="66"/>
      <c r="ME32" s="66"/>
      <c r="MF32" s="66"/>
      <c r="MG32" s="66"/>
      <c r="MH32" s="66"/>
      <c r="MI32" s="66"/>
      <c r="MJ32" s="66"/>
      <c r="MK32" s="66"/>
      <c r="ML32" s="38"/>
    </row>
    <row r="33" spans="1:350" x14ac:dyDescent="0.25">
      <c r="A33" s="36"/>
      <c r="AY33" s="36"/>
      <c r="CW33" s="36"/>
      <c r="EU33" s="36"/>
      <c r="GS33" s="36"/>
      <c r="IQ33" s="36"/>
      <c r="KO33" s="36"/>
    </row>
    <row r="34" spans="1:350" x14ac:dyDescent="0.25"/>
    <row r="35" spans="1:350" ht="15.75" x14ac:dyDescent="0.25">
      <c r="A35" s="61" t="s">
        <v>22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33"/>
      <c r="AY35" s="61" t="s">
        <v>22</v>
      </c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33"/>
      <c r="CW35" s="61" t="s">
        <v>22</v>
      </c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33"/>
      <c r="EU35" s="61" t="s">
        <v>22</v>
      </c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33"/>
      <c r="GS35" s="61" t="s">
        <v>22</v>
      </c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33"/>
      <c r="IQ35" s="61" t="s">
        <v>22</v>
      </c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  <c r="JU35" s="61"/>
      <c r="JV35" s="61"/>
      <c r="JW35" s="61"/>
      <c r="JX35" s="61"/>
      <c r="JY35" s="61"/>
      <c r="JZ35" s="61"/>
      <c r="KA35" s="61"/>
      <c r="KB35" s="61"/>
      <c r="KC35" s="61"/>
      <c r="KD35" s="61"/>
      <c r="KE35" s="61"/>
      <c r="KF35" s="61"/>
      <c r="KG35" s="61"/>
      <c r="KH35" s="61"/>
      <c r="KI35" s="61"/>
      <c r="KJ35" s="61"/>
      <c r="KK35" s="61"/>
      <c r="KL35" s="61"/>
      <c r="KM35" s="61"/>
      <c r="KN35" s="33"/>
      <c r="KO35" s="61" t="s">
        <v>22</v>
      </c>
      <c r="KP35" s="61"/>
      <c r="KQ35" s="61"/>
      <c r="KR35" s="61"/>
      <c r="KS35" s="61"/>
      <c r="KT35" s="61"/>
      <c r="KU35" s="61"/>
      <c r="KV35" s="61"/>
      <c r="KW35" s="61"/>
      <c r="KX35" s="61"/>
      <c r="KY35" s="61"/>
      <c r="KZ35" s="61"/>
      <c r="LA35" s="61"/>
      <c r="LB35" s="61"/>
      <c r="LC35" s="61"/>
      <c r="LD35" s="61"/>
      <c r="LE35" s="61"/>
      <c r="LF35" s="61"/>
      <c r="LG35" s="61"/>
      <c r="LH35" s="61"/>
      <c r="LI35" s="61"/>
      <c r="LJ35" s="61"/>
      <c r="LK35" s="61"/>
      <c r="LL35" s="61"/>
      <c r="LM35" s="61"/>
      <c r="LN35" s="61"/>
      <c r="LO35" s="61"/>
      <c r="LP35" s="61"/>
      <c r="LQ35" s="61"/>
      <c r="LR35" s="61"/>
      <c r="LS35" s="61"/>
      <c r="LT35" s="61"/>
      <c r="LU35" s="61"/>
      <c r="LV35" s="61"/>
      <c r="LW35" s="61"/>
      <c r="LX35" s="61"/>
      <c r="LY35" s="61"/>
      <c r="LZ35" s="61"/>
      <c r="MA35" s="61"/>
      <c r="MB35" s="61"/>
      <c r="MC35" s="61"/>
      <c r="MD35" s="61"/>
      <c r="ME35" s="61"/>
      <c r="MF35" s="61"/>
      <c r="MG35" s="61"/>
      <c r="MH35" s="61"/>
      <c r="MI35" s="61"/>
      <c r="MJ35" s="61"/>
      <c r="MK35" s="61"/>
      <c r="ML35" s="33"/>
    </row>
    <row r="36" spans="1:350" x14ac:dyDescent="0.25"/>
    <row r="37" spans="1:350" ht="15.75" x14ac:dyDescent="0.25">
      <c r="A37" s="61" t="str">
        <f>IF(Q$31=Настройки!$C$2,Настройки!$C$36,IF(Q$31=Настройки!$C$3,Настройки!$C$36,IF(Q$31=Настройки!$C$4,Настройки!$C$36,IF(Q$31=Настройки!$C$5,Настройки!$C$36,IF(Q$31=Настройки!$C$6,Настройки!$C$36,Настройки!$C$37)))))</f>
        <v>__________ Начальник 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Y37" s="61" t="str">
        <f>IF(BO$31=Настройки!$C$2,Настройки!$C$36,IF(BO$31=Настройки!$C$3,Настройки!$C$36,IF(BO$31=Настройки!$C$4,Настройки!$C$36,IF(BO$31=Настройки!$C$5,Настройки!$C$36,IF(BO$31=Настройки!$C$6,Настройки!$C$36,Настройки!$C$37)))))</f>
        <v>__________ Начальник 1</v>
      </c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W37" s="61" t="str">
        <f>IF(DM$31=Настройки!$C$2,Настройки!$C$36,IF(DM$31=Настройки!$C$3,Настройки!$C$36,IF(DM$31=Настройки!$C$4,Настройки!$C$36,IF(DM$31=Настройки!$C$5,Настройки!$C$36,IF(DM$31=Настройки!$C$6,Настройки!$C$36,Настройки!$C$37)))))</f>
        <v>__________ Начальник 1</v>
      </c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U37" s="61" t="str">
        <f>IF(FK$31=Настройки!$C$2,Настройки!$C$36,IF(FK$31=Настройки!$C$3,Настройки!$C$36,IF(FK$31=Настройки!$C$4,Настройки!$C$36,IF(FK$31=Настройки!$C$5,Настройки!$C$36,IF(FK$31=Настройки!$C$6,Настройки!$C$36,Настройки!$C$37)))))</f>
        <v>__________ Начальник 1</v>
      </c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S37" s="61" t="str">
        <f>IF(HI$31=Настройки!$C$2,Настройки!$C$36,IF(HI$31=Настройки!$C$3,Настройки!$C$36,IF(HI$31=Настройки!$C$4,Настройки!$C$36,IF(HI$31=Настройки!$C$5,Настройки!$C$36,IF(HI$31=Настройки!$C$6,Настройки!$C$36,Настройки!$C$37)))))</f>
        <v>__________ Начальник 1</v>
      </c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Q37" s="61" t="str">
        <f>IF(JG$31=Настройки!$C$2,Настройки!$C$36,IF(JG$31=Настройки!$C$3,Настройки!$C$36,IF(JG$31=Настройки!$C$4,Настройки!$C$36,IF(JG$31=Настройки!$C$5,Настройки!$C$36,IF(JG$31=Настройки!$C$6,Настройки!$C$36,Настройки!$C$37)))))</f>
        <v>__________ Начальник 2</v>
      </c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O37" s="61" t="str">
        <f>IF(LE$31=Настройки!$C$2,Настройки!$C$36,IF(LE$31=Настройки!$C$3,Настройки!$C$36,IF(LE$31=Настройки!$C$4,Настройки!$C$36,IF(LE$31=Настройки!$C$5,Настройки!$C$36,IF(LE$31=Настройки!$C$6,Настройки!$C$36,Настройки!$C$37)))))</f>
        <v>__________ Начальник 2</v>
      </c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</row>
    <row r="38" spans="1:350" ht="15.75" customHeight="1" x14ac:dyDescent="0.25">
      <c r="A38" s="62" t="s">
        <v>71</v>
      </c>
      <c r="B38" s="62"/>
      <c r="C38" s="62"/>
      <c r="D38" s="62"/>
      <c r="E38" s="62"/>
      <c r="F38" s="62"/>
      <c r="G38" s="62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Y38" s="62" t="s">
        <v>71</v>
      </c>
      <c r="AZ38" s="62"/>
      <c r="BA38" s="62"/>
      <c r="BB38" s="62"/>
      <c r="BC38" s="62"/>
      <c r="BD38" s="62"/>
      <c r="BE38" s="62"/>
      <c r="BF38" s="40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W38" s="62" t="s">
        <v>71</v>
      </c>
      <c r="CX38" s="62"/>
      <c r="CY38" s="62"/>
      <c r="CZ38" s="62"/>
      <c r="DA38" s="62"/>
      <c r="DB38" s="62"/>
      <c r="DC38" s="62"/>
      <c r="DD38" s="40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U38" s="62" t="s">
        <v>71</v>
      </c>
      <c r="EV38" s="62"/>
      <c r="EW38" s="62"/>
      <c r="EX38" s="62"/>
      <c r="EY38" s="62"/>
      <c r="EZ38" s="62"/>
      <c r="FA38" s="62"/>
      <c r="FB38" s="40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S38" s="62" t="s">
        <v>71</v>
      </c>
      <c r="GT38" s="62"/>
      <c r="GU38" s="62"/>
      <c r="GV38" s="62"/>
      <c r="GW38" s="62"/>
      <c r="GX38" s="62"/>
      <c r="GY38" s="62"/>
      <c r="GZ38" s="40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Q38" s="62" t="s">
        <v>71</v>
      </c>
      <c r="IR38" s="62"/>
      <c r="IS38" s="62"/>
      <c r="IT38" s="62"/>
      <c r="IU38" s="62"/>
      <c r="IV38" s="62"/>
      <c r="IW38" s="62"/>
      <c r="IX38" s="40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O38" s="62" t="s">
        <v>71</v>
      </c>
      <c r="KP38" s="62"/>
      <c r="KQ38" s="62"/>
      <c r="KR38" s="62"/>
      <c r="KS38" s="62"/>
      <c r="KT38" s="62"/>
      <c r="KU38" s="62"/>
      <c r="KV38" s="40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</row>
    <row r="39" spans="1:350" x14ac:dyDescent="0.25"/>
    <row r="40" spans="1:350" x14ac:dyDescent="0.25"/>
    <row r="41" spans="1:350" x14ac:dyDescent="0.25"/>
    <row r="42" spans="1:350" x14ac:dyDescent="0.25"/>
    <row r="43" spans="1:350" x14ac:dyDescent="0.25"/>
    <row r="44" spans="1:350" x14ac:dyDescent="0.25"/>
    <row r="45" spans="1:350" x14ac:dyDescent="0.25"/>
    <row r="46" spans="1:350" x14ac:dyDescent="0.25"/>
    <row r="47" spans="1:350" x14ac:dyDescent="0.25"/>
    <row r="48" spans="1:350" x14ac:dyDescent="0.25"/>
    <row r="49" x14ac:dyDescent="0.25"/>
  </sheetData>
  <mergeCells count="259">
    <mergeCell ref="A21:G21"/>
    <mergeCell ref="S23:AJ23"/>
    <mergeCell ref="S24:AJ24"/>
    <mergeCell ref="S25:AJ25"/>
    <mergeCell ref="A38:G38"/>
    <mergeCell ref="A35:AW35"/>
    <mergeCell ref="Q31:AW32"/>
    <mergeCell ref="S26:AJ26"/>
    <mergeCell ref="S27:AJ27"/>
    <mergeCell ref="A23:R23"/>
    <mergeCell ref="A24:R24"/>
    <mergeCell ref="A25:R25"/>
    <mergeCell ref="A26:R26"/>
    <mergeCell ref="A27:R27"/>
    <mergeCell ref="A37:AW37"/>
    <mergeCell ref="I31:P31"/>
    <mergeCell ref="I32:P32"/>
    <mergeCell ref="A31:H31"/>
    <mergeCell ref="S28:AJ28"/>
    <mergeCell ref="A28:R28"/>
    <mergeCell ref="B32:G32"/>
    <mergeCell ref="H21:N21"/>
    <mergeCell ref="R21:T21"/>
    <mergeCell ref="U21:V21"/>
    <mergeCell ref="CM1:CU1"/>
    <mergeCell ref="BN2:CU2"/>
    <mergeCell ref="CA4:CU4"/>
    <mergeCell ref="CA5:CU5"/>
    <mergeCell ref="CA6:CU6"/>
    <mergeCell ref="P13:AW14"/>
    <mergeCell ref="A16:AW16"/>
    <mergeCell ref="A18:AX19"/>
    <mergeCell ref="AE11:AW11"/>
    <mergeCell ref="AO1:AW1"/>
    <mergeCell ref="P2:AW2"/>
    <mergeCell ref="AE9:AW9"/>
    <mergeCell ref="AC4:AW4"/>
    <mergeCell ref="AP10:AT10"/>
    <mergeCell ref="AC5:AW5"/>
    <mergeCell ref="AC6:AW6"/>
    <mergeCell ref="AC7:AW7"/>
    <mergeCell ref="AY16:CU16"/>
    <mergeCell ref="AY18:CV19"/>
    <mergeCell ref="CA7:CU7"/>
    <mergeCell ref="CC9:CU9"/>
    <mergeCell ref="CN10:CR10"/>
    <mergeCell ref="CC11:CU11"/>
    <mergeCell ref="BN13:CU14"/>
    <mergeCell ref="CW16:ES16"/>
    <mergeCell ref="CW18:ET19"/>
    <mergeCell ref="DY7:ES7"/>
    <mergeCell ref="EA9:ES9"/>
    <mergeCell ref="EL10:EP10"/>
    <mergeCell ref="EA11:ES11"/>
    <mergeCell ref="DL13:ES14"/>
    <mergeCell ref="AY24:BP24"/>
    <mergeCell ref="BQ24:CH24"/>
    <mergeCell ref="CW37:ES37"/>
    <mergeCell ref="BQ26:CH26"/>
    <mergeCell ref="DM31:ES32"/>
    <mergeCell ref="DE32:DL32"/>
    <mergeCell ref="AY21:BE21"/>
    <mergeCell ref="AY23:BP23"/>
    <mergeCell ref="BQ23:CH23"/>
    <mergeCell ref="AZ32:BE32"/>
    <mergeCell ref="CX32:DC32"/>
    <mergeCell ref="CW23:DN23"/>
    <mergeCell ref="CW35:ES35"/>
    <mergeCell ref="CW26:DN26"/>
    <mergeCell ref="DO26:EF26"/>
    <mergeCell ref="CW27:DN27"/>
    <mergeCell ref="DO27:EF27"/>
    <mergeCell ref="CW28:DN28"/>
    <mergeCell ref="DO28:EF28"/>
    <mergeCell ref="CW25:DN25"/>
    <mergeCell ref="AY25:BP25"/>
    <mergeCell ref="BQ25:CH25"/>
    <mergeCell ref="AY26:BP26"/>
    <mergeCell ref="AY37:CU37"/>
    <mergeCell ref="FM28:GD28"/>
    <mergeCell ref="FC31:FJ31"/>
    <mergeCell ref="FK31:GQ32"/>
    <mergeCell ref="FC32:FJ32"/>
    <mergeCell ref="CW38:DC38"/>
    <mergeCell ref="GI1:GQ1"/>
    <mergeCell ref="FJ2:GQ2"/>
    <mergeCell ref="FW4:GQ4"/>
    <mergeCell ref="FW5:GQ5"/>
    <mergeCell ref="FW6:GQ6"/>
    <mergeCell ref="FW7:GQ7"/>
    <mergeCell ref="FY9:GQ9"/>
    <mergeCell ref="GJ10:GN10"/>
    <mergeCell ref="FY11:GQ11"/>
    <mergeCell ref="FJ13:GQ14"/>
    <mergeCell ref="EU16:GQ16"/>
    <mergeCell ref="EU18:GR19"/>
    <mergeCell ref="EU21:FA21"/>
    <mergeCell ref="EU23:FL23"/>
    <mergeCell ref="CW31:DD31"/>
    <mergeCell ref="DE31:DL31"/>
    <mergeCell ref="EK1:ES1"/>
    <mergeCell ref="DL2:ES2"/>
    <mergeCell ref="EU38:FA38"/>
    <mergeCell ref="DY4:ES4"/>
    <mergeCell ref="DY5:ES5"/>
    <mergeCell ref="DY6:ES6"/>
    <mergeCell ref="EU37:GQ37"/>
    <mergeCell ref="P21:Q21"/>
    <mergeCell ref="EU31:FB31"/>
    <mergeCell ref="EU35:GQ35"/>
    <mergeCell ref="EU26:FL26"/>
    <mergeCell ref="FM26:GD26"/>
    <mergeCell ref="EU27:FL27"/>
    <mergeCell ref="FM27:GD27"/>
    <mergeCell ref="EU28:FL28"/>
    <mergeCell ref="CW21:DC21"/>
    <mergeCell ref="DO25:EF25"/>
    <mergeCell ref="AY35:CU35"/>
    <mergeCell ref="EV32:FA32"/>
    <mergeCell ref="FM23:GD23"/>
    <mergeCell ref="EU24:FL24"/>
    <mergeCell ref="FM24:GD24"/>
    <mergeCell ref="EU25:FL25"/>
    <mergeCell ref="FM25:GD25"/>
    <mergeCell ref="DO23:EF23"/>
    <mergeCell ref="CW24:DN24"/>
    <mergeCell ref="DO24:EF24"/>
    <mergeCell ref="AY38:BE38"/>
    <mergeCell ref="AY27:BP27"/>
    <mergeCell ref="BQ27:CH27"/>
    <mergeCell ref="AY28:BP28"/>
    <mergeCell ref="BQ28:CH28"/>
    <mergeCell ref="AY31:BF31"/>
    <mergeCell ref="BG31:BN31"/>
    <mergeCell ref="BO31:CU32"/>
    <mergeCell ref="BG32:BN32"/>
    <mergeCell ref="HU7:IO7"/>
    <mergeCell ref="HW9:IO9"/>
    <mergeCell ref="IH10:IL10"/>
    <mergeCell ref="HW11:IO11"/>
    <mergeCell ref="HH13:IO14"/>
    <mergeCell ref="IG1:IO1"/>
    <mergeCell ref="HH2:IO2"/>
    <mergeCell ref="HU4:IO4"/>
    <mergeCell ref="HU5:IO5"/>
    <mergeCell ref="HU6:IO6"/>
    <mergeCell ref="GS24:HJ24"/>
    <mergeCell ref="HK24:IB24"/>
    <mergeCell ref="GS25:HJ25"/>
    <mergeCell ref="HK25:IB25"/>
    <mergeCell ref="GS26:HJ26"/>
    <mergeCell ref="HK26:IB26"/>
    <mergeCell ref="GS16:IO16"/>
    <mergeCell ref="GS18:IP19"/>
    <mergeCell ref="GS21:GY21"/>
    <mergeCell ref="GS23:HJ23"/>
    <mergeCell ref="HK23:IB23"/>
    <mergeCell ref="GS35:IO35"/>
    <mergeCell ref="GS37:IO37"/>
    <mergeCell ref="GS38:GY38"/>
    <mergeCell ref="KE1:KM1"/>
    <mergeCell ref="JF2:KM2"/>
    <mergeCell ref="JS4:KM4"/>
    <mergeCell ref="JS5:KM5"/>
    <mergeCell ref="JS6:KM6"/>
    <mergeCell ref="JS7:KM7"/>
    <mergeCell ref="JU9:KM9"/>
    <mergeCell ref="KF10:KJ10"/>
    <mergeCell ref="JU11:KM11"/>
    <mergeCell ref="JF13:KM14"/>
    <mergeCell ref="IQ16:KM16"/>
    <mergeCell ref="IQ18:KN19"/>
    <mergeCell ref="IQ21:IW21"/>
    <mergeCell ref="GS27:HJ27"/>
    <mergeCell ref="HK27:IB27"/>
    <mergeCell ref="GS28:HJ28"/>
    <mergeCell ref="HK28:IB28"/>
    <mergeCell ref="GS31:GZ31"/>
    <mergeCell ref="HA31:HH31"/>
    <mergeCell ref="HI31:IO32"/>
    <mergeCell ref="HA32:HH32"/>
    <mergeCell ref="JG31:KM32"/>
    <mergeCell ref="IY32:JF32"/>
    <mergeCell ref="IQ25:JH25"/>
    <mergeCell ref="JI25:JZ25"/>
    <mergeCell ref="IQ26:JH26"/>
    <mergeCell ref="JI26:JZ26"/>
    <mergeCell ref="IQ27:JH27"/>
    <mergeCell ref="JI27:JZ27"/>
    <mergeCell ref="IQ23:JH23"/>
    <mergeCell ref="JI23:JZ23"/>
    <mergeCell ref="IQ24:JH24"/>
    <mergeCell ref="JI24:JZ24"/>
    <mergeCell ref="KV21:LB21"/>
    <mergeCell ref="LD21:LE21"/>
    <mergeCell ref="LF21:LH21"/>
    <mergeCell ref="LI21:LJ21"/>
    <mergeCell ref="IQ35:KM35"/>
    <mergeCell ref="IQ37:KM37"/>
    <mergeCell ref="IQ38:IW38"/>
    <mergeCell ref="MC1:MK1"/>
    <mergeCell ref="LD2:MK2"/>
    <mergeCell ref="LQ4:MK4"/>
    <mergeCell ref="LQ5:MK5"/>
    <mergeCell ref="LQ6:MK6"/>
    <mergeCell ref="LQ7:MK7"/>
    <mergeCell ref="LS9:MK9"/>
    <mergeCell ref="MD10:MH10"/>
    <mergeCell ref="LS11:MK11"/>
    <mergeCell ref="LD13:MK14"/>
    <mergeCell ref="KO16:MK16"/>
    <mergeCell ref="KO18:ML19"/>
    <mergeCell ref="KO21:KU21"/>
    <mergeCell ref="IQ28:JH28"/>
    <mergeCell ref="JI28:JZ28"/>
    <mergeCell ref="IQ31:IX31"/>
    <mergeCell ref="IY31:JF31"/>
    <mergeCell ref="LG25:LX25"/>
    <mergeCell ref="KO26:LF26"/>
    <mergeCell ref="LG26:LX26"/>
    <mergeCell ref="KO27:LF27"/>
    <mergeCell ref="LG27:LX27"/>
    <mergeCell ref="KO23:LF23"/>
    <mergeCell ref="LG23:LX23"/>
    <mergeCell ref="KO24:LF24"/>
    <mergeCell ref="LG24:LX24"/>
    <mergeCell ref="KO35:MK35"/>
    <mergeCell ref="KO37:MK37"/>
    <mergeCell ref="KO38:KU38"/>
    <mergeCell ref="KO28:LF28"/>
    <mergeCell ref="LG28:LX28"/>
    <mergeCell ref="KO31:KV31"/>
    <mergeCell ref="KW31:LD31"/>
    <mergeCell ref="LE31:MK32"/>
    <mergeCell ref="KW32:LD32"/>
    <mergeCell ref="GT32:GY32"/>
    <mergeCell ref="IR32:IW32"/>
    <mergeCell ref="KP32:KU32"/>
    <mergeCell ref="BF21:BL21"/>
    <mergeCell ref="BN21:BO21"/>
    <mergeCell ref="BP21:BR21"/>
    <mergeCell ref="BS21:BT21"/>
    <mergeCell ref="DD21:DJ21"/>
    <mergeCell ref="DL21:DM21"/>
    <mergeCell ref="DN21:DP21"/>
    <mergeCell ref="DQ21:DR21"/>
    <mergeCell ref="FB21:FH21"/>
    <mergeCell ref="FJ21:FK21"/>
    <mergeCell ref="FL21:FN21"/>
    <mergeCell ref="FO21:FP21"/>
    <mergeCell ref="GZ21:HF21"/>
    <mergeCell ref="HH21:HI21"/>
    <mergeCell ref="HJ21:HL21"/>
    <mergeCell ref="HM21:HN21"/>
    <mergeCell ref="IX21:JD21"/>
    <mergeCell ref="JF21:JG21"/>
    <mergeCell ref="JH21:JJ21"/>
    <mergeCell ref="JK21:JL21"/>
    <mergeCell ref="KO25:LF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X44"/>
  <sheetViews>
    <sheetView zoomScale="60" zoomScaleNormal="60" workbookViewId="0">
      <selection activeCell="D33" sqref="D33"/>
    </sheetView>
  </sheetViews>
  <sheetFormatPr defaultRowHeight="15.75" x14ac:dyDescent="0.25"/>
  <cols>
    <col min="1" max="1" width="57" style="1" customWidth="1"/>
    <col min="2" max="2" width="20.140625" style="1" customWidth="1"/>
    <col min="3" max="3" width="69.140625" style="1" bestFit="1" customWidth="1"/>
    <col min="4" max="4" width="72.42578125" style="1" bestFit="1" customWidth="1"/>
    <col min="5" max="5" width="69.5703125" style="1" bestFit="1" customWidth="1"/>
    <col min="6" max="7" width="9.140625" style="1"/>
    <col min="8" max="8" width="13.140625" style="1" bestFit="1" customWidth="1"/>
    <col min="9" max="9" width="50.85546875" style="1" customWidth="1"/>
    <col min="10" max="16384" width="9.140625" style="1"/>
  </cols>
  <sheetData>
    <row r="1" spans="1:12" x14ac:dyDescent="0.25">
      <c r="A1" s="11" t="s">
        <v>17</v>
      </c>
      <c r="I1" s="11" t="s">
        <v>13</v>
      </c>
      <c r="J1" s="12" t="s">
        <v>18</v>
      </c>
      <c r="K1" s="12" t="s">
        <v>19</v>
      </c>
      <c r="L1" s="12" t="s">
        <v>20</v>
      </c>
    </row>
    <row r="2" spans="1:12" x14ac:dyDescent="0.25">
      <c r="A2" s="1" t="s">
        <v>96</v>
      </c>
      <c r="B2" s="1" t="s">
        <v>112</v>
      </c>
      <c r="C2" s="6" t="s">
        <v>165</v>
      </c>
      <c r="D2" s="6" t="s">
        <v>157</v>
      </c>
      <c r="E2" s="6" t="s">
        <v>160</v>
      </c>
      <c r="G2" s="1" t="s">
        <v>3</v>
      </c>
      <c r="H2" s="1" t="s">
        <v>185</v>
      </c>
      <c r="I2" s="1" t="s">
        <v>168</v>
      </c>
      <c r="J2" s="15" t="s">
        <v>31</v>
      </c>
      <c r="K2" s="15" t="s">
        <v>31</v>
      </c>
      <c r="L2" s="13">
        <v>2019</v>
      </c>
    </row>
    <row r="3" spans="1:12" x14ac:dyDescent="0.25">
      <c r="A3" s="1" t="s">
        <v>97</v>
      </c>
      <c r="B3" s="1" t="s">
        <v>113</v>
      </c>
      <c r="C3" s="6" t="s">
        <v>161</v>
      </c>
      <c r="D3" s="6" t="s">
        <v>158</v>
      </c>
      <c r="E3" s="6" t="s">
        <v>161</v>
      </c>
      <c r="G3" s="1" t="s">
        <v>4</v>
      </c>
      <c r="H3" s="1" t="s">
        <v>184</v>
      </c>
      <c r="I3" s="1" t="s">
        <v>169</v>
      </c>
      <c r="J3" s="15" t="s">
        <v>32</v>
      </c>
      <c r="K3" s="15" t="s">
        <v>32</v>
      </c>
      <c r="L3" s="13">
        <v>2020</v>
      </c>
    </row>
    <row r="4" spans="1:12" x14ac:dyDescent="0.25">
      <c r="A4" s="1" t="s">
        <v>98</v>
      </c>
      <c r="B4" s="1" t="s">
        <v>114</v>
      </c>
      <c r="C4" s="1" t="s">
        <v>156</v>
      </c>
      <c r="D4" s="1" t="s">
        <v>159</v>
      </c>
      <c r="E4" s="1" t="s">
        <v>162</v>
      </c>
      <c r="G4" s="1" t="s">
        <v>5</v>
      </c>
      <c r="H4" s="1" t="s">
        <v>183</v>
      </c>
      <c r="I4" s="1" t="s">
        <v>170</v>
      </c>
      <c r="J4" s="15" t="s">
        <v>33</v>
      </c>
      <c r="K4" s="15" t="s">
        <v>33</v>
      </c>
      <c r="L4" s="13">
        <v>2021</v>
      </c>
    </row>
    <row r="5" spans="1:12" x14ac:dyDescent="0.25">
      <c r="A5" s="1" t="s">
        <v>99</v>
      </c>
      <c r="B5" s="1" t="s">
        <v>115</v>
      </c>
      <c r="C5" s="1" t="s">
        <v>163</v>
      </c>
      <c r="D5" s="1" t="s">
        <v>164</v>
      </c>
      <c r="E5" s="1" t="s">
        <v>163</v>
      </c>
      <c r="G5" s="1" t="s">
        <v>6</v>
      </c>
      <c r="H5" s="1" t="s">
        <v>182</v>
      </c>
      <c r="I5" s="1" t="s">
        <v>171</v>
      </c>
      <c r="J5" s="15" t="s">
        <v>34</v>
      </c>
      <c r="K5" s="15" t="s">
        <v>34</v>
      </c>
      <c r="L5" s="13">
        <v>2022</v>
      </c>
    </row>
    <row r="6" spans="1:12" x14ac:dyDescent="0.25">
      <c r="A6" s="1" t="s">
        <v>100</v>
      </c>
      <c r="B6" s="1" t="s">
        <v>116</v>
      </c>
      <c r="C6" s="6" t="s">
        <v>161</v>
      </c>
      <c r="D6" s="6" t="s">
        <v>158</v>
      </c>
      <c r="E6" s="6" t="s">
        <v>161</v>
      </c>
      <c r="G6" s="1" t="s">
        <v>74</v>
      </c>
      <c r="H6" s="1" t="s">
        <v>181</v>
      </c>
      <c r="I6" s="1" t="s">
        <v>172</v>
      </c>
      <c r="J6" s="15" t="s">
        <v>35</v>
      </c>
      <c r="K6" s="15" t="s">
        <v>35</v>
      </c>
      <c r="L6" s="13">
        <v>2023</v>
      </c>
    </row>
    <row r="7" spans="1:12" x14ac:dyDescent="0.25">
      <c r="G7" s="1" t="s">
        <v>75</v>
      </c>
      <c r="H7" s="1" t="s">
        <v>180</v>
      </c>
      <c r="I7" s="1" t="s">
        <v>173</v>
      </c>
      <c r="J7" s="15" t="s">
        <v>36</v>
      </c>
      <c r="K7" s="15" t="s">
        <v>36</v>
      </c>
      <c r="L7" s="13">
        <v>2024</v>
      </c>
    </row>
    <row r="8" spans="1:12" x14ac:dyDescent="0.25">
      <c r="A8" s="2" t="s">
        <v>101</v>
      </c>
      <c r="B8" s="1" t="s">
        <v>117</v>
      </c>
      <c r="C8" s="1" t="s">
        <v>130</v>
      </c>
      <c r="D8" s="1" t="s">
        <v>143</v>
      </c>
      <c r="E8" s="1" t="s">
        <v>86</v>
      </c>
      <c r="G8" s="1" t="s">
        <v>76</v>
      </c>
      <c r="H8" s="1" t="s">
        <v>179</v>
      </c>
      <c r="I8" s="1" t="s">
        <v>174</v>
      </c>
      <c r="J8" s="15" t="s">
        <v>37</v>
      </c>
      <c r="K8" s="15" t="s">
        <v>37</v>
      </c>
      <c r="L8" s="13">
        <v>2025</v>
      </c>
    </row>
    <row r="9" spans="1:12" x14ac:dyDescent="0.25">
      <c r="A9" s="14" t="s">
        <v>102</v>
      </c>
      <c r="B9" s="14" t="s">
        <v>118</v>
      </c>
      <c r="C9" s="14" t="s">
        <v>131</v>
      </c>
      <c r="D9" s="14" t="s">
        <v>144</v>
      </c>
      <c r="H9" s="1" t="s">
        <v>178</v>
      </c>
      <c r="I9" s="1" t="s">
        <v>175</v>
      </c>
      <c r="J9" s="15" t="s">
        <v>38</v>
      </c>
      <c r="K9" s="15" t="s">
        <v>38</v>
      </c>
      <c r="L9" s="13">
        <v>2026</v>
      </c>
    </row>
    <row r="10" spans="1:12" x14ac:dyDescent="0.25">
      <c r="A10" s="14" t="s">
        <v>103</v>
      </c>
      <c r="B10" s="14" t="s">
        <v>120</v>
      </c>
      <c r="C10" s="14" t="s">
        <v>132</v>
      </c>
      <c r="D10" s="14" t="s">
        <v>145</v>
      </c>
      <c r="H10" s="1" t="s">
        <v>177</v>
      </c>
      <c r="I10" s="1" t="s">
        <v>176</v>
      </c>
      <c r="J10" s="15" t="s">
        <v>39</v>
      </c>
      <c r="K10" s="15" t="s">
        <v>39</v>
      </c>
      <c r="L10" s="13">
        <v>2027</v>
      </c>
    </row>
    <row r="11" spans="1:12" x14ac:dyDescent="0.25">
      <c r="A11" s="14" t="s">
        <v>104</v>
      </c>
      <c r="B11" s="14" t="s">
        <v>119</v>
      </c>
      <c r="C11" s="14" t="s">
        <v>133</v>
      </c>
      <c r="D11" s="14" t="s">
        <v>146</v>
      </c>
      <c r="J11" s="13" t="s">
        <v>40</v>
      </c>
      <c r="K11" s="13" t="s">
        <v>40</v>
      </c>
      <c r="L11" s="13">
        <v>2028</v>
      </c>
    </row>
    <row r="12" spans="1:12" x14ac:dyDescent="0.25">
      <c r="A12" s="14" t="s">
        <v>105</v>
      </c>
      <c r="B12" s="14" t="s">
        <v>121</v>
      </c>
      <c r="C12" s="14" t="s">
        <v>134</v>
      </c>
      <c r="D12" s="14" t="s">
        <v>147</v>
      </c>
      <c r="J12" s="13" t="s">
        <v>41</v>
      </c>
      <c r="K12" s="13" t="s">
        <v>41</v>
      </c>
      <c r="L12" s="13">
        <v>2029</v>
      </c>
    </row>
    <row r="13" spans="1:12" x14ac:dyDescent="0.25">
      <c r="A13" s="14" t="s">
        <v>106</v>
      </c>
      <c r="B13" s="14" t="s">
        <v>122</v>
      </c>
      <c r="C13" s="14" t="s">
        <v>135</v>
      </c>
      <c r="D13" s="14" t="s">
        <v>148</v>
      </c>
      <c r="I13" s="1">
        <v>2</v>
      </c>
      <c r="J13" s="13" t="s">
        <v>42</v>
      </c>
      <c r="K13" s="13" t="s">
        <v>42</v>
      </c>
      <c r="L13" s="13">
        <v>2030</v>
      </c>
    </row>
    <row r="14" spans="1:12" x14ac:dyDescent="0.25">
      <c r="A14" s="14" t="s">
        <v>107</v>
      </c>
      <c r="B14" s="14" t="s">
        <v>123</v>
      </c>
      <c r="C14" s="14" t="s">
        <v>136</v>
      </c>
      <c r="D14" s="14" t="s">
        <v>149</v>
      </c>
      <c r="I14" s="1">
        <v>3</v>
      </c>
      <c r="J14" s="13" t="s">
        <v>43</v>
      </c>
      <c r="K14" s="13"/>
      <c r="L14" s="13"/>
    </row>
    <row r="15" spans="1:12" x14ac:dyDescent="0.25">
      <c r="A15" s="14" t="s">
        <v>108</v>
      </c>
      <c r="B15" s="14" t="s">
        <v>124</v>
      </c>
      <c r="C15" s="14" t="s">
        <v>137</v>
      </c>
      <c r="D15" s="14" t="s">
        <v>150</v>
      </c>
      <c r="I15" s="1">
        <v>4</v>
      </c>
      <c r="J15" s="13" t="s">
        <v>44</v>
      </c>
      <c r="K15" s="13"/>
      <c r="L15" s="13"/>
    </row>
    <row r="16" spans="1:12" x14ac:dyDescent="0.25">
      <c r="A16" s="14" t="s">
        <v>109</v>
      </c>
      <c r="B16" s="14" t="s">
        <v>125</v>
      </c>
      <c r="C16" s="14" t="s">
        <v>138</v>
      </c>
      <c r="D16" s="14" t="s">
        <v>151</v>
      </c>
      <c r="I16" s="1">
        <v>5</v>
      </c>
      <c r="J16" s="13" t="s">
        <v>45</v>
      </c>
      <c r="K16" s="13"/>
      <c r="L16" s="13"/>
    </row>
    <row r="17" spans="1:12" x14ac:dyDescent="0.25">
      <c r="A17" s="14" t="s">
        <v>105</v>
      </c>
      <c r="B17" s="14" t="s">
        <v>126</v>
      </c>
      <c r="C17" s="14" t="s">
        <v>139</v>
      </c>
      <c r="D17" s="14" t="s">
        <v>152</v>
      </c>
      <c r="I17" s="1" t="s">
        <v>88</v>
      </c>
      <c r="J17" s="13" t="s">
        <v>46</v>
      </c>
      <c r="K17" s="13"/>
      <c r="L17" s="13"/>
    </row>
    <row r="18" spans="1:12" x14ac:dyDescent="0.25">
      <c r="A18" s="14" t="s">
        <v>110</v>
      </c>
      <c r="B18" s="14" t="s">
        <v>127</v>
      </c>
      <c r="C18" s="14" t="s">
        <v>140</v>
      </c>
      <c r="D18" s="14" t="s">
        <v>153</v>
      </c>
      <c r="H18" s="13" t="s">
        <v>186</v>
      </c>
      <c r="I18" s="13">
        <v>333</v>
      </c>
      <c r="J18" s="13" t="s">
        <v>47</v>
      </c>
      <c r="K18" s="13"/>
      <c r="L18" s="13"/>
    </row>
    <row r="19" spans="1:12" x14ac:dyDescent="0.25">
      <c r="A19" s="14" t="s">
        <v>101</v>
      </c>
      <c r="B19" s="14" t="s">
        <v>128</v>
      </c>
      <c r="C19" s="14" t="s">
        <v>141</v>
      </c>
      <c r="D19" s="14" t="s">
        <v>154</v>
      </c>
      <c r="H19" s="13"/>
      <c r="I19" s="13"/>
      <c r="J19" s="13" t="s">
        <v>48</v>
      </c>
      <c r="K19" s="13"/>
      <c r="L19" s="13"/>
    </row>
    <row r="20" spans="1:12" x14ac:dyDescent="0.25">
      <c r="A20" s="14" t="s">
        <v>111</v>
      </c>
      <c r="B20" s="14" t="s">
        <v>129</v>
      </c>
      <c r="C20" s="14" t="s">
        <v>142</v>
      </c>
      <c r="D20" s="14" t="s">
        <v>155</v>
      </c>
      <c r="H20" s="13"/>
      <c r="I20" s="13"/>
      <c r="J20" s="13" t="s">
        <v>49</v>
      </c>
      <c r="K20" s="13"/>
      <c r="L20" s="13"/>
    </row>
    <row r="21" spans="1:12" x14ac:dyDescent="0.25">
      <c r="H21" s="13"/>
      <c r="I21" s="13"/>
      <c r="J21" s="13" t="s">
        <v>50</v>
      </c>
      <c r="K21" s="13"/>
      <c r="L21" s="13"/>
    </row>
    <row r="22" spans="1:12" x14ac:dyDescent="0.25">
      <c r="H22" s="13"/>
      <c r="I22" s="13"/>
      <c r="J22" s="13" t="s">
        <v>51</v>
      </c>
      <c r="K22" s="13"/>
      <c r="L22" s="13"/>
    </row>
    <row r="23" spans="1:12" x14ac:dyDescent="0.25">
      <c r="H23" s="13"/>
      <c r="I23" s="13"/>
      <c r="J23" s="13" t="s">
        <v>52</v>
      </c>
      <c r="K23" s="13"/>
      <c r="L23" s="13"/>
    </row>
    <row r="24" spans="1:12" x14ac:dyDescent="0.25">
      <c r="D24" s="1">
        <v>1</v>
      </c>
      <c r="E24" s="1">
        <v>1</v>
      </c>
      <c r="H24" s="13"/>
      <c r="I24" s="13"/>
      <c r="J24" s="13" t="s">
        <v>53</v>
      </c>
      <c r="K24" s="13"/>
      <c r="L24" s="13"/>
    </row>
    <row r="25" spans="1:12" x14ac:dyDescent="0.25">
      <c r="A25" s="6"/>
      <c r="C25" s="1" t="str">
        <f>IF(E$24=Настройки!$C$2,Настройки!$E$2,IF(E$24=Настройки!$C$3,Настройки!$E$3,IF(E$24=Настройки!$C$4,Настройки!$E$4,IF(E$24=Настройки!$C$5,Настройки!$E$5,IF(E$24=Настройки!$C$6,Настройки!$E$6,Настройки!$E$8)))))</f>
        <v>Водитель</v>
      </c>
      <c r="E25" s="1">
        <v>2</v>
      </c>
      <c r="H25" s="13"/>
      <c r="I25" s="13"/>
      <c r="J25" s="13" t="s">
        <v>54</v>
      </c>
      <c r="K25" s="13"/>
      <c r="L25" s="13"/>
    </row>
    <row r="26" spans="1:12" x14ac:dyDescent="0.25">
      <c r="A26" s="6"/>
      <c r="E26" s="1">
        <v>3</v>
      </c>
      <c r="H26" s="13"/>
      <c r="I26" s="13"/>
      <c r="J26" s="13" t="s">
        <v>55</v>
      </c>
      <c r="K26" s="13"/>
      <c r="L26" s="13"/>
    </row>
    <row r="27" spans="1:12" x14ac:dyDescent="0.25">
      <c r="E27" s="1">
        <v>4</v>
      </c>
      <c r="H27" s="13"/>
      <c r="I27" s="13"/>
      <c r="J27" s="13" t="s">
        <v>56</v>
      </c>
      <c r="K27" s="13"/>
      <c r="L27" s="13"/>
    </row>
    <row r="28" spans="1:12" x14ac:dyDescent="0.25">
      <c r="E28" s="1">
        <v>5</v>
      </c>
      <c r="H28" s="13"/>
      <c r="I28" s="13"/>
      <c r="J28" s="13" t="s">
        <v>57</v>
      </c>
      <c r="K28" s="13"/>
      <c r="L28" s="13"/>
    </row>
    <row r="29" spans="1:12" x14ac:dyDescent="0.25">
      <c r="H29" s="13"/>
      <c r="I29" s="13"/>
      <c r="J29" s="13" t="s">
        <v>58</v>
      </c>
      <c r="K29" s="13"/>
      <c r="L29" s="13"/>
    </row>
    <row r="30" spans="1:12" x14ac:dyDescent="0.25">
      <c r="J30" s="13" t="s">
        <v>59</v>
      </c>
      <c r="K30" s="13"/>
      <c r="L30" s="13"/>
    </row>
    <row r="31" spans="1:12" x14ac:dyDescent="0.25">
      <c r="J31" s="13" t="s">
        <v>60</v>
      </c>
      <c r="K31" s="13"/>
      <c r="L31" s="13"/>
    </row>
    <row r="32" spans="1:12" x14ac:dyDescent="0.25">
      <c r="J32" s="13" t="s">
        <v>61</v>
      </c>
      <c r="K32" s="13"/>
      <c r="L32" s="13"/>
    </row>
    <row r="33" spans="1:50" ht="47.25" x14ac:dyDescent="0.25">
      <c r="A33" s="17" t="s">
        <v>63</v>
      </c>
      <c r="B33" s="16">
        <f>'Служебная записка'!AJ27</f>
        <v>2</v>
      </c>
      <c r="C33" s="10" t="s">
        <v>67</v>
      </c>
      <c r="D33" s="10">
        <f>'Служебная записка'!AJ27*500</f>
        <v>1000</v>
      </c>
      <c r="E33" s="10" t="s">
        <v>64</v>
      </c>
      <c r="F33" s="22" t="s">
        <v>65</v>
      </c>
    </row>
    <row r="34" spans="1:50" s="16" customFormat="1" x14ac:dyDescent="0.25">
      <c r="A34" s="7" t="str">
        <f>CONCATENATE(A33," ",B33,C33,D33,E33,F33)</f>
        <v>Прошу выдать денежные средства на командировочные расходы  на срок 
 2, в сумме 1000 руб. на мою зарплатную карту.</v>
      </c>
      <c r="B34" s="7"/>
      <c r="C34" s="9"/>
      <c r="D34" s="7"/>
      <c r="E34" s="7"/>
      <c r="F34" s="7"/>
      <c r="G34" s="10"/>
    </row>
    <row r="35" spans="1:50" x14ac:dyDescent="0.25">
      <c r="G35" s="7"/>
    </row>
    <row r="36" spans="1:50" x14ac:dyDescent="0.25">
      <c r="A36" s="8" t="s">
        <v>68</v>
      </c>
      <c r="C36" s="7" t="s">
        <v>166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x14ac:dyDescent="0.25">
      <c r="C37" s="5" t="s">
        <v>167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41" spans="1:50" x14ac:dyDescent="0.25">
      <c r="B41" s="8" t="s">
        <v>89</v>
      </c>
    </row>
    <row r="43" spans="1:50" x14ac:dyDescent="0.25">
      <c r="A43" s="1" t="s">
        <v>91</v>
      </c>
      <c r="B43" s="1" t="s">
        <v>92</v>
      </c>
    </row>
    <row r="44" spans="1:50" x14ac:dyDescent="0.25">
      <c r="A44" s="22" t="s">
        <v>15</v>
      </c>
      <c r="B44" s="6" t="s">
        <v>14</v>
      </c>
      <c r="C44" s="8" t="s">
        <v>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Служебная записка</vt:lpstr>
      <vt:lpstr>Заявление на деньги</vt:lpstr>
      <vt:lpstr>Настройки</vt:lpstr>
      <vt:lpstr>'Служебная записка'!Область_печати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Павел Александрович</dc:creator>
  <cp:lastModifiedBy>Орлов Павел Александрович</cp:lastModifiedBy>
  <cp:lastPrinted>2019-07-29T03:35:04Z</cp:lastPrinted>
  <dcterms:created xsi:type="dcterms:W3CDTF">2019-07-22T01:49:25Z</dcterms:created>
  <dcterms:modified xsi:type="dcterms:W3CDTF">2019-07-29T07:48:36Z</dcterms:modified>
</cp:coreProperties>
</file>