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6" i="1"/>
  <c r="B20"/>
  <c r="B19"/>
  <c r="B18"/>
  <c r="B17"/>
  <c r="B16"/>
  <c r="B15"/>
  <c r="A12"/>
  <c r="B11" l="1"/>
  <c r="B10"/>
  <c r="B9"/>
  <c r="B8"/>
  <c r="B7"/>
  <c r="A6"/>
  <c r="A7" l="1"/>
  <c r="A8"/>
  <c r="A9" s="1"/>
  <c r="A10" s="1"/>
  <c r="A11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<sst xmlns="http://schemas.openxmlformats.org/spreadsheetml/2006/main" count="20" uniqueCount="18">
  <si>
    <t>Оплата по счету № ОТ302 от 07.05.2019г. за кирпичи Сумма 9597-86 В т.ч. НДС (20%) 1599-64.</t>
  </si>
  <si>
    <t xml:space="preserve"> =ТЕКСТ(ПСТР(A1;ПОИСК("??.??.";A1);8)&amp;ТЕКСТ(ПСТР(A1;ПОИСК(".??.";A1)+6;2);"0;;;");"ММММ ГГГГ")</t>
  </si>
  <si>
    <t xml:space="preserve"> =ТЕКСТ(ПСТР(A1;ПОИСК("??.??.";A1);8)&amp;ТЕКСТ(ПСТР(A1;ПОИСК(".??.";A1)+6;2);"0;;;");"ДД ММММ ГГГГ")</t>
  </si>
  <si>
    <t xml:space="preserve"> =ТЕКСТ(ПСТР(A1;ПОИСК("??.??.";A1);8)&amp;ТЕКСТ(ПСТР(A1;ПОИСК(".??.";A1)+6;2);"0;;;");"[$-F419]ДД ММММ ГГГГ")</t>
  </si>
  <si>
    <t xml:space="preserve"> =ТЕКСТ(ПСТР(A1;ПОИСК("??.??.";A1);8)&amp;ТЕКСТ(ПСТР(A1;ПОИСК(".??.";A1)+6;2);"0;;;");"[$-FC19]ДД ММММ ГГГГ")</t>
  </si>
  <si>
    <t xml:space="preserve"> =ПРОПНАЧ(ТЕКСТ(ПСТР(A1;ПОИСК("??.??.";A1);8)&amp;ТЕКСТ(ПСТР(A1;ПОИСК(".??.";A1)+6;2);"0;;;");"[$-FC19]ДД ММММ ГГГГ"))</t>
  </si>
  <si>
    <t xml:space="preserve"> =ТЕКСТ(ПСТР(A1;ПОИСК("??.??.";A1);8)&amp;ТЕКСТ(ПСТР(A1;ПОИСК(".??.";A1)+6;2);"0;;;");"ДД. ММ. ГГГГ")</t>
  </si>
  <si>
    <t>Результат</t>
  </si>
  <si>
    <r>
      <rPr>
        <b/>
        <sz val="11"/>
        <color rgb="FF0066FF"/>
        <rFont val="Calibri"/>
        <family val="2"/>
        <charset val="204"/>
      </rPr>
      <t>←</t>
    </r>
    <r>
      <rPr>
        <b/>
        <sz val="11"/>
        <color rgb="FF0066FF"/>
        <rFont val="Calibri"/>
        <family val="2"/>
        <charset val="204"/>
        <scheme val="minor"/>
      </rPr>
      <t xml:space="preserve">Формула звлечение даты из текста делалось с помощью функции ТЕКСТ в столбце В  </t>
    </r>
    <r>
      <rPr>
        <b/>
        <sz val="11"/>
        <color rgb="FF0066FF"/>
        <rFont val="Calibri"/>
        <family val="2"/>
        <charset val="204"/>
      </rPr>
      <t>↓</t>
    </r>
    <r>
      <rPr>
        <b/>
        <sz val="11"/>
        <color rgb="FF0066FF"/>
        <rFont val="Calibri"/>
        <family val="2"/>
        <charset val="204"/>
        <scheme val="minor"/>
      </rPr>
      <t xml:space="preserve">: </t>
    </r>
  </si>
  <si>
    <t>Вариант</t>
  </si>
  <si>
    <t xml:space="preserve"> =ТЕКСТ(ПСТР(A1;ПОИСК("??.??.";A1);8)&amp;ТЕКСТ(ПСТР(A1;ПОИСК(".??.";A1)+6;2);"0;;;");"[$-419]ДД ММММ ГГГГ \г.;@")</t>
  </si>
  <si>
    <t xml:space="preserve"> =ТЕКСТ(ПСТР(A1;ПОИСК("??.??.";A1);8)&amp;ТЕКСТ(ПСТР(A1;ПОИСК(".??.";A1)+6;2);"0;;;");"ДД ММММ ГГГГ \г.;@")</t>
  </si>
  <si>
    <t xml:space="preserve"> =ПРОПНАЧ(ТЕКСТ(ПСТР(A1;ПОИСК("??.??.";A1);8)&amp;ТЕКСТ(ПСТР(A1;ПОИСК(".??.";A1)+6;2);"0;;;");"[$-FC19]ДД ММММ ГГГГ \г.;@"))</t>
  </si>
  <si>
    <t xml:space="preserve"> =ТЕКСТ(ПСТР(A1;ПОИСК("??.??.";A1);8)&amp;ТЕКСТ(ПСТР(A1;ПОИСК(".??.";A1)+6;2);"0;;;");"[$-F419]ДД ММММ ГГГГ \г.;@")</t>
  </si>
  <si>
    <t xml:space="preserve"> =ТЕКСТ(ПСТР(A1;ПОИСК("??.??.";A1);8)&amp;ТЕКСТ(ПСТР(A1;ПОИСК(".??.";A1)+6;2);"0;;;");"[$-FC19]ДД ММММ ГГГГ \г.;@")</t>
  </si>
  <si>
    <t xml:space="preserve"> =ТЕКСТ(ПСТР(A1;ПОИСК("??.??.";A1);8)&amp;ТЕКСТ(ПСТР(A1;ПОИСК(".??.";A1)+6;2);"0;;;");"ДД. ММ. ГГГГ \г.;@")</t>
  </si>
  <si>
    <t xml:space="preserve">←Формула звлечение даты из текста делалось с помощью функции ТЕКСТ в столбце В  ↓: </t>
  </si>
  <si>
    <r>
      <t xml:space="preserve">С буквой г. после года: </t>
    </r>
    <r>
      <rPr>
        <b/>
        <sz val="11"/>
        <color rgb="FF7030A0"/>
        <rFont val="Calibri"/>
        <family val="2"/>
        <charset val="204"/>
      </rPr>
      <t>↓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</si>
</sst>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1"/>
      <color rgb="FF0066FF"/>
      <name val="Calibri"/>
      <family val="2"/>
      <charset val="204"/>
      <scheme val="minor"/>
    </font>
    <font>
      <b/>
      <sz val="11"/>
      <color rgb="FF0066FF"/>
      <name val="Calibri"/>
      <family val="2"/>
      <charset val="204"/>
      <scheme val="minor"/>
    </font>
    <font>
      <b/>
      <sz val="11"/>
      <color rgb="FF0066FF"/>
      <name val="Calibri"/>
      <family val="2"/>
      <charset val="204"/>
    </font>
    <font>
      <b/>
      <sz val="11"/>
      <color rgb="FF0033CC"/>
      <name val="Calibri"/>
      <family val="2"/>
      <charset val="204"/>
      <scheme val="minor"/>
    </font>
    <font>
      <sz val="12"/>
      <color rgb="FF000000"/>
      <name val="Verdana"/>
      <family val="2"/>
      <charset val="204"/>
    </font>
    <font>
      <sz val="11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/>
      <right/>
      <top/>
      <bottom style="thin">
        <color rgb="FF0033CC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/>
      <right style="thin">
        <color rgb="FF7030A0"/>
      </right>
      <top/>
      <bottom style="medium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thin">
        <color rgb="FF7030A0"/>
      </left>
      <right/>
      <top/>
      <bottom style="medium">
        <color rgb="FF7030A0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/>
      <top style="thin">
        <color rgb="FF0033CC"/>
      </top>
      <bottom style="medium">
        <color rgb="FF0033CC"/>
      </bottom>
      <diagonal/>
    </border>
    <border>
      <left/>
      <right/>
      <top style="thin">
        <color rgb="FF0033CC"/>
      </top>
      <bottom style="medium">
        <color rgb="FF0033CC"/>
      </bottom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/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 applyProtection="1">
      <alignment horizontal="center"/>
    </xf>
    <xf numFmtId="0" fontId="0" fillId="0" borderId="3" xfId="0" applyBorder="1"/>
    <xf numFmtId="0" fontId="0" fillId="0" borderId="4" xfId="0" applyBorder="1"/>
    <xf numFmtId="0" fontId="1" fillId="3" borderId="2" xfId="0" applyFont="1" applyFill="1" applyBorder="1"/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3" borderId="9" xfId="0" applyFont="1" applyFill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/>
    <xf numFmtId="0" fontId="0" fillId="0" borderId="22" xfId="0" applyBorder="1"/>
    <xf numFmtId="0" fontId="3" fillId="0" borderId="23" xfId="0" applyFont="1" applyBorder="1"/>
    <xf numFmtId="0" fontId="0" fillId="0" borderId="24" xfId="0" applyBorder="1"/>
    <xf numFmtId="0" fontId="0" fillId="0" borderId="25" xfId="0" applyBorder="1"/>
    <xf numFmtId="0" fontId="2" fillId="3" borderId="2" xfId="0" applyFont="1" applyFill="1" applyBorder="1"/>
    <xf numFmtId="0" fontId="6" fillId="2" borderId="0" xfId="0" applyFont="1" applyFill="1"/>
    <xf numFmtId="0" fontId="7" fillId="0" borderId="5" xfId="0" applyFont="1" applyFill="1" applyBorder="1" applyAlignment="1" applyProtection="1">
      <alignment horizontal="center"/>
    </xf>
    <xf numFmtId="0" fontId="7" fillId="3" borderId="9" xfId="0" applyFont="1" applyFill="1" applyBorder="1"/>
    <xf numFmtId="0" fontId="7" fillId="0" borderId="10" xfId="0" applyFont="1" applyBorder="1"/>
    <xf numFmtId="0" fontId="7" fillId="0" borderId="13" xfId="0" applyFont="1" applyBorder="1"/>
    <xf numFmtId="0" fontId="7" fillId="0" borderId="16" xfId="0" applyFont="1" applyBorder="1"/>
    <xf numFmtId="0" fontId="7" fillId="0" borderId="14" xfId="0" applyFont="1" applyBorder="1"/>
    <xf numFmtId="0" fontId="7" fillId="0" borderId="1" xfId="0" applyFont="1" applyFill="1" applyBorder="1" applyAlignment="1" applyProtection="1">
      <alignment horizontal="center"/>
    </xf>
    <xf numFmtId="0" fontId="7" fillId="3" borderId="2" xfId="0" applyFont="1" applyFill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27" xfId="0" applyFont="1" applyBorder="1"/>
    <xf numFmtId="0" fontId="8" fillId="0" borderId="11" xfId="0" applyFont="1" applyBorder="1"/>
    <xf numFmtId="0" fontId="7" fillId="0" borderId="26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28" xfId="0" applyFont="1" applyBorder="1"/>
    <xf numFmtId="0" fontId="8" fillId="0" borderId="18" xfId="0" applyFont="1" applyBorder="1"/>
    <xf numFmtId="0" fontId="8" fillId="0" borderId="17" xfId="0" applyFont="1" applyBorder="1"/>
    <xf numFmtId="0" fontId="7" fillId="3" borderId="18" xfId="0" applyFont="1" applyFill="1" applyBorder="1"/>
    <xf numFmtId="0" fontId="7" fillId="0" borderId="17" xfId="0" applyFont="1" applyBorder="1"/>
    <xf numFmtId="0" fontId="7" fillId="0" borderId="1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/>
  </sheetViews>
  <sheetFormatPr defaultRowHeight="15"/>
  <cols>
    <col min="2" max="2" width="9.140625" customWidth="1"/>
    <col min="3" max="3" width="14.7109375" customWidth="1"/>
  </cols>
  <sheetData>
    <row r="1" spans="1:16" ht="15.75">
      <c r="A1" s="16" t="s">
        <v>0</v>
      </c>
    </row>
    <row r="5" spans="1:16" ht="15.75" thickBot="1">
      <c r="A5" s="9" t="s">
        <v>9</v>
      </c>
      <c r="B5" s="10" t="s">
        <v>7</v>
      </c>
      <c r="C5" s="11"/>
      <c r="D5" s="12" t="s">
        <v>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</row>
    <row r="6" spans="1:16">
      <c r="A6" s="5">
        <f>IF(B6&lt;&gt;"",1,"")</f>
        <v>1</v>
      </c>
      <c r="B6" s="7" t="str">
        <f>TEXT(MID(A1,SEARCH("??.??.",A1),8)&amp;TEXT(MID(A1,SEARCH(".??.",A1)+6,2),"0;;;"),"ММММ ГГГГ")</f>
        <v>Май 2019</v>
      </c>
      <c r="C6" s="8"/>
      <c r="D6" s="15" t="s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/>
    </row>
    <row r="7" spans="1:16">
      <c r="A7" s="1">
        <f>IF(B7&lt;&gt;"",A6+1,"")</f>
        <v>2</v>
      </c>
      <c r="B7" s="4" t="str">
        <f>TEXT(MID(A1,SEARCH("??.??.",A1),8)&amp;TEXT(MID(A1,SEARCH(".??.",A1)+6,2),"0;;;"),"ДД ММММ ГГГГ")</f>
        <v>07 Май 2019</v>
      </c>
      <c r="C7" s="2"/>
      <c r="D7" s="15" t="s">
        <v>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"/>
    </row>
    <row r="8" spans="1:16">
      <c r="A8" s="1">
        <f t="shared" ref="A8:A12" si="0">IF(B8&lt;&gt;"",A7+1,"")</f>
        <v>3</v>
      </c>
      <c r="B8" s="4" t="str">
        <f>PROPER(TEXT(MID(A1,SEARCH("??.??.",A1),8)&amp;TEXT(MID(A1,SEARCH(".??.",A1)+6,2),"0;;;"),"[$-FC19]ДД ММММ ГГГГ"))</f>
        <v>07 Мая 2019</v>
      </c>
      <c r="C8" s="2"/>
      <c r="D8" s="15" t="s">
        <v>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"/>
    </row>
    <row r="9" spans="1:16">
      <c r="A9" s="1">
        <f t="shared" si="0"/>
        <v>4</v>
      </c>
      <c r="B9" s="4" t="str">
        <f>TEXT(MID(A1,SEARCH("??.??.",A1),8)&amp;TEXT(MID(A1,SEARCH(".??.",A1)+6,2),"0;;;"),"[$-F419]ДД ММММ ГГГГ")</f>
        <v>07 май 2019</v>
      </c>
      <c r="C9" s="2"/>
      <c r="D9" s="15" t="s">
        <v>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"/>
    </row>
    <row r="10" spans="1:16">
      <c r="A10" s="1">
        <f t="shared" si="0"/>
        <v>5</v>
      </c>
      <c r="B10" s="4" t="str">
        <f>TEXT(MID(A1,SEARCH("??.??.",A1),8)&amp;TEXT(MID(A1,SEARCH(".??.",A1)+6,2),"0;;;"),"[$-FC19]ДД ММММ ГГГГ")</f>
        <v>07 мая 2019</v>
      </c>
      <c r="C10" s="2"/>
      <c r="D10" s="15" t="s">
        <v>4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"/>
    </row>
    <row r="11" spans="1:16">
      <c r="A11" s="1">
        <f t="shared" si="0"/>
        <v>6</v>
      </c>
      <c r="B11" s="4" t="str">
        <f>TEXT(MID(A1,SEARCH("??.??.",A1),8)&amp;TEXT(MID(A1,SEARCH(".??.",A1)+6,2),"0;;;"),"ДД. ММ. ГГГГ")</f>
        <v>07. 05. 2019</v>
      </c>
      <c r="C11" s="2"/>
      <c r="D11" s="15" t="s">
        <v>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"/>
    </row>
    <row r="12" spans="1:16">
      <c r="A12" s="6" t="str">
        <f t="shared" si="0"/>
        <v/>
      </c>
    </row>
    <row r="13" spans="1:16">
      <c r="A13" s="29" t="s">
        <v>9</v>
      </c>
      <c r="B13" s="30" t="s">
        <v>7</v>
      </c>
      <c r="C13" s="31"/>
      <c r="D13" s="32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3"/>
    </row>
    <row r="14" spans="1:16" ht="15.75" thickBot="1">
      <c r="A14" s="34"/>
      <c r="B14" s="35" t="s">
        <v>17</v>
      </c>
      <c r="C14" s="36"/>
      <c r="D14" s="37" t="s">
        <v>16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>
      <c r="A15" s="17">
        <f>IF(B15&lt;&gt;"",A11+1,"")</f>
        <v>7</v>
      </c>
      <c r="B15" s="18" t="str">
        <f>TEXT(MID(A1,SEARCH("??.??.",A1),8)&amp;TEXT(MID(A1,SEARCH(".??.",A1)+6,2),"0;;;"),"[$-419]ДД ММММ ГГГГ \г.;@")</f>
        <v>07 Май 2019 г.</v>
      </c>
      <c r="C15" s="19"/>
      <c r="D15" s="20" t="s">
        <v>10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</row>
    <row r="16" spans="1:16">
      <c r="A16" s="23">
        <f>IF(B16&lt;&gt;"",A15+1,"")</f>
        <v>8</v>
      </c>
      <c r="B16" s="24" t="str">
        <f>TEXT(MID(A1,SEARCH("??.??.",A1),8)&amp;TEXT(MID(A1,SEARCH(".??.",A1)+6,2),"0;;;"),"ДД ММММ ГГГГ \г.;@")</f>
        <v>07 Май 2019 г.</v>
      </c>
      <c r="C16" s="25"/>
      <c r="D16" s="26" t="s">
        <v>11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8"/>
    </row>
    <row r="17" spans="1:16">
      <c r="A17" s="23">
        <f>IF(B17&lt;&gt;"",A16+1,"")</f>
        <v>9</v>
      </c>
      <c r="B17" s="24" t="str">
        <f>PROPER(TEXT(MID(A1,SEARCH("??.??.",A1),8)&amp;TEXT(MID(A1,SEARCH(".??.",A1)+6,2),"0;;;"),"[$-FC19]ДД ММММ ГГГГ \г.;@"))</f>
        <v>07 Мая 2019 Г.</v>
      </c>
      <c r="C17" s="25"/>
      <c r="D17" s="26" t="s">
        <v>12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1:16">
      <c r="A18" s="23">
        <f>IF(B18&lt;&gt;"",A17+1,"")</f>
        <v>10</v>
      </c>
      <c r="B18" s="24" t="str">
        <f>TEXT(MID(A1,SEARCH("??.??.",A1),8)&amp;TEXT(MID(A1,SEARCH(".??.",A1)+6,2),"0;;;"),"[$-F419]ДД ММММ ГГГГ \г.;@")</f>
        <v>07 май 2019 г.</v>
      </c>
      <c r="C18" s="25"/>
      <c r="D18" s="26" t="s">
        <v>13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</row>
    <row r="19" spans="1:16">
      <c r="A19" s="23">
        <f>IF(B19&lt;&gt;"",A18+1,"")</f>
        <v>11</v>
      </c>
      <c r="B19" s="24" t="str">
        <f>TEXT(MID(A1,SEARCH("??.??.",A1),8)&amp;TEXT(MID(A1,SEARCH(".??.",A1)+6,2),"0;;;"),"[$-FC19]ДД ММММ ГГГГ \г.;@")</f>
        <v>07 мая 2019 г.</v>
      </c>
      <c r="C19" s="25"/>
      <c r="D19" s="26" t="s">
        <v>14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</row>
    <row r="20" spans="1:16">
      <c r="A20" s="23">
        <f>IF(B20&lt;&gt;"",A19+1,"")</f>
        <v>12</v>
      </c>
      <c r="B20" s="24" t="str">
        <f>TEXT(MID(A1,SEARCH("??.??.",A1),8)&amp;TEXT(MID(A1,SEARCH(".??.",A1)+6,2),"0;;;"),"ДД. ММ. ГГГГ \г.;@")</f>
        <v>07. 05. 2019 г.</v>
      </c>
      <c r="C20" s="25"/>
      <c r="D20" s="26" t="s">
        <v>15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2019-08-22T10:34:18Z</cp:lastPrinted>
  <dcterms:created xsi:type="dcterms:W3CDTF">2019-08-22T08:23:38Z</dcterms:created>
  <dcterms:modified xsi:type="dcterms:W3CDTF">2019-08-22T10:36:24Z</dcterms:modified>
</cp:coreProperties>
</file>