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</sheets>
  <definedNames>
    <definedName name="_xlnm._FilterDatabase" localSheetId="0" hidden="1">Лист1!$A$2:$H$7</definedName>
    <definedName name="ПО" localSheetId="0">#REF!:INDEX(#REF!,COUNTIF(#REF!,"?*"))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" i="1" l="1"/>
  <c r="H5" i="1"/>
  <c r="H3" i="1"/>
  <c r="E7" i="1" l="1"/>
  <c r="A4" i="1" l="1"/>
  <c r="C7" i="1" l="1" a="1"/>
  <c r="C7" i="1" s="1"/>
  <c r="B7" i="1" l="1"/>
  <c r="A5" i="1"/>
  <c r="A6" i="1"/>
  <c r="A3" i="1"/>
</calcChain>
</file>

<file path=xl/sharedStrings.xml><?xml version="1.0" encoding="utf-8"?>
<sst xmlns="http://schemas.openxmlformats.org/spreadsheetml/2006/main" count="8" uniqueCount="7">
  <si>
    <t>телефон</t>
  </si>
  <si>
    <t>ФИО</t>
  </si>
  <si>
    <t xml:space="preserve">Иванов Сергей Петрович         Распоряжение № 604 от 18.07.19г                                                                                                       </t>
  </si>
  <si>
    <t xml:space="preserve">Сергеев Иван Петрович     Распоряжение № 527 от 30.06.19г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</si>
  <si>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Петров Сергей Иванович     Распоряжение № 566 от 05.07.19г.  </t>
  </si>
  <si>
    <t>Сергеев Иван Петрович     Распоряжение № 999</t>
  </si>
  <si>
    <t>Иванов Сергей Петрович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</si>
</sst>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Всего объектов: &quot;0"/>
    <numFmt numFmtId="165" formatCode="&quot;Всего ПО: &quot;0"/>
    <numFmt numFmtId="166" formatCode="&quot;Всего специалистов СК на объектах: &quot;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3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166" fontId="4" fillId="2" borderId="3" xfId="0" applyNumberFormat="1" applyFont="1" applyFill="1" applyBorder="1" applyAlignment="1">
      <alignment horizontal="left" vertical="center" wrapText="1"/>
    </xf>
    <xf numFmtId="166" fontId="4" fillId="2" borderId="4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8"/>
  <sheetViews>
    <sheetView tabSelected="1" zoomScale="85" zoomScaleNormal="85" zoomScaleSheetLayoutView="85" workbookViewId="0">
      <pane ySplit="2" topLeftCell="A3" activePane="bottomLeft" state="frozen"/>
      <selection pane="bottomLeft" activeCell="H3" sqref="H3"/>
    </sheetView>
  </sheetViews>
  <sheetFormatPr defaultRowHeight="15" x14ac:dyDescent="0.25"/>
  <cols>
    <col min="1" max="1" width="5" style="13" customWidth="1"/>
    <col min="2" max="2" width="29" style="4" customWidth="1"/>
    <col min="3" max="3" width="18.140625" style="4" customWidth="1"/>
    <col min="4" max="4" width="19" style="4" customWidth="1"/>
    <col min="5" max="5" width="35" style="4" customWidth="1"/>
    <col min="6" max="6" width="28.5703125" style="4" customWidth="1"/>
    <col min="7" max="7" width="17.5703125" style="4" customWidth="1"/>
    <col min="8" max="8" width="29.85546875" style="4" customWidth="1"/>
    <col min="9" max="9" width="12.28515625" style="4" bestFit="1" customWidth="1"/>
    <col min="10" max="16384" width="9.140625" style="4"/>
  </cols>
  <sheetData>
    <row r="1" spans="1:8" x14ac:dyDescent="0.25">
      <c r="A1" s="16"/>
      <c r="B1" s="17"/>
      <c r="C1" s="17"/>
      <c r="D1" s="17"/>
      <c r="E1" s="17" t="s">
        <v>1</v>
      </c>
      <c r="F1" s="17"/>
      <c r="G1" s="17" t="s">
        <v>0</v>
      </c>
      <c r="H1" s="17"/>
    </row>
    <row r="2" spans="1:8" ht="12.75" customHeight="1" x14ac:dyDescent="0.25">
      <c r="A2" s="6"/>
      <c r="B2" s="6"/>
      <c r="C2" s="6"/>
      <c r="D2" s="6"/>
      <c r="E2" s="6"/>
      <c r="F2" s="6"/>
      <c r="G2" s="6"/>
      <c r="H2" s="6"/>
    </row>
    <row r="3" spans="1:8" ht="87" customHeight="1" x14ac:dyDescent="0.25">
      <c r="A3" s="1" t="str">
        <f>IF(ISBLANK(B3),"",COUNTA($B$3:B3))</f>
        <v/>
      </c>
      <c r="B3" s="14"/>
      <c r="C3" s="1"/>
      <c r="D3" s="1"/>
      <c r="E3" s="1" t="s">
        <v>2</v>
      </c>
      <c r="F3" s="1"/>
      <c r="G3" s="18">
        <v>12345678910</v>
      </c>
      <c r="H3" s="1">
        <f>LOOKUP(,-SEARCH(TRIM(LEFTB(SUBSTITUTE(E3," ",REPT(" ",99),3),99)),Лист2!B$4:B$9),Лист2!C$4:C$9)</f>
        <v>12345678910</v>
      </c>
    </row>
    <row r="4" spans="1:8" ht="92.25" customHeight="1" x14ac:dyDescent="0.25">
      <c r="A4" s="1" t="str">
        <f>IF(ISBLANK(B4),"",COUNTA($B$3:B4))</f>
        <v/>
      </c>
      <c r="B4" s="15"/>
      <c r="C4" s="5"/>
      <c r="D4" s="1"/>
      <c r="E4" s="1" t="s">
        <v>5</v>
      </c>
      <c r="F4" s="1"/>
      <c r="G4" s="18">
        <v>98765432100</v>
      </c>
      <c r="H4" s="1">
        <f>LOOKUP(,-SEARCH(TRIM(LEFTB(SUBSTITUTE(E4," ",REPT(" ",99),3),99)),Лист2!B$4:B$9),Лист2!C$4:C$9)</f>
        <v>98765432100</v>
      </c>
    </row>
    <row r="5" spans="1:8" ht="57" customHeight="1" x14ac:dyDescent="0.25">
      <c r="A5" s="1" t="str">
        <f>IF(ISBLANK(B5),"",COUNTA($B$3:B5))</f>
        <v/>
      </c>
      <c r="B5" s="3"/>
      <c r="C5" s="1"/>
      <c r="D5" s="1"/>
      <c r="E5" s="1" t="s">
        <v>4</v>
      </c>
      <c r="F5" s="1"/>
      <c r="G5" s="19">
        <v>77777777777</v>
      </c>
      <c r="H5" s="1">
        <f>LOOKUP(,-SEARCH(TRIM(LEFTB(SUBSTITUTE(E5," ",REPT(" ",99),3),99)),Лист2!B$4:B$9),Лист2!C$4:C$9)</f>
        <v>77777777777</v>
      </c>
    </row>
    <row r="6" spans="1:8" x14ac:dyDescent="0.25">
      <c r="A6" s="1" t="str">
        <f>IF(ISBLANK(B6),"",COUNTA($B$3:B6))</f>
        <v/>
      </c>
      <c r="B6" s="2"/>
      <c r="C6" s="1"/>
      <c r="D6" s="1"/>
      <c r="E6" s="1"/>
      <c r="F6" s="1"/>
      <c r="G6" s="1"/>
      <c r="H6" s="1"/>
    </row>
    <row r="7" spans="1:8" ht="18" x14ac:dyDescent="0.25">
      <c r="A7" s="1"/>
      <c r="B7" s="7" t="e">
        <f>#REF!-1</f>
        <v>#REF!</v>
      </c>
      <c r="C7" s="8">
        <f t="array" ref="C7">COUNT(1/(MATCH(SUBSTITUTE("*"&amp;TRIM(MID(SUBSTITUTE(C3:C6,"ООО",REPT(" ",999)),COLUMN($A:$I)*999,999))&amp;"*","**",),C3:C6,)=ROW(C2:C4)))</f>
        <v>0</v>
      </c>
      <c r="D7" s="9"/>
      <c r="E7" s="21">
        <f>SUMPRODUCT((LEN(E3:E6)-LEN(SUBSTITUTE(E3:E6,"Распоряж",)))/8)</f>
        <v>3</v>
      </c>
      <c r="F7" s="22"/>
      <c r="G7" s="10"/>
      <c r="H7" s="10"/>
    </row>
    <row r="8" spans="1:8" x14ac:dyDescent="0.25">
      <c r="A8" s="11"/>
      <c r="B8" s="12"/>
      <c r="C8" s="11"/>
      <c r="D8" s="11"/>
      <c r="E8" s="11"/>
      <c r="F8" s="11"/>
      <c r="G8" s="11"/>
      <c r="H8" s="11"/>
    </row>
  </sheetData>
  <autoFilter ref="A2:H7"/>
  <mergeCells count="1">
    <mergeCell ref="E7:F7"/>
  </mergeCells>
  <phoneticPr fontId="6" type="noConversion"/>
  <pageMargins left="0.11811023622047245" right="0.70866141732283472" top="0.35433070866141736" bottom="0.74803149606299213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4:C6"/>
  <sheetViews>
    <sheetView workbookViewId="0">
      <selection activeCell="B5" sqref="B5"/>
    </sheetView>
  </sheetViews>
  <sheetFormatPr defaultRowHeight="15" x14ac:dyDescent="0.25"/>
  <cols>
    <col min="2" max="2" width="62.28515625" customWidth="1"/>
    <col min="3" max="3" width="23.7109375" customWidth="1"/>
  </cols>
  <sheetData>
    <row r="4" spans="2:3" x14ac:dyDescent="0.25">
      <c r="B4" s="3" t="s">
        <v>6</v>
      </c>
      <c r="C4" s="18">
        <v>12345678910</v>
      </c>
    </row>
    <row r="5" spans="2:3" ht="20.25" customHeight="1" x14ac:dyDescent="0.25">
      <c r="B5" s="3" t="s">
        <v>3</v>
      </c>
      <c r="C5" s="18">
        <v>98765432100</v>
      </c>
    </row>
    <row r="6" spans="2:3" x14ac:dyDescent="0.25">
      <c r="B6" s="20" t="s">
        <v>4</v>
      </c>
      <c r="C6" s="19">
        <v>77777777777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msi2</dc:creator>
  <cp:lastModifiedBy>ГАВ</cp:lastModifiedBy>
  <cp:lastPrinted>2019-08-09T05:51:25Z</cp:lastPrinted>
  <dcterms:created xsi:type="dcterms:W3CDTF">2019-06-13T06:46:32Z</dcterms:created>
  <dcterms:modified xsi:type="dcterms:W3CDTF">2019-08-13T10:20:47Z</dcterms:modified>
</cp:coreProperties>
</file>