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6515" tabRatio="799"/>
  </bookViews>
  <sheets>
    <sheet name="Лист1" sheetId="17" r:id="rId1"/>
    <sheet name="сектора" sheetId="14" r:id="rId2"/>
  </sheets>
  <definedNames>
    <definedName name="_xlnm._FilterDatabase" localSheetId="1" hidden="1">сектора!#REF!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17" l="1"/>
  <c r="G2" i="17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EmbeddedMashup(94cbe530-df9e-4d75-80b6-65427464537c)$;location=Таблица1;extended properties=" command="SELECT * FROM [Таблица1]"/>
  </connection>
</connections>
</file>

<file path=xl/sharedStrings.xml><?xml version="1.0" encoding="utf-8"?>
<sst xmlns="http://schemas.openxmlformats.org/spreadsheetml/2006/main" count="127" uniqueCount="86">
  <si>
    <t>Башнефть</t>
  </si>
  <si>
    <t>Роснефть</t>
  </si>
  <si>
    <t>Новатэк</t>
  </si>
  <si>
    <t>Газпромнефть</t>
  </si>
  <si>
    <t>Магнит</t>
  </si>
  <si>
    <t>Дикси</t>
  </si>
  <si>
    <t>М.Видео</t>
  </si>
  <si>
    <t>Лента</t>
  </si>
  <si>
    <t>Синергия</t>
  </si>
  <si>
    <t>Ростелеком</t>
  </si>
  <si>
    <t>Таттелеком</t>
  </si>
  <si>
    <t>Аэрофлот</t>
  </si>
  <si>
    <t>Трансаэро</t>
  </si>
  <si>
    <t>Ютэйр</t>
  </si>
  <si>
    <t>ДВМП</t>
  </si>
  <si>
    <t>НМТП</t>
  </si>
  <si>
    <t>Сбербанк</t>
  </si>
  <si>
    <t>ВТБ</t>
  </si>
  <si>
    <t>Банк Возрождение</t>
  </si>
  <si>
    <t>Банк Санкт-Петербург</t>
  </si>
  <si>
    <t>Акрон</t>
  </si>
  <si>
    <t>Уралкалий</t>
  </si>
  <si>
    <t>Фосагро</t>
  </si>
  <si>
    <t>Дорогобуж</t>
  </si>
  <si>
    <t>Нижнекамскнефтехим</t>
  </si>
  <si>
    <t>Россети</t>
  </si>
  <si>
    <t>ФСК</t>
  </si>
  <si>
    <t>Русгидро</t>
  </si>
  <si>
    <t>Интер РАО</t>
  </si>
  <si>
    <t>Э.ОН Россия</t>
  </si>
  <si>
    <t>МОЭСК</t>
  </si>
  <si>
    <t>НЛМК</t>
  </si>
  <si>
    <t>Мечел</t>
  </si>
  <si>
    <t>ММК</t>
  </si>
  <si>
    <t>Северсталь</t>
  </si>
  <si>
    <t>ГМК Норильский никель</t>
  </si>
  <si>
    <t>Распадская</t>
  </si>
  <si>
    <t>Полиметалл</t>
  </si>
  <si>
    <t>Полюс Золото</t>
  </si>
  <si>
    <t>Алроса</t>
  </si>
  <si>
    <t>ПИК</t>
  </si>
  <si>
    <t>ОПИН</t>
  </si>
  <si>
    <t>ЛСР</t>
  </si>
  <si>
    <t>Мостотрест</t>
  </si>
  <si>
    <t>Протек</t>
  </si>
  <si>
    <t>Верофарм</t>
  </si>
  <si>
    <t>Автоваз</t>
  </si>
  <si>
    <t>Соллерс</t>
  </si>
  <si>
    <t>ГАЗ</t>
  </si>
  <si>
    <t>Камаз</t>
  </si>
  <si>
    <t>облигации</t>
  </si>
  <si>
    <t>ETF</t>
  </si>
  <si>
    <t>FXRB ETF</t>
  </si>
  <si>
    <t/>
  </si>
  <si>
    <t>Инструмент</t>
  </si>
  <si>
    <t>Вид</t>
  </si>
  <si>
    <t>Позиция</t>
  </si>
  <si>
    <t>Стоимость</t>
  </si>
  <si>
    <t>% активов</t>
  </si>
  <si>
    <t>Рубль</t>
  </si>
  <si>
    <t>Доллар</t>
  </si>
  <si>
    <t>А</t>
  </si>
  <si>
    <t>ГАЗПРОМ ао</t>
  </si>
  <si>
    <t>ЛУКОЙЛ</t>
  </si>
  <si>
    <t>МосБиржа</t>
  </si>
  <si>
    <t>МТС-ао</t>
  </si>
  <si>
    <t>НефГазХол6</t>
  </si>
  <si>
    <t>О</t>
  </si>
  <si>
    <t>RUSAL plc</t>
  </si>
  <si>
    <t>Сургнфгз-п</t>
  </si>
  <si>
    <t>% Акции</t>
  </si>
  <si>
    <t>% Облигации</t>
  </si>
  <si>
    <t>Нефть и газ</t>
  </si>
  <si>
    <t>Потребительский сектор (ритейл)</t>
  </si>
  <si>
    <t>Телекоммуникации</t>
  </si>
  <si>
    <t>Транспорт</t>
  </si>
  <si>
    <t>Финансы</t>
  </si>
  <si>
    <t>Химия и нефтехимия </t>
  </si>
  <si>
    <t>Электроэнергетика </t>
  </si>
  <si>
    <t>Металлургия </t>
  </si>
  <si>
    <t>Добыча полезных ископаемых </t>
  </si>
  <si>
    <t>Строители и девелоперы </t>
  </si>
  <si>
    <t>Фармацевтика </t>
  </si>
  <si>
    <t>Фармстандарт</t>
  </si>
  <si>
    <t>Автопроизводители </t>
  </si>
  <si>
    <t>Мегафон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</si>
</sst>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0" fontId="1" fillId="6" borderId="0" xfId="0" applyFont="1" applyFill="1"/>
    <xf numFmtId="0" fontId="0" fillId="7" borderId="0" xfId="0" applyFill="1"/>
    <xf numFmtId="0" fontId="2" fillId="9" borderId="0" xfId="0" applyFont="1" applyFill="1"/>
    <xf numFmtId="0" fontId="0" fillId="10" borderId="0" xfId="0" applyFill="1"/>
    <xf numFmtId="0" fontId="1" fillId="8" borderId="0" xfId="0" applyFont="1" applyFill="1"/>
    <xf numFmtId="0" fontId="0" fillId="11" borderId="0" xfId="0" applyFill="1"/>
    <xf numFmtId="0" fontId="0" fillId="12" borderId="0" xfId="0" applyFill="1"/>
    <xf numFmtId="0" fontId="1" fillId="13" borderId="0" xfId="0" applyFont="1" applyFill="1"/>
    <xf numFmtId="0" fontId="0" fillId="4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 applyFill="1"/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1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FF3399"/>
      <color rgb="FFFF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tabSelected="1" workbookViewId="0">
      <selection activeCell="E12" sqref="E12"/>
    </sheetView>
  </sheetViews>
  <sheetFormatPr defaultRowHeight="15" x14ac:dyDescent="0.25"/>
  <cols>
    <col min="2" max="2" width="12.28515625" bestFit="1" customWidth="1"/>
    <col min="4" max="4" width="10.5703125" bestFit="1" customWidth="1"/>
    <col min="5" max="5" width="9.7109375" customWidth="1"/>
    <col min="8" max="8" width="13.140625" bestFit="1" customWidth="1"/>
    <col min="10" max="10" width="32.85546875" bestFit="1" customWidth="1"/>
  </cols>
  <sheetData>
    <row r="1" spans="1:10" x14ac:dyDescent="0.25">
      <c r="A1" t="s">
        <v>55</v>
      </c>
      <c r="B1" t="s">
        <v>54</v>
      </c>
      <c r="C1" t="s">
        <v>56</v>
      </c>
      <c r="D1" t="s">
        <v>57</v>
      </c>
      <c r="E1" t="s">
        <v>58</v>
      </c>
      <c r="G1" t="s">
        <v>70</v>
      </c>
      <c r="H1" t="s">
        <v>71</v>
      </c>
      <c r="J1" s="3" t="s">
        <v>72</v>
      </c>
    </row>
    <row r="2" spans="1:10" x14ac:dyDescent="0.25">
      <c r="A2" t="s">
        <v>53</v>
      </c>
      <c r="B2" t="s">
        <v>59</v>
      </c>
      <c r="C2">
        <v>196.46</v>
      </c>
      <c r="D2">
        <v>196.46</v>
      </c>
      <c r="G2">
        <f>SUMIFS(E:E,A:A,"А")</f>
        <v>71.44</v>
      </c>
      <c r="H2">
        <f>SUMIFS(E:E,A:A,"О")</f>
        <v>13.27</v>
      </c>
      <c r="J2" s="10" t="s">
        <v>73</v>
      </c>
    </row>
    <row r="3" spans="1:10" x14ac:dyDescent="0.25">
      <c r="A3" t="s">
        <v>53</v>
      </c>
      <c r="B3" t="s">
        <v>60</v>
      </c>
      <c r="J3" s="1" t="s">
        <v>74</v>
      </c>
    </row>
    <row r="4" spans="1:10" x14ac:dyDescent="0.25">
      <c r="A4" t="s">
        <v>61</v>
      </c>
      <c r="B4" t="s">
        <v>52</v>
      </c>
      <c r="C4">
        <v>2</v>
      </c>
      <c r="D4">
        <v>3266</v>
      </c>
      <c r="E4">
        <v>6.03</v>
      </c>
      <c r="J4" s="7" t="s">
        <v>75</v>
      </c>
    </row>
    <row r="5" spans="1:10" x14ac:dyDescent="0.25">
      <c r="A5" t="s">
        <v>61</v>
      </c>
      <c r="B5" t="s">
        <v>62</v>
      </c>
      <c r="C5">
        <v>30</v>
      </c>
      <c r="D5">
        <v>6802.8</v>
      </c>
      <c r="E5">
        <v>12.56</v>
      </c>
      <c r="J5" s="2" t="s">
        <v>76</v>
      </c>
    </row>
    <row r="6" spans="1:10" x14ac:dyDescent="0.25">
      <c r="A6" t="s">
        <v>61</v>
      </c>
      <c r="B6" t="s">
        <v>63</v>
      </c>
      <c r="C6">
        <v>2</v>
      </c>
      <c r="D6">
        <v>10063</v>
      </c>
      <c r="E6">
        <v>18.57</v>
      </c>
      <c r="J6" s="4" t="s">
        <v>77</v>
      </c>
    </row>
    <row r="7" spans="1:10" x14ac:dyDescent="0.25">
      <c r="A7" t="s">
        <v>61</v>
      </c>
      <c r="B7" t="s">
        <v>64</v>
      </c>
      <c r="C7">
        <v>20</v>
      </c>
      <c r="D7">
        <v>1856.8</v>
      </c>
      <c r="E7">
        <v>3.43</v>
      </c>
      <c r="J7" s="8" t="s">
        <v>78</v>
      </c>
    </row>
    <row r="8" spans="1:10" x14ac:dyDescent="0.25">
      <c r="A8" t="s">
        <v>61</v>
      </c>
      <c r="B8" t="s">
        <v>65</v>
      </c>
      <c r="C8">
        <v>30</v>
      </c>
      <c r="D8">
        <v>7590</v>
      </c>
      <c r="E8">
        <v>14.01</v>
      </c>
      <c r="J8" s="5" t="s">
        <v>79</v>
      </c>
    </row>
    <row r="9" spans="1:10" x14ac:dyDescent="0.25">
      <c r="A9" t="s">
        <v>61</v>
      </c>
      <c r="B9" t="s">
        <v>68</v>
      </c>
      <c r="C9">
        <v>20</v>
      </c>
      <c r="D9">
        <v>511.6</v>
      </c>
      <c r="E9">
        <v>0.94</v>
      </c>
      <c r="J9" s="9" t="s">
        <v>80</v>
      </c>
    </row>
    <row r="10" spans="1:10" x14ac:dyDescent="0.25">
      <c r="A10" t="s">
        <v>61</v>
      </c>
      <c r="B10" t="s">
        <v>16</v>
      </c>
      <c r="C10">
        <v>10</v>
      </c>
      <c r="D10">
        <v>2160.6999999999998</v>
      </c>
      <c r="E10">
        <v>3.99</v>
      </c>
      <c r="J10" s="11" t="s">
        <v>81</v>
      </c>
    </row>
    <row r="11" spans="1:10" x14ac:dyDescent="0.25">
      <c r="A11" t="s">
        <v>61</v>
      </c>
      <c r="B11" t="s">
        <v>69</v>
      </c>
      <c r="C11">
        <v>200</v>
      </c>
      <c r="D11">
        <v>6450</v>
      </c>
      <c r="E11">
        <v>11.91</v>
      </c>
      <c r="J11" s="6" t="s">
        <v>82</v>
      </c>
    </row>
    <row r="12" spans="1:10" x14ac:dyDescent="0.25">
      <c r="A12" t="s">
        <v>67</v>
      </c>
      <c r="B12" t="s">
        <v>66</v>
      </c>
      <c r="C12">
        <v>3</v>
      </c>
      <c r="D12">
        <v>2784.54</v>
      </c>
      <c r="E12">
        <v>5.14</v>
      </c>
      <c r="J12" s="12" t="s">
        <v>84</v>
      </c>
    </row>
    <row r="13" spans="1:10" x14ac:dyDescent="0.25">
      <c r="A13" t="s">
        <v>67</v>
      </c>
      <c r="B13" t="s">
        <v>49</v>
      </c>
      <c r="C13">
        <v>1</v>
      </c>
      <c r="D13">
        <v>401.26</v>
      </c>
      <c r="E13">
        <v>0.74</v>
      </c>
      <c r="J13" s="27" t="s">
        <v>51</v>
      </c>
    </row>
    <row r="14" spans="1:10" x14ac:dyDescent="0.25">
      <c r="A14" t="s">
        <v>67</v>
      </c>
      <c r="B14" t="s">
        <v>48</v>
      </c>
      <c r="C14">
        <v>2</v>
      </c>
      <c r="D14">
        <v>1996.58</v>
      </c>
      <c r="E14">
        <v>3.69</v>
      </c>
      <c r="J14" s="29" t="s">
        <v>50</v>
      </c>
    </row>
    <row r="15" spans="1:10" x14ac:dyDescent="0.25">
      <c r="A15" t="s">
        <v>67</v>
      </c>
      <c r="B15" t="s">
        <v>47</v>
      </c>
      <c r="C15">
        <v>2</v>
      </c>
      <c r="D15">
        <v>2001.98</v>
      </c>
      <c r="E15">
        <v>3.7</v>
      </c>
    </row>
    <row r="18" spans="10:10" x14ac:dyDescent="0.25">
      <c r="J18" s="2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F5B362-602B-4EB3-864B-B03D7C29ADF0}">
            <xm:f>MATCH($B1,сектора!$L$1:$L$1000,)</xm:f>
            <x14:dxf>
              <font>
                <color theme="0"/>
              </font>
              <fill>
                <patternFill>
                  <bgColor theme="9" tint="-0.499984740745262"/>
                </patternFill>
              </fill>
            </x14:dxf>
          </x14:cfRule>
          <x14:cfRule type="expression" priority="3" id="{D375949E-1ABC-4CF9-9671-EC0EE12FF83A}">
            <xm:f>MATCH($B1,сектора!$N$1:$N$1000,)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2" id="{75098795-9BF8-49F6-BCDD-52F2D5C62B6B}">
            <xm:f>MATCH($B1,сектора!$M$1:$M$1000,)</xm:f>
            <x14:dxf>
              <fill>
                <patternFill>
                  <bgColor rgb="FFFF0000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3"/>
  <sheetViews>
    <sheetView topLeftCell="F1" workbookViewId="0">
      <selection activeCell="N4" sqref="N4"/>
    </sheetView>
  </sheetViews>
  <sheetFormatPr defaultRowHeight="15" x14ac:dyDescent="0.25"/>
  <cols>
    <col min="1" max="1" width="15.5703125" bestFit="1" customWidth="1"/>
    <col min="2" max="2" width="23.5703125" bestFit="1" customWidth="1"/>
    <col min="3" max="3" width="19.42578125" bestFit="1" customWidth="1"/>
    <col min="4" max="4" width="10.85546875" bestFit="1" customWidth="1"/>
    <col min="5" max="5" width="22" bestFit="1" customWidth="1"/>
    <col min="6" max="6" width="22.42578125" bestFit="1" customWidth="1"/>
    <col min="7" max="7" width="19" bestFit="1" customWidth="1"/>
    <col min="8" max="8" width="13.5703125" bestFit="1" customWidth="1"/>
    <col min="9" max="9" width="23.5703125" bestFit="1" customWidth="1"/>
    <col min="10" max="10" width="12.28515625" bestFit="1" customWidth="1"/>
    <col min="11" max="11" width="14.140625" bestFit="1" customWidth="1"/>
    <col min="12" max="12" width="19.5703125" customWidth="1"/>
    <col min="14" max="14" width="11.85546875" bestFit="1" customWidth="1"/>
  </cols>
  <sheetData>
    <row r="1" spans="1:14" ht="45" x14ac:dyDescent="0.25">
      <c r="A1" s="13" t="s">
        <v>72</v>
      </c>
      <c r="B1" s="14" t="s">
        <v>73</v>
      </c>
      <c r="C1" s="15" t="s">
        <v>74</v>
      </c>
      <c r="D1" s="16" t="s">
        <v>75</v>
      </c>
      <c r="E1" s="17" t="s">
        <v>76</v>
      </c>
      <c r="F1" s="18" t="s">
        <v>77</v>
      </c>
      <c r="G1" s="19" t="s">
        <v>78</v>
      </c>
      <c r="H1" s="20" t="s">
        <v>79</v>
      </c>
      <c r="I1" s="21" t="s">
        <v>80</v>
      </c>
      <c r="J1" s="22" t="s">
        <v>81</v>
      </c>
      <c r="K1" s="23" t="s">
        <v>82</v>
      </c>
      <c r="L1" s="24" t="s">
        <v>84</v>
      </c>
      <c r="M1" s="28" t="s">
        <v>51</v>
      </c>
      <c r="N1" s="30" t="s">
        <v>50</v>
      </c>
    </row>
    <row r="2" spans="1:14" x14ac:dyDescent="0.25">
      <c r="A2" s="26" t="s">
        <v>62</v>
      </c>
      <c r="B2" s="26" t="s">
        <v>4</v>
      </c>
      <c r="C2" s="26" t="s">
        <v>65</v>
      </c>
      <c r="D2" s="26" t="s">
        <v>11</v>
      </c>
      <c r="E2" s="26" t="s">
        <v>16</v>
      </c>
      <c r="F2" s="26" t="s">
        <v>20</v>
      </c>
      <c r="G2" s="26" t="s">
        <v>25</v>
      </c>
      <c r="H2" s="26" t="s">
        <v>31</v>
      </c>
      <c r="I2" s="26" t="s">
        <v>35</v>
      </c>
      <c r="J2" s="26" t="s">
        <v>40</v>
      </c>
      <c r="K2" s="26" t="s">
        <v>83</v>
      </c>
      <c r="L2" s="26" t="s">
        <v>46</v>
      </c>
      <c r="M2" t="s">
        <v>52</v>
      </c>
      <c r="N2" t="s">
        <v>66</v>
      </c>
    </row>
    <row r="3" spans="1:14" x14ac:dyDescent="0.25">
      <c r="A3" s="26" t="s">
        <v>2</v>
      </c>
      <c r="B3" s="26" t="s">
        <v>5</v>
      </c>
      <c r="C3" s="26" t="s">
        <v>85</v>
      </c>
      <c r="D3" s="26" t="s">
        <v>12</v>
      </c>
      <c r="E3" s="26" t="s">
        <v>17</v>
      </c>
      <c r="F3" s="26" t="s">
        <v>21</v>
      </c>
      <c r="G3" s="26" t="s">
        <v>26</v>
      </c>
      <c r="H3" s="26" t="s">
        <v>32</v>
      </c>
      <c r="I3" s="26" t="s">
        <v>36</v>
      </c>
      <c r="J3" s="26" t="s">
        <v>41</v>
      </c>
      <c r="K3" s="26" t="s">
        <v>44</v>
      </c>
      <c r="L3" s="26" t="s">
        <v>47</v>
      </c>
      <c r="N3" t="s">
        <v>49</v>
      </c>
    </row>
    <row r="4" spans="1:14" x14ac:dyDescent="0.25">
      <c r="A4" s="26" t="s">
        <v>1</v>
      </c>
      <c r="B4" s="26" t="s">
        <v>6</v>
      </c>
      <c r="C4" s="26" t="s">
        <v>9</v>
      </c>
      <c r="D4" s="26" t="s">
        <v>13</v>
      </c>
      <c r="E4" s="26" t="s">
        <v>18</v>
      </c>
      <c r="F4" s="26" t="s">
        <v>22</v>
      </c>
      <c r="G4" s="26" t="s">
        <v>27</v>
      </c>
      <c r="H4" s="26" t="s">
        <v>33</v>
      </c>
      <c r="I4" s="26" t="s">
        <v>32</v>
      </c>
      <c r="J4" s="26" t="s">
        <v>42</v>
      </c>
      <c r="K4" s="26" t="s">
        <v>45</v>
      </c>
      <c r="L4" s="26" t="s">
        <v>48</v>
      </c>
      <c r="N4" t="s">
        <v>48</v>
      </c>
    </row>
    <row r="5" spans="1:14" x14ac:dyDescent="0.25">
      <c r="A5" s="26" t="s">
        <v>63</v>
      </c>
      <c r="B5" s="26" t="s">
        <v>7</v>
      </c>
      <c r="C5" s="26" t="s">
        <v>10</v>
      </c>
      <c r="D5" s="26" t="s">
        <v>14</v>
      </c>
      <c r="E5" s="26" t="s">
        <v>19</v>
      </c>
      <c r="F5" s="26" t="s">
        <v>23</v>
      </c>
      <c r="G5" s="26" t="s">
        <v>28</v>
      </c>
      <c r="H5" s="26" t="s">
        <v>68</v>
      </c>
      <c r="I5" s="26" t="s">
        <v>37</v>
      </c>
      <c r="J5" s="26" t="s">
        <v>43</v>
      </c>
      <c r="K5" s="26"/>
      <c r="L5" s="26" t="s">
        <v>49</v>
      </c>
      <c r="N5" t="s">
        <v>47</v>
      </c>
    </row>
    <row r="6" spans="1:14" x14ac:dyDescent="0.25">
      <c r="A6" s="26" t="s">
        <v>3</v>
      </c>
      <c r="B6" s="26" t="s">
        <v>8</v>
      </c>
      <c r="C6" s="26"/>
      <c r="D6" s="26" t="s">
        <v>15</v>
      </c>
      <c r="E6" s="26" t="s">
        <v>64</v>
      </c>
      <c r="F6" s="26" t="s">
        <v>24</v>
      </c>
      <c r="G6" s="26" t="s">
        <v>29</v>
      </c>
      <c r="H6" s="26" t="s">
        <v>34</v>
      </c>
      <c r="I6" s="26" t="s">
        <v>38</v>
      </c>
      <c r="J6" s="26"/>
      <c r="K6" s="26"/>
      <c r="L6" s="26"/>
    </row>
    <row r="7" spans="1:14" x14ac:dyDescent="0.25">
      <c r="A7" s="26" t="s">
        <v>69</v>
      </c>
      <c r="B7" s="26"/>
      <c r="C7" s="26"/>
      <c r="D7" s="26"/>
      <c r="E7" s="26"/>
      <c r="F7" s="26"/>
      <c r="G7" s="26" t="s">
        <v>30</v>
      </c>
      <c r="H7" s="26"/>
      <c r="I7" s="26" t="s">
        <v>39</v>
      </c>
      <c r="J7" s="26"/>
      <c r="K7" s="26"/>
      <c r="L7" s="26"/>
    </row>
    <row r="8" spans="1:14" x14ac:dyDescent="0.25">
      <c r="A8" s="26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4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4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4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4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18B8FD-F141-4E28-BB56-6C911DD64A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сектора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Blizniuk Mikhail Vasilyevich</cp:lastModifiedBy>
  <dcterms:created xsi:type="dcterms:W3CDTF">2019-08-06T15:41:21Z</dcterms:created>
  <dcterms:modified xsi:type="dcterms:W3CDTF">2019-08-19T15:36:44Z</dcterms:modified>
</cp:coreProperties>
</file>