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935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2"/>
  <c r="E15"/>
  <c r="E13"/>
  <c r="D13"/>
  <c r="D14"/>
  <c r="D15"/>
  <c r="M35"/>
  <c r="L35"/>
  <c r="I35"/>
  <c r="J35" s="1"/>
  <c r="H35"/>
  <c r="K35" s="1"/>
  <c r="G35"/>
  <c r="F35"/>
  <c r="D35"/>
  <c r="C35"/>
  <c r="M34"/>
  <c r="L34"/>
  <c r="I34"/>
  <c r="J34" s="1"/>
  <c r="H34"/>
  <c r="K34" s="1"/>
  <c r="G34"/>
  <c r="F34"/>
  <c r="D34"/>
  <c r="C34"/>
  <c r="M33"/>
  <c r="L33"/>
  <c r="I33"/>
  <c r="J33" s="1"/>
  <c r="H33"/>
  <c r="G33"/>
  <c r="F33"/>
  <c r="D33"/>
  <c r="C33"/>
  <c r="E17" i="1"/>
  <c r="F17" s="1"/>
  <c r="B17"/>
  <c r="T16"/>
  <c r="R16"/>
  <c r="K16"/>
  <c r="L16" s="1"/>
  <c r="J16"/>
  <c r="O16" s="1"/>
  <c r="G16"/>
  <c r="F16"/>
  <c r="D16"/>
  <c r="C16"/>
  <c r="T15"/>
  <c r="R15"/>
  <c r="K15"/>
  <c r="L15" s="1"/>
  <c r="J15"/>
  <c r="O15" s="1"/>
  <c r="G15"/>
  <c r="F15"/>
  <c r="D15"/>
  <c r="C15"/>
  <c r="T14"/>
  <c r="R14"/>
  <c r="L14"/>
  <c r="K14"/>
  <c r="J14"/>
  <c r="O14" s="1"/>
  <c r="G14"/>
  <c r="F14"/>
  <c r="D14"/>
  <c r="C14"/>
  <c r="T13"/>
  <c r="R13"/>
  <c r="L13"/>
  <c r="K13"/>
  <c r="J13"/>
  <c r="O13" s="1"/>
  <c r="G13"/>
  <c r="F13"/>
  <c r="D13"/>
  <c r="C13"/>
  <c r="T12"/>
  <c r="R12"/>
  <c r="L12"/>
  <c r="K12"/>
  <c r="J12"/>
  <c r="O12" s="1"/>
  <c r="G12"/>
  <c r="F12"/>
  <c r="D12"/>
  <c r="C12"/>
  <c r="T11"/>
  <c r="R11"/>
  <c r="L11"/>
  <c r="K11"/>
  <c r="J11"/>
  <c r="O11" s="1"/>
  <c r="G11"/>
  <c r="F11"/>
  <c r="D11"/>
  <c r="C11"/>
  <c r="T10"/>
  <c r="R10"/>
  <c r="L10"/>
  <c r="K10"/>
  <c r="J10"/>
  <c r="O10" s="1"/>
  <c r="G10"/>
  <c r="F10"/>
  <c r="D10"/>
  <c r="C10"/>
  <c r="T9"/>
  <c r="R9"/>
  <c r="L9"/>
  <c r="K9"/>
  <c r="J9"/>
  <c r="O9" s="1"/>
  <c r="G9"/>
  <c r="F9"/>
  <c r="D9"/>
  <c r="C9"/>
  <c r="T8"/>
  <c r="R8"/>
  <c r="K8"/>
  <c r="L8" s="1"/>
  <c r="J8"/>
  <c r="O8" s="1"/>
  <c r="G8"/>
  <c r="F8"/>
  <c r="D8"/>
  <c r="C8"/>
  <c r="T7"/>
  <c r="R7"/>
  <c r="K7"/>
  <c r="K17" s="1"/>
  <c r="L17" s="1"/>
  <c r="J7"/>
  <c r="J17" s="1"/>
  <c r="G7"/>
  <c r="F7"/>
  <c r="D7"/>
  <c r="D17" s="1"/>
  <c r="C7"/>
  <c r="C17" s="1"/>
  <c r="K33" i="2" l="1"/>
  <c r="L7" i="1"/>
  <c r="R17"/>
  <c r="T17"/>
  <c r="O17"/>
  <c r="O7"/>
  <c r="G17"/>
</calcChain>
</file>

<file path=xl/sharedStrings.xml><?xml version="1.0" encoding="utf-8"?>
<sst xmlns="http://schemas.openxmlformats.org/spreadsheetml/2006/main" count="114" uniqueCount="62">
  <si>
    <r>
      <t xml:space="preserve">Я придумав формулы: соединить </t>
    </r>
    <r>
      <rPr>
        <sz val="10"/>
        <color indexed="30"/>
        <rFont val="Calibri"/>
        <family val="2"/>
        <charset val="204"/>
      </rPr>
      <t>↓</t>
    </r>
  </si>
  <si>
    <t xml:space="preserve">Время роботи: часов, минут </t>
  </si>
  <si>
    <r>
      <t xml:space="preserve">Начав робить: </t>
    </r>
    <r>
      <rPr>
        <sz val="10"/>
        <rFont val="Calibri"/>
        <family val="2"/>
        <charset val="204"/>
      </rPr>
      <t>↓</t>
    </r>
  </si>
  <si>
    <r>
      <t xml:space="preserve">Закінчив вводить: </t>
    </r>
    <r>
      <rPr>
        <sz val="10"/>
        <rFont val="Calibri"/>
        <family val="2"/>
        <charset val="204"/>
      </rPr>
      <t>↓</t>
    </r>
  </si>
  <si>
    <t>Що зробив – що вніс</t>
  </si>
  <si>
    <t>Цифрами без слов</t>
  </si>
  <si>
    <t xml:space="preserve">Прописью: на русском </t>
  </si>
  <si>
    <r>
      <t xml:space="preserve">Прописью Українська мова: </t>
    </r>
    <r>
      <rPr>
        <sz val="10"/>
        <color indexed="30"/>
        <rFont val="Calibri"/>
        <family val="2"/>
        <charset val="204"/>
      </rPr>
      <t>↓</t>
    </r>
  </si>
  <si>
    <r>
      <t xml:space="preserve">Русский язык: </t>
    </r>
    <r>
      <rPr>
        <sz val="10"/>
        <color indexed="30"/>
        <rFont val="Calibri"/>
        <family val="2"/>
        <charset val="204"/>
      </rPr>
      <t>↓</t>
    </r>
  </si>
  <si>
    <r>
      <t xml:space="preserve">Українська мова: </t>
    </r>
    <r>
      <rPr>
        <sz val="10"/>
        <color indexed="30"/>
        <rFont val="Calibri"/>
        <family val="2"/>
        <charset val="204"/>
      </rPr>
      <t>↓</t>
    </r>
  </si>
  <si>
    <t>Форматом ячейки</t>
  </si>
  <si>
    <r>
      <t>языке:</t>
    </r>
    <r>
      <rPr>
        <sz val="10"/>
        <color indexed="30"/>
        <rFont val="Calibri"/>
        <family val="2"/>
        <charset val="204"/>
      </rPr>
      <t>↓</t>
    </r>
  </si>
  <si>
    <t>Формула</t>
  </si>
  <si>
    <t>Цифрами и &amp; +</t>
  </si>
  <si>
    <t xml:space="preserve">Время  </t>
  </si>
  <si>
    <t xml:space="preserve">соединить ТЕКСТ </t>
  </si>
  <si>
    <t>*13:30:50</t>
  </si>
  <si>
    <t>"часов" и "минут"</t>
  </si>
  <si>
    <t>"годин" и "хвилин"</t>
  </si>
  <si>
    <t>Начав робить – скопірував за прошлый месяц і ввожу з табелів</t>
  </si>
  <si>
    <t>Провіряю начав</t>
  </si>
  <si>
    <t>Закінчив провірять</t>
  </si>
  <si>
    <t>ВСЬОГО</t>
  </si>
  <si>
    <t>Пример 1 05.08.2019 10:15 07.08.2019 10:02 Формула</t>
  </si>
  <si>
    <t>Пример 2 30.07.2019 8:13 30.07.2019 18:08 Формула</t>
  </si>
  <si>
    <t>Пример 3 30.07.2019 6:39 31.07.2019 5:34 Формула</t>
  </si>
  <si>
    <t>Начало</t>
  </si>
  <si>
    <t>Конец</t>
  </si>
  <si>
    <t>Затраченное время</t>
  </si>
  <si>
    <r>
      <t xml:space="preserve">Прописью Українська мова: </t>
    </r>
    <r>
      <rPr>
        <sz val="11"/>
        <color indexed="30"/>
        <rFont val="Calibri"/>
        <family val="2"/>
        <charset val="204"/>
        <scheme val="minor"/>
      </rPr>
      <t>↓</t>
    </r>
  </si>
  <si>
    <r>
      <t xml:space="preserve">Русский язык: </t>
    </r>
    <r>
      <rPr>
        <sz val="11"/>
        <color indexed="30"/>
        <rFont val="Calibri"/>
        <family val="2"/>
        <charset val="204"/>
        <scheme val="minor"/>
      </rPr>
      <t>↓</t>
    </r>
  </si>
  <si>
    <r>
      <t xml:space="preserve">Українська мова: </t>
    </r>
    <r>
      <rPr>
        <sz val="11"/>
        <color indexed="30"/>
        <rFont val="Calibri"/>
        <family val="2"/>
        <charset val="204"/>
        <scheme val="minor"/>
      </rPr>
      <t>↓</t>
    </r>
  </si>
  <si>
    <r>
      <t>языке:</t>
    </r>
    <r>
      <rPr>
        <sz val="11"/>
        <color indexed="30"/>
        <rFont val="Calibri"/>
        <family val="2"/>
        <charset val="204"/>
        <scheme val="minor"/>
      </rPr>
      <t>↓</t>
    </r>
  </si>
  <si>
    <t>День недели</t>
  </si>
  <si>
    <t>автоматически</t>
  </si>
  <si>
    <t>(Формула</t>
  </si>
  <si>
    <t>попеделяет)</t>
  </si>
  <si>
    <t>Дата в</t>
  </si>
  <si>
    <t xml:space="preserve">формате </t>
  </si>
  <si>
    <t>ячейки</t>
  </si>
  <si>
    <t>14 мар 01</t>
  </si>
  <si>
    <t xml:space="preserve">    Форматом ячейки</t>
  </si>
  <si>
    <t xml:space="preserve">     Затраченное время</t>
  </si>
  <si>
    <t xml:space="preserve">       Цифрами без слов</t>
  </si>
  <si>
    <r>
      <t xml:space="preserve">Я придумал формулы: соединить </t>
    </r>
    <r>
      <rPr>
        <sz val="11"/>
        <color indexed="30"/>
        <rFont val="Calibri"/>
        <family val="2"/>
        <charset val="204"/>
        <scheme val="minor"/>
      </rPr>
      <t>↓</t>
    </r>
  </si>
  <si>
    <t xml:space="preserve">Подскажите пожалуйста почему не всегда </t>
  </si>
  <si>
    <t xml:space="preserve">правильно «работает» формула </t>
  </si>
  <si>
    <t>«Время прописью на русском языке</t>
  </si>
  <si>
    <t>в столбце J</t>
  </si>
  <si>
    <t>в столбце K</t>
  </si>
  <si>
    <t xml:space="preserve">Добавлена </t>
  </si>
  <si>
    <r>
      <t xml:space="preserve">формула: </t>
    </r>
    <r>
      <rPr>
        <sz val="11"/>
        <color theme="1"/>
        <rFont val="Calibri"/>
        <family val="2"/>
        <charset val="204"/>
      </rPr>
      <t>↓</t>
    </r>
  </si>
  <si>
    <t>Ваши</t>
  </si>
  <si>
    <r>
      <t xml:space="preserve">данные: </t>
    </r>
    <r>
      <rPr>
        <sz val="11"/>
        <color rgb="FF0033CC"/>
        <rFont val="Calibri"/>
        <family val="2"/>
        <charset val="204"/>
      </rPr>
      <t>↓</t>
    </r>
  </si>
  <si>
    <r>
      <t xml:space="preserve">В эту таблицу ниже я добавил другие формулы, которые вверху столбца выделил оранжевой заливкой: </t>
    </r>
    <r>
      <rPr>
        <sz val="16"/>
        <color rgb="FF0033CC"/>
        <rFont val="Calibri"/>
        <family val="2"/>
        <charset val="204"/>
      </rPr>
      <t>↓</t>
    </r>
  </si>
  <si>
    <t>Необходимый Вам</t>
  </si>
  <si>
    <r>
      <t xml:space="preserve">результат: </t>
    </r>
    <r>
      <rPr>
        <sz val="11"/>
        <color rgb="FF0033CC"/>
        <rFont val="Calibri"/>
        <family val="2"/>
        <charset val="204"/>
      </rPr>
      <t>↓</t>
    </r>
  </si>
  <si>
    <t>«Учёт затраченного времени на выполнение заявки»</t>
  </si>
  <si>
    <t>Таблица № 1</t>
  </si>
  <si>
    <t>Таблица № 2</t>
  </si>
  <si>
    <t>№</t>
  </si>
  <si>
    <t>примера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</si>
</sst>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dd/mm/yy\ h:mm;@"/>
    <numFmt numFmtId="166" formatCode="[$-419]d\ mmm\ yy;@"/>
    <numFmt numFmtId="167" formatCode="[$-F400]h:mm:ss\ AM/PM"/>
  </numFmts>
  <fonts count="2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0033CC"/>
      <name val="Arial Cyr"/>
      <charset val="204"/>
    </font>
    <font>
      <sz val="10"/>
      <color indexed="30"/>
      <name val="Calibri"/>
      <family val="2"/>
      <charset val="204"/>
    </font>
    <font>
      <sz val="10"/>
      <name val="Calibri"/>
      <family val="2"/>
      <charset val="204"/>
    </font>
    <font>
      <b/>
      <sz val="10"/>
      <color rgb="FF0033CC"/>
      <name val="Arial Cyr"/>
      <charset val="204"/>
    </font>
    <font>
      <sz val="6"/>
      <color rgb="FF0033CC"/>
      <name val="Arial Cyr"/>
      <charset val="204"/>
    </font>
    <font>
      <b/>
      <sz val="6"/>
      <color rgb="FF0033CC"/>
      <name val="Arial Cyr"/>
      <charset val="204"/>
    </font>
    <font>
      <b/>
      <sz val="9"/>
      <color rgb="FF0033CC"/>
      <name val="Arial Cyr"/>
      <charset val="204"/>
    </font>
    <font>
      <b/>
      <sz val="12"/>
      <color rgb="FF0033CC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1"/>
      <color rgb="FF0033CC"/>
      <name val="Arial Cyr"/>
      <charset val="204"/>
    </font>
    <font>
      <sz val="11"/>
      <color indexed="30"/>
      <name val="Calibri"/>
      <family val="2"/>
      <charset val="204"/>
      <scheme val="minor"/>
    </font>
    <font>
      <b/>
      <sz val="11"/>
      <color rgb="FF0033CC"/>
      <name val="Arial Cyr"/>
      <charset val="204"/>
    </font>
    <font>
      <b/>
      <sz val="12"/>
      <color rgb="FF0033CC"/>
      <name val="Calibri"/>
      <family val="2"/>
      <charset val="204"/>
      <scheme val="minor"/>
    </font>
    <font>
      <sz val="14"/>
      <color rgb="FF0033CC"/>
      <name val="Verdana"/>
      <family val="2"/>
      <charset val="204"/>
    </font>
    <font>
      <sz val="11"/>
      <color theme="1"/>
      <name val="Calibri"/>
      <family val="2"/>
      <charset val="204"/>
    </font>
    <font>
      <sz val="11"/>
      <color rgb="FF0033CC"/>
      <name val="Verdana"/>
      <family val="2"/>
      <charset val="204"/>
    </font>
    <font>
      <sz val="11"/>
      <color rgb="FF0033CC"/>
      <name val="Calibri"/>
      <family val="2"/>
      <charset val="204"/>
    </font>
    <font>
      <sz val="16"/>
      <color rgb="FF0033CC"/>
      <name val="Calibri"/>
      <family val="2"/>
      <charset val="204"/>
      <scheme val="minor"/>
    </font>
    <font>
      <sz val="16"/>
      <color rgb="FF0033CC"/>
      <name val="Calibri"/>
      <family val="2"/>
      <charset val="204"/>
    </font>
    <font>
      <sz val="12"/>
      <color rgb="FF0033CC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/>
      <top style="thin">
        <color rgb="FF0033CC"/>
      </top>
      <bottom/>
      <diagonal/>
    </border>
    <border>
      <left style="thin">
        <color rgb="FF0033CC"/>
      </left>
      <right/>
      <top/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thin">
        <color rgb="FF0033CC"/>
      </right>
      <top style="medium">
        <color rgb="FF0033CC"/>
      </top>
      <bottom style="thin">
        <color rgb="FF0033CC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2" fillId="0" borderId="6" xfId="0" applyFont="1" applyBorder="1"/>
    <xf numFmtId="0" fontId="0" fillId="0" borderId="8" xfId="0" applyBorder="1"/>
    <xf numFmtId="0" fontId="5" fillId="0" borderId="6" xfId="0" applyFont="1" applyFill="1" applyBorder="1"/>
    <xf numFmtId="0" fontId="2" fillId="0" borderId="7" xfId="0" applyFont="1" applyBorder="1"/>
    <xf numFmtId="0" fontId="2" fillId="0" borderId="0" xfId="0" applyFont="1" applyBorder="1"/>
    <xf numFmtId="0" fontId="0" fillId="0" borderId="9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65" fontId="6" fillId="2" borderId="14" xfId="0" applyNumberFormat="1" applyFont="1" applyFill="1" applyBorder="1" applyProtection="1">
      <protection locked="0"/>
    </xf>
    <xf numFmtId="0" fontId="2" fillId="0" borderId="15" xfId="0" applyFont="1" applyBorder="1" applyAlignment="1" applyProtection="1">
      <alignment horizontal="center"/>
    </xf>
    <xf numFmtId="166" fontId="2" fillId="0" borderId="14" xfId="0" applyNumberFormat="1" applyFont="1" applyFill="1" applyBorder="1"/>
    <xf numFmtId="0" fontId="2" fillId="0" borderId="16" xfId="0" applyFont="1" applyBorder="1" applyAlignment="1" applyProtection="1">
      <alignment horizontal="center"/>
    </xf>
    <xf numFmtId="166" fontId="2" fillId="0" borderId="16" xfId="0" applyNumberFormat="1" applyFont="1" applyFill="1" applyBorder="1"/>
    <xf numFmtId="0" fontId="2" fillId="3" borderId="17" xfId="0" applyFont="1" applyFill="1" applyBorder="1" applyProtection="1">
      <protection locked="0"/>
    </xf>
    <xf numFmtId="0" fontId="2" fillId="0" borderId="15" xfId="0" applyFont="1" applyBorder="1"/>
    <xf numFmtId="167" fontId="2" fillId="0" borderId="14" xfId="0" applyNumberFormat="1" applyFont="1" applyBorder="1"/>
    <xf numFmtId="164" fontId="2" fillId="0" borderId="15" xfId="0" applyNumberFormat="1" applyFont="1" applyBorder="1"/>
    <xf numFmtId="0" fontId="2" fillId="0" borderId="7" xfId="0" applyFont="1" applyFill="1" applyBorder="1"/>
    <xf numFmtId="0" fontId="2" fillId="0" borderId="17" xfId="0" applyFont="1" applyFill="1" applyBorder="1"/>
    <xf numFmtId="0" fontId="0" fillId="0" borderId="15" xfId="0" applyBorder="1"/>
    <xf numFmtId="0" fontId="0" fillId="0" borderId="16" xfId="0" applyBorder="1"/>
    <xf numFmtId="0" fontId="2" fillId="0" borderId="8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" xfId="0" applyFont="1" applyBorder="1" applyAlignment="1" applyProtection="1">
      <alignment horizontal="center"/>
    </xf>
    <xf numFmtId="166" fontId="2" fillId="0" borderId="18" xfId="0" applyNumberFormat="1" applyFont="1" applyFill="1" applyBorder="1"/>
    <xf numFmtId="0" fontId="2" fillId="3" borderId="1" xfId="0" applyFont="1" applyFill="1" applyBorder="1" applyProtection="1">
      <protection locked="0"/>
    </xf>
    <xf numFmtId="167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3" xfId="0" applyFont="1" applyBorder="1"/>
    <xf numFmtId="165" fontId="6" fillId="2" borderId="18" xfId="0" applyNumberFormat="1" applyFont="1" applyFill="1" applyBorder="1" applyProtection="1">
      <protection locked="0"/>
    </xf>
    <xf numFmtId="165" fontId="6" fillId="2" borderId="3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7" fillId="2" borderId="18" xfId="0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horizontal="center"/>
    </xf>
    <xf numFmtId="166" fontId="8" fillId="0" borderId="18" xfId="0" applyNumberFormat="1" applyFont="1" applyFill="1" applyBorder="1"/>
    <xf numFmtId="165" fontId="7" fillId="2" borderId="3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2" xfId="0" applyFont="1" applyBorder="1"/>
    <xf numFmtId="167" fontId="9" fillId="0" borderId="18" xfId="0" applyNumberFormat="1" applyFont="1" applyBorder="1" applyAlignment="1" applyProtection="1">
      <alignment horizontal="center"/>
    </xf>
    <xf numFmtId="0" fontId="5" fillId="0" borderId="1" xfId="0" applyFont="1" applyFill="1" applyBorder="1"/>
    <xf numFmtId="0" fontId="5" fillId="0" borderId="3" xfId="0" applyFont="1" applyBorder="1"/>
    <xf numFmtId="0" fontId="5" fillId="0" borderId="1" xfId="0" applyFont="1" applyBorder="1"/>
    <xf numFmtId="0" fontId="10" fillId="0" borderId="0" xfId="0" applyFont="1"/>
    <xf numFmtId="0" fontId="0" fillId="0" borderId="21" xfId="0" applyBorder="1"/>
    <xf numFmtId="0" fontId="0" fillId="0" borderId="13" xfId="0" applyBorder="1"/>
    <xf numFmtId="0" fontId="0" fillId="0" borderId="0" xfId="0" applyFill="1" applyBorder="1"/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11" fillId="0" borderId="4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8" xfId="0" applyFont="1" applyBorder="1"/>
    <xf numFmtId="0" fontId="11" fillId="0" borderId="6" xfId="0" applyFont="1" applyBorder="1"/>
    <xf numFmtId="0" fontId="13" fillId="0" borderId="4" xfId="0" applyFont="1" applyFill="1" applyBorder="1"/>
    <xf numFmtId="0" fontId="11" fillId="0" borderId="7" xfId="0" applyFont="1" applyBorder="1"/>
    <xf numFmtId="0" fontId="11" fillId="0" borderId="0" xfId="0" applyFont="1" applyBorder="1"/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0" xfId="0" applyFont="1" applyBorder="1"/>
    <xf numFmtId="0" fontId="0" fillId="0" borderId="12" xfId="0" applyFont="1" applyBorder="1"/>
    <xf numFmtId="0" fontId="0" fillId="0" borderId="12" xfId="0" applyFont="1" applyFill="1" applyBorder="1" applyAlignment="1">
      <alignment horizontal="center"/>
    </xf>
    <xf numFmtId="164" fontId="0" fillId="0" borderId="10" xfId="0" applyNumberFormat="1" applyFont="1" applyFill="1" applyBorder="1" applyAlignment="1">
      <alignment horizontal="center"/>
    </xf>
    <xf numFmtId="0" fontId="11" fillId="0" borderId="10" xfId="0" applyFont="1" applyBorder="1"/>
    <xf numFmtId="165" fontId="11" fillId="2" borderId="14" xfId="0" applyNumberFormat="1" applyFont="1" applyFill="1" applyBorder="1" applyProtection="1">
      <protection locked="0"/>
    </xf>
    <xf numFmtId="166" fontId="11" fillId="0" borderId="14" xfId="0" applyNumberFormat="1" applyFont="1" applyFill="1" applyBorder="1"/>
    <xf numFmtId="0" fontId="11" fillId="0" borderId="16" xfId="0" applyFont="1" applyBorder="1" applyAlignment="1" applyProtection="1">
      <alignment horizontal="center"/>
    </xf>
    <xf numFmtId="166" fontId="11" fillId="0" borderId="15" xfId="0" applyNumberFormat="1" applyFont="1" applyFill="1" applyBorder="1"/>
    <xf numFmtId="0" fontId="11" fillId="0" borderId="17" xfId="0" applyFont="1" applyFill="1" applyBorder="1"/>
    <xf numFmtId="0" fontId="11" fillId="0" borderId="2" xfId="0" applyFont="1" applyBorder="1" applyAlignment="1" applyProtection="1">
      <alignment horizontal="center"/>
    </xf>
    <xf numFmtId="166" fontId="11" fillId="0" borderId="18" xfId="0" applyNumberFormat="1" applyFont="1" applyFill="1" applyBorder="1"/>
    <xf numFmtId="166" fontId="11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Border="1"/>
    <xf numFmtId="165" fontId="11" fillId="2" borderId="18" xfId="0" applyNumberFormat="1" applyFont="1" applyFill="1" applyBorder="1" applyProtection="1">
      <protection locked="0"/>
    </xf>
    <xf numFmtId="0" fontId="0" fillId="0" borderId="9" xfId="0" applyFont="1" applyBorder="1"/>
    <xf numFmtId="0" fontId="0" fillId="0" borderId="21" xfId="0" applyFont="1" applyBorder="1"/>
    <xf numFmtId="0" fontId="0" fillId="0" borderId="13" xfId="0" applyFont="1" applyBorder="1"/>
    <xf numFmtId="0" fontId="11" fillId="0" borderId="14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18" xfId="0" applyFont="1" applyFill="1" applyBorder="1"/>
    <xf numFmtId="0" fontId="11" fillId="0" borderId="18" xfId="0" applyFont="1" applyBorder="1"/>
    <xf numFmtId="49" fontId="0" fillId="0" borderId="13" xfId="0" applyNumberFormat="1" applyBorder="1"/>
    <xf numFmtId="0" fontId="0" fillId="0" borderId="9" xfId="0" applyFont="1" applyFill="1" applyBorder="1" applyAlignment="1">
      <alignment horizontal="center"/>
    </xf>
    <xf numFmtId="164" fontId="0" fillId="0" borderId="13" xfId="0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0" xfId="0" applyFont="1" applyBorder="1"/>
    <xf numFmtId="0" fontId="15" fillId="0" borderId="0" xfId="0" applyFont="1"/>
    <xf numFmtId="0" fontId="11" fillId="0" borderId="1" xfId="0" applyFont="1" applyBorder="1" applyAlignment="1">
      <alignment horizontal="left"/>
    </xf>
    <xf numFmtId="0" fontId="11" fillId="0" borderId="9" xfId="0" applyFont="1" applyBorder="1"/>
    <xf numFmtId="0" fontId="11" fillId="0" borderId="21" xfId="0" applyFont="1" applyBorder="1"/>
    <xf numFmtId="0" fontId="11" fillId="0" borderId="13" xfId="0" applyFont="1" applyBorder="1"/>
    <xf numFmtId="0" fontId="11" fillId="0" borderId="14" xfId="0" applyFont="1" applyBorder="1"/>
    <xf numFmtId="0" fontId="1" fillId="0" borderId="0" xfId="0" applyFont="1"/>
    <xf numFmtId="0" fontId="0" fillId="4" borderId="0" xfId="0" applyFill="1"/>
    <xf numFmtId="0" fontId="17" fillId="2" borderId="0" xfId="0" applyFont="1" applyFill="1"/>
    <xf numFmtId="0" fontId="19" fillId="0" borderId="0" xfId="0" applyFont="1"/>
    <xf numFmtId="0" fontId="17" fillId="5" borderId="0" xfId="0" applyFont="1" applyFill="1"/>
    <xf numFmtId="167" fontId="11" fillId="5" borderId="20" xfId="0" applyNumberFormat="1" applyFont="1" applyFill="1" applyBorder="1"/>
    <xf numFmtId="164" fontId="11" fillId="5" borderId="15" xfId="0" applyNumberFormat="1" applyFont="1" applyFill="1" applyBorder="1"/>
    <xf numFmtId="167" fontId="11" fillId="5" borderId="19" xfId="0" applyNumberFormat="1" applyFont="1" applyFill="1" applyBorder="1"/>
    <xf numFmtId="164" fontId="11" fillId="5" borderId="1" xfId="0" applyNumberFormat="1" applyFont="1" applyFill="1" applyBorder="1"/>
    <xf numFmtId="167" fontId="11" fillId="5" borderId="18" xfId="0" applyNumberFormat="1" applyFont="1" applyFill="1" applyBorder="1"/>
    <xf numFmtId="164" fontId="11" fillId="5" borderId="18" xfId="0" applyNumberFormat="1" applyFont="1" applyFill="1" applyBorder="1"/>
    <xf numFmtId="167" fontId="11" fillId="5" borderId="20" xfId="0" applyNumberFormat="1" applyFont="1" applyFill="1" applyBorder="1" applyAlignment="1">
      <alignment horizontal="center"/>
    </xf>
    <xf numFmtId="164" fontId="11" fillId="5" borderId="16" xfId="0" applyNumberFormat="1" applyFont="1" applyFill="1" applyBorder="1" applyAlignment="1">
      <alignment horizontal="center"/>
    </xf>
    <xf numFmtId="0" fontId="21" fillId="0" borderId="0" xfId="0" applyFont="1"/>
    <xf numFmtId="0" fontId="11" fillId="0" borderId="22" xfId="0" applyFont="1" applyBorder="1"/>
    <xf numFmtId="0" fontId="11" fillId="6" borderId="7" xfId="0" applyFont="1" applyFill="1" applyBorder="1"/>
    <xf numFmtId="0" fontId="22" fillId="0" borderId="9" xfId="0" applyFont="1" applyBorder="1"/>
    <xf numFmtId="0" fontId="22" fillId="0" borderId="21" xfId="0" applyFont="1" applyBorder="1" applyAlignment="1">
      <alignment horizontal="center"/>
    </xf>
    <xf numFmtId="0" fontId="22" fillId="0" borderId="21" xfId="0" applyFont="1" applyBorder="1"/>
    <xf numFmtId="0" fontId="22" fillId="0" borderId="13" xfId="0" applyFont="1" applyBorder="1"/>
    <xf numFmtId="0" fontId="22" fillId="0" borderId="14" xfId="0" applyFont="1" applyBorder="1"/>
    <xf numFmtId="0" fontId="22" fillId="0" borderId="18" xfId="0" applyFont="1" applyBorder="1"/>
  </cellXfs>
  <cellStyles count="1">
    <cellStyle name="Обычный" xfId="0" builtinId="0"/>
  </cellStyles>
  <dxfs count="4">
    <dxf>
      <font>
        <color rgb="FFFF0000"/>
      </font>
      <numFmt numFmtId="30" formatCode="@"/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  <dxf>
      <font>
        <color rgb="FFFF0000"/>
      </font>
      <numFmt numFmtId="30" formatCode="@"/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sqref="A1:XFD1048576"/>
    </sheetView>
  </sheetViews>
  <sheetFormatPr defaultRowHeight="15"/>
  <cols>
    <col min="4" max="4" width="10.28515625" customWidth="1"/>
    <col min="7" max="7" width="10.140625" customWidth="1"/>
  </cols>
  <sheetData>
    <row r="1" spans="1:22">
      <c r="R1" s="1"/>
      <c r="S1" s="2" t="s">
        <v>0</v>
      </c>
      <c r="T1" s="3"/>
      <c r="U1" s="3"/>
      <c r="V1" s="4"/>
    </row>
    <row r="2" spans="1:22">
      <c r="J2" s="1"/>
      <c r="K2" s="3"/>
      <c r="L2" s="5"/>
      <c r="M2" s="5"/>
      <c r="N2" s="5"/>
      <c r="O2" s="6" t="s">
        <v>1</v>
      </c>
      <c r="P2" s="5"/>
      <c r="Q2" s="5"/>
      <c r="R2" s="5"/>
      <c r="S2" s="5"/>
      <c r="T2" s="5"/>
      <c r="U2" s="5"/>
      <c r="V2" s="7"/>
    </row>
    <row r="3" spans="1:22">
      <c r="A3" s="8"/>
      <c r="B3" s="9" t="s">
        <v>2</v>
      </c>
      <c r="C3" s="5"/>
      <c r="D3" s="5"/>
      <c r="E3" s="9" t="s">
        <v>3</v>
      </c>
      <c r="F3" s="5"/>
      <c r="G3" s="7"/>
      <c r="H3" s="1" t="s">
        <v>4</v>
      </c>
      <c r="I3" s="4"/>
      <c r="J3" s="10" t="s">
        <v>5</v>
      </c>
      <c r="K3" s="8"/>
      <c r="L3" s="11" t="s">
        <v>6</v>
      </c>
      <c r="M3" s="5"/>
      <c r="N3" s="5"/>
      <c r="O3" s="11" t="s">
        <v>7</v>
      </c>
      <c r="P3" s="5"/>
      <c r="Q3" s="5"/>
      <c r="R3" s="11" t="s">
        <v>8</v>
      </c>
      <c r="S3" s="5"/>
      <c r="T3" s="11" t="s">
        <v>9</v>
      </c>
      <c r="U3" s="5"/>
      <c r="V3" s="7"/>
    </row>
    <row r="4" spans="1:22">
      <c r="B4" s="10"/>
      <c r="C4" s="8"/>
      <c r="D4" s="8"/>
      <c r="E4" s="10"/>
      <c r="F4" s="8"/>
      <c r="G4" s="12"/>
      <c r="H4" s="10"/>
      <c r="I4" s="12"/>
      <c r="J4" s="13" t="s">
        <v>10</v>
      </c>
      <c r="K4" s="5"/>
      <c r="L4" s="14" t="s">
        <v>11</v>
      </c>
      <c r="M4" s="8"/>
      <c r="N4" s="8"/>
      <c r="O4" s="14" t="s">
        <v>12</v>
      </c>
      <c r="P4" s="8"/>
      <c r="Q4" s="8"/>
      <c r="R4" s="14" t="s">
        <v>13</v>
      </c>
      <c r="S4" s="15"/>
      <c r="T4" s="14" t="s">
        <v>13</v>
      </c>
      <c r="U4" s="15"/>
      <c r="V4" s="12"/>
    </row>
    <row r="5" spans="1:22">
      <c r="B5" s="10"/>
      <c r="C5" s="8"/>
      <c r="D5" s="8"/>
      <c r="E5" s="10"/>
      <c r="F5" s="8"/>
      <c r="G5" s="12"/>
      <c r="H5" s="10"/>
      <c r="I5" s="12"/>
      <c r="J5" s="16" t="s">
        <v>14</v>
      </c>
      <c r="K5" s="17" t="s">
        <v>14</v>
      </c>
      <c r="L5" s="10"/>
      <c r="M5" s="8"/>
      <c r="N5" s="8"/>
      <c r="O5" s="10"/>
      <c r="P5" s="8"/>
      <c r="Q5" s="8"/>
      <c r="R5" s="14" t="s">
        <v>15</v>
      </c>
      <c r="S5" s="15"/>
      <c r="T5" s="14" t="s">
        <v>15</v>
      </c>
      <c r="U5" s="15"/>
      <c r="V5" s="12"/>
    </row>
    <row r="6" spans="1:22" ht="15.75" thickBot="1">
      <c r="B6" s="18"/>
      <c r="C6" s="19"/>
      <c r="D6" s="19"/>
      <c r="E6" s="18"/>
      <c r="F6" s="19"/>
      <c r="G6" s="20"/>
      <c r="H6" s="18"/>
      <c r="I6" s="20"/>
      <c r="J6" s="21" t="s">
        <v>16</v>
      </c>
      <c r="K6" s="22">
        <v>0.5625</v>
      </c>
      <c r="L6" s="18"/>
      <c r="M6" s="19"/>
      <c r="N6" s="19"/>
      <c r="O6" s="18"/>
      <c r="P6" s="19"/>
      <c r="Q6" s="19"/>
      <c r="R6" s="23" t="s">
        <v>17</v>
      </c>
      <c r="S6" s="24"/>
      <c r="T6" s="23" t="s">
        <v>18</v>
      </c>
      <c r="U6" s="24"/>
      <c r="V6" s="20"/>
    </row>
    <row r="7" spans="1:22">
      <c r="A7" t="s">
        <v>19</v>
      </c>
      <c r="B7" s="25">
        <v>43682.427083333336</v>
      </c>
      <c r="C7" s="26" t="str">
        <f>TEXT(B7,"ДДДД")</f>
        <v>понедельник</v>
      </c>
      <c r="D7" s="27">
        <f>B7</f>
        <v>43682.427083333336</v>
      </c>
      <c r="E7" s="25">
        <v>43684.418055555558</v>
      </c>
      <c r="F7" s="28" t="str">
        <f>TEXT(E7,"ДДДД")</f>
        <v>среда</v>
      </c>
      <c r="G7" s="29">
        <f>E7</f>
        <v>43684.418055555558</v>
      </c>
      <c r="H7" s="30"/>
      <c r="I7" s="31"/>
      <c r="J7" s="32">
        <f>E7-B7</f>
        <v>1.9909722222218988</v>
      </c>
      <c r="K7" s="33">
        <f>E7-B7</f>
        <v>1.9909722222218988</v>
      </c>
      <c r="L7" s="34" t="e">
        <f>IF(K7&lt;5/6,,"Двадцать")&amp;CHOOSE(K7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три")&amp;IF(ABS(HOUR(K7)-15)&lt;5,"надцать",)&amp;" час"&amp;TEXT(MOD(K7*24-1,20),"[&lt;1] ;[&lt;4]а ;ов ")&amp;IF(MINUTE(K7),CHOOSE(MINUTE(K7)/10+1,,,"двадцать ","тридцать ","сорок ","пятьдесят ")&amp;CHOOSE(MOD(MINUTE(K7),10)+(TRUNC(MINUTE(K7)/10)=1)*10+1,,"одна ","две ","три ","четыре ","пять ","шесть ","семь ","восемь ","девять ","десять ","один","две","три","четыр","пят","шест","сем","восем","девят")&amp;IF(ABS(MINUTE(K7)-15)&lt;5,"надцать ",),"ноль ")&amp;"минут"&amp;MID("аыыы",MOD(MAX(MOD(MINUTE(K7)-11,60),9),10)+1,1)</f>
        <v>#VALUE!</v>
      </c>
      <c r="M7" s="8"/>
      <c r="N7" s="12"/>
      <c r="O7" s="35" t="e">
        <f>IF(J7&lt;5/6,,"Двадцять")&amp;CHOOSE(J7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три")&amp;IF(ABS(HOUR(J7)-15)&lt;5,"надцять",)&amp;" годин"&amp;TEXT(MOD(J7*24-1,20),"[&lt;1]а ;[&lt;4]и ; ")&amp;IF(MINUTE(J7),CHOOSE(MINUTE(J7)/10+1,,,"двадцять ","тридцять ","сорок ","п'ятдесят ")&amp;CHOOSE(MOD(MINUTE(J7),10)+(TRUNC(MINUTE(J7)/10)=1)*10+1,,"одина ","дві ","три ","чотири ","п'ять ","шість ","сім ","вісім ","дев'ять ","десять ","оди","два","три","чотир","п'ят","шіст","сім","вісім","дев'ят")&amp;IF(ABS(MINUTE(J7)-15)&lt;5,"надцять ",),"ноль ")&amp;"хвилин"&amp;MID("аиии",MOD(MAX(MOD(MINUTE(J7)-11,60),9),10)+1,1)</f>
        <v>#VALUE!</v>
      </c>
      <c r="P7" s="36"/>
      <c r="Q7" s="37"/>
      <c r="R7" s="15" t="str">
        <f>HOUR(E7-B7)&amp; " часов "&amp;MINUTE(E7-B7)&amp;" минут "</f>
        <v xml:space="preserve">23 часов 47 минут </v>
      </c>
      <c r="S7" s="38"/>
      <c r="T7" s="39" t="str">
        <f>HOUR(E7-B7)&amp; " година "&amp;MINUTE(E7-B7)&amp;" хвилин "</f>
        <v xml:space="preserve">23 година 47 хвилин </v>
      </c>
      <c r="U7" s="31"/>
      <c r="V7" s="40"/>
    </row>
    <row r="8" spans="1:22">
      <c r="A8" t="s">
        <v>20</v>
      </c>
      <c r="B8" s="25">
        <v>43676.342361111114</v>
      </c>
      <c r="C8" s="41" t="str">
        <f>IF(B8&lt;&gt;"",TEXT(B8,"ДДДД"),"")</f>
        <v>вторник</v>
      </c>
      <c r="D8" s="42">
        <f>IF(B8&lt;&gt;"",B8,"")</f>
        <v>43676.342361111114</v>
      </c>
      <c r="E8" s="25">
        <v>43676.755555555559</v>
      </c>
      <c r="F8" s="41" t="str">
        <f>IF(E8&lt;&gt;"",TEXT(E8,"ДДДД"),"")</f>
        <v>вторник</v>
      </c>
      <c r="G8" s="42">
        <f>IF(E8&lt;&gt;"",E8,"")</f>
        <v>43676.755555555559</v>
      </c>
      <c r="H8" s="43"/>
      <c r="I8" s="2"/>
      <c r="J8" s="44">
        <f>IF(B8&lt;&gt;"",E8-B8,"")</f>
        <v>0.41319444444525288</v>
      </c>
      <c r="K8" s="45">
        <f>IF(B8&lt;&gt;"",E8-B8,"")</f>
        <v>0.41319444444525288</v>
      </c>
      <c r="L8" s="46" t="str">
        <f>IF(K8&lt;5/6,,"Двадцать")&amp;CHOOSE(K8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три")&amp;IF(ABS(HOUR(K8)-15)&lt;5,"надцать",)&amp;" час"&amp;TEXT(MOD(K8*24-1,20),"[&lt;1] ;[&lt;4]а ;ов ")&amp;IF(MINUTE(K8),CHOOSE(MINUTE(K8)/10+1,,,"двадцать ","тридцать ","сорок ","пятьдесят ")&amp;CHOOSE(MOD(MINUTE(K8),10)+(TRUNC(MINUTE(K8)/10)=1)*10+1,,"одна ","две ","три ","четыре ","пять ","шесть ","семь ","восемь ","девять ","десять ","один","две","три","четыр","пят","шест","сем","восем","девят")&amp;IF(ABS(MINUTE(K8)-15)&lt;5,"надцать ",),"ноль ")&amp;"минут"&amp;MID("аыыы",MOD(MAX(MOD(MINUTE(K8)-11,60),9),10)+1,1)</f>
        <v>Девять часов пятьдесят пять минут</v>
      </c>
      <c r="M8" s="3"/>
      <c r="N8" s="4"/>
      <c r="O8" s="46" t="str">
        <f>IF(J8&lt;5/6,,"Двадцять")&amp;CHOOSE(J8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три")&amp;IF(ABS(HOUR(J8)-15)&lt;5,"надцять",)&amp;" годин"&amp;TEXT(MOD(J8*24-1,20),"[&lt;1]а ;[&lt;4]и ; ")&amp;IF(MINUTE(J8),CHOOSE(MINUTE(J8)/10+1,,,"двадцять ","тридцять ","сорок ","п'ятдесят ")&amp;CHOOSE(MOD(MINUTE(J8),10)+(TRUNC(MINUTE(J8)/10)=1)*10+1,,"одина ","дві ","три ","чотири ","п'ять ","шість ","сім ","вісім ","дев'ять ","десять ","оди","два","три","чотир","п'ят","шіст","сім","вісім","дев'ят")&amp;IF(ABS(MINUTE(J8)-15)&lt;5,"надцять ",),"ноль ")&amp;"хвилин"&amp;MID("аиии",MOD(MAX(MOD(MINUTE(J8)-11,60),9),10)+1,1)</f>
        <v>Дев'ять годин п'ятдесят п'ять хвилин</v>
      </c>
      <c r="P8" s="3"/>
      <c r="Q8" s="4"/>
      <c r="R8" s="47" t="str">
        <f>HOUR(E8-B8)&amp; " часов "&amp;MINUTE(E8-B8)&amp;" минут "</f>
        <v xml:space="preserve">9 часов 55 минут </v>
      </c>
      <c r="S8" s="48"/>
      <c r="T8" s="47" t="str">
        <f>HOUR(E8-B8)&amp; " година "&amp;MINUTE(E8-B8)&amp;" хвилин "</f>
        <v xml:space="preserve">9 година 55 хвилин </v>
      </c>
      <c r="U8" s="2"/>
      <c r="V8" s="48"/>
    </row>
    <row r="9" spans="1:22">
      <c r="A9" t="s">
        <v>21</v>
      </c>
      <c r="B9" s="49"/>
      <c r="C9" s="41" t="str">
        <f t="shared" ref="C9:C16" si="0">IF(B9&lt;&gt;"",TEXT(B9,"ДДДД"),"")</f>
        <v/>
      </c>
      <c r="D9" s="42" t="str">
        <f t="shared" ref="D9:D16" si="1">IF(B9&lt;&gt;"",B9,"")</f>
        <v/>
      </c>
      <c r="E9" s="50"/>
      <c r="F9" s="41" t="str">
        <f t="shared" ref="F9:F16" si="2">IF(E9&lt;&gt;"",TEXT(E9,"ДДДД"),"")</f>
        <v/>
      </c>
      <c r="G9" s="42" t="str">
        <f t="shared" ref="G9:G17" si="3">IF(E9&lt;&gt;"",E9,"")</f>
        <v/>
      </c>
      <c r="H9" s="43"/>
      <c r="I9" s="2"/>
      <c r="J9" s="44" t="str">
        <f t="shared" ref="J9:J16" si="4">IF(B9&lt;&gt;"",E9-B9,"")</f>
        <v/>
      </c>
      <c r="K9" s="45" t="str">
        <f t="shared" ref="K9:K16" si="5">IF(B9&lt;&gt;"",E9-B9,"")</f>
        <v/>
      </c>
      <c r="L9" s="46" t="e">
        <f t="shared" ref="L9:L17" si="6">IF(K9&lt;5/6,,"Двадцать")&amp;CHOOSE(K9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три")&amp;IF(ABS(HOUR(K9)-15)&lt;5,"надцать",)&amp;" час"&amp;TEXT(MOD(K9*24-1,20),"[&lt;1] ;[&lt;4]а ;ов ")&amp;IF(MINUTE(K9),CHOOSE(MINUTE(K9)/10+1,,,"двадцать ","тридцать ","сорок ","пятьдесят ")&amp;CHOOSE(MOD(MINUTE(K9),10)+(TRUNC(MINUTE(K9)/10)=1)*10+1,,"одна ","две ","три ","четыре ","пять ","шесть ","семь ","восемь ","девять ","десять ","один","две","три","четыр","пят","шест","сем","восем","девят")&amp;IF(ABS(MINUTE(K9)-15)&lt;5,"надцать ",),"ноль ")&amp;"минут"&amp;MID("аыыы",MOD(MAX(MOD(MINUTE(K9)-11,60),9),10)+1,1)</f>
        <v>#VALUE!</v>
      </c>
      <c r="M9" s="3"/>
      <c r="N9" s="4"/>
      <c r="O9" s="46" t="e">
        <f t="shared" ref="O9:O16" si="7">IF(J9&lt;5/6,,"Двадцять")&amp;CHOOSE(J9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три")&amp;IF(ABS(HOUR(J9)-15)&lt;5,"надцять",)&amp;" годин"&amp;TEXT(MOD(J9*24-1,20),"[&lt;1]а ;[&lt;4]и ; ")&amp;IF(MINUTE(J9),CHOOSE(MINUTE(J9)/10+1,,,"двадцять ","тридцять ","сорок ","п'ятдесят ")&amp;CHOOSE(MOD(MINUTE(J9),10)+(TRUNC(MINUTE(J9)/10)=1)*10+1,,"одина ","дві ","три ","чотири ","п'ять ","шість ","сім ","вісім ","дев'ять ","десять ","оди","два","три","чотир","п'ят","шіст","сім","вісім","дев'ят")&amp;IF(ABS(MINUTE(J9)-15)&lt;5,"надцять ",),"ноль ")&amp;"хвилин"&amp;MID("аиии",MOD(MAX(MOD(MINUTE(J9)-11,60),9),10)+1,1)</f>
        <v>#VALUE!</v>
      </c>
      <c r="P9" s="3"/>
      <c r="Q9" s="4"/>
      <c r="R9" s="47" t="str">
        <f t="shared" ref="R9:R10" si="8">HOUR(E9-B9)&amp; " часов "&amp;MINUTE(E9-B9)&amp;" минут "</f>
        <v xml:space="preserve">0 часов 0 минут </v>
      </c>
      <c r="S9" s="48"/>
      <c r="T9" s="47" t="str">
        <f t="shared" ref="T9:T16" si="9">HOUR(E9-B9)&amp; " година "&amp;MINUTE(E9-B9)&amp;" хвилин "</f>
        <v xml:space="preserve">0 година 0 хвилин </v>
      </c>
      <c r="U9" s="2"/>
      <c r="V9" s="48"/>
    </row>
    <row r="10" spans="1:22">
      <c r="B10" s="49"/>
      <c r="C10" s="41" t="str">
        <f t="shared" si="0"/>
        <v/>
      </c>
      <c r="D10" s="42" t="str">
        <f t="shared" si="1"/>
        <v/>
      </c>
      <c r="E10" s="50"/>
      <c r="F10" s="41" t="str">
        <f t="shared" si="2"/>
        <v/>
      </c>
      <c r="G10" s="42" t="str">
        <f t="shared" si="3"/>
        <v/>
      </c>
      <c r="H10" s="43"/>
      <c r="I10" s="2"/>
      <c r="J10" s="44" t="str">
        <f t="shared" si="4"/>
        <v/>
      </c>
      <c r="K10" s="45" t="str">
        <f t="shared" si="5"/>
        <v/>
      </c>
      <c r="L10" s="46" t="e">
        <f t="shared" si="6"/>
        <v>#VALUE!</v>
      </c>
      <c r="M10" s="3"/>
      <c r="N10" s="4"/>
      <c r="O10" s="46" t="e">
        <f t="shared" si="7"/>
        <v>#VALUE!</v>
      </c>
      <c r="P10" s="3"/>
      <c r="Q10" s="4"/>
      <c r="R10" s="47" t="str">
        <f t="shared" si="8"/>
        <v xml:space="preserve">0 часов 0 минут </v>
      </c>
      <c r="S10" s="48"/>
      <c r="T10" s="47" t="str">
        <f t="shared" si="9"/>
        <v xml:space="preserve">0 година 0 хвилин </v>
      </c>
      <c r="U10" s="2"/>
      <c r="V10" s="48"/>
    </row>
    <row r="11" spans="1:22">
      <c r="A11" t="s">
        <v>20</v>
      </c>
      <c r="B11" s="25">
        <v>43683.695833333331</v>
      </c>
      <c r="C11" s="41" t="str">
        <f t="shared" si="0"/>
        <v>вторник</v>
      </c>
      <c r="D11" s="42">
        <f t="shared" si="1"/>
        <v>43683.695833333331</v>
      </c>
      <c r="E11" s="50">
        <v>43683.702777777777</v>
      </c>
      <c r="F11" s="41" t="str">
        <f t="shared" si="2"/>
        <v>вторник</v>
      </c>
      <c r="G11" s="42">
        <f t="shared" si="3"/>
        <v>43683.702777777777</v>
      </c>
      <c r="H11" s="43"/>
      <c r="I11" s="2"/>
      <c r="J11" s="44">
        <f t="shared" si="4"/>
        <v>6.9444444452528842E-3</v>
      </c>
      <c r="K11" s="45">
        <f t="shared" si="5"/>
        <v>6.9444444452528842E-3</v>
      </c>
      <c r="L11" s="46" t="str">
        <f t="shared" si="6"/>
        <v>Ноль часов десять минут</v>
      </c>
      <c r="M11" s="3"/>
      <c r="N11" s="4"/>
      <c r="O11" s="46" t="str">
        <f t="shared" si="7"/>
        <v>Ноль годин десять хвилин</v>
      </c>
      <c r="P11" s="3"/>
      <c r="Q11" s="4"/>
      <c r="R11" s="47" t="str">
        <f>HOUR(E11-B11)&amp; " часов "&amp;MINUTE(E11-B11)&amp;" минут "</f>
        <v xml:space="preserve">0 часов 10 минут </v>
      </c>
      <c r="S11" s="48"/>
      <c r="T11" s="47" t="str">
        <f t="shared" si="9"/>
        <v xml:space="preserve">0 година 10 хвилин </v>
      </c>
      <c r="U11" s="2"/>
      <c r="V11" s="48"/>
    </row>
    <row r="12" spans="1:22">
      <c r="B12" s="49"/>
      <c r="C12" s="41" t="str">
        <f t="shared" si="0"/>
        <v/>
      </c>
      <c r="D12" s="42" t="str">
        <f t="shared" si="1"/>
        <v/>
      </c>
      <c r="E12" s="50"/>
      <c r="F12" s="41" t="str">
        <f t="shared" si="2"/>
        <v/>
      </c>
      <c r="G12" s="42" t="str">
        <f t="shared" si="3"/>
        <v/>
      </c>
      <c r="H12" s="43"/>
      <c r="I12" s="2"/>
      <c r="J12" s="44" t="str">
        <f t="shared" si="4"/>
        <v/>
      </c>
      <c r="K12" s="45" t="str">
        <f t="shared" si="5"/>
        <v/>
      </c>
      <c r="L12" s="46" t="e">
        <f t="shared" si="6"/>
        <v>#VALUE!</v>
      </c>
      <c r="M12" s="3"/>
      <c r="N12" s="4"/>
      <c r="O12" s="46" t="e">
        <f t="shared" si="7"/>
        <v>#VALUE!</v>
      </c>
      <c r="P12" s="3"/>
      <c r="Q12" s="4"/>
      <c r="R12" s="47" t="str">
        <f t="shared" ref="R12" si="10">HOUR(E12-B12)&amp; " часов "&amp;MINUTE(E12-B12)&amp;" минут "</f>
        <v xml:space="preserve">0 часов 0 минут </v>
      </c>
      <c r="S12" s="48"/>
      <c r="T12" s="47" t="str">
        <f t="shared" si="9"/>
        <v xml:space="preserve">0 година 0 хвилин </v>
      </c>
      <c r="U12" s="2"/>
      <c r="V12" s="48"/>
    </row>
    <row r="13" spans="1:22">
      <c r="B13" s="49"/>
      <c r="C13" s="41" t="str">
        <f t="shared" si="0"/>
        <v/>
      </c>
      <c r="D13" s="42" t="str">
        <f t="shared" si="1"/>
        <v/>
      </c>
      <c r="E13" s="50"/>
      <c r="F13" s="41" t="str">
        <f t="shared" si="2"/>
        <v/>
      </c>
      <c r="G13" s="42" t="str">
        <f t="shared" si="3"/>
        <v/>
      </c>
      <c r="H13" s="43"/>
      <c r="I13" s="2"/>
      <c r="J13" s="44" t="str">
        <f t="shared" si="4"/>
        <v/>
      </c>
      <c r="K13" s="45" t="str">
        <f t="shared" si="5"/>
        <v/>
      </c>
      <c r="L13" s="46" t="e">
        <f t="shared" si="6"/>
        <v>#VALUE!</v>
      </c>
      <c r="M13" s="3"/>
      <c r="N13" s="4"/>
      <c r="O13" s="46" t="e">
        <f t="shared" si="7"/>
        <v>#VALUE!</v>
      </c>
      <c r="P13" s="3"/>
      <c r="Q13" s="4"/>
      <c r="R13" s="47" t="str">
        <f>HOUR(E13-B13)&amp; " часов "&amp;MINUTE(E13-B13)&amp;" минут "</f>
        <v xml:space="preserve">0 часов 0 минут </v>
      </c>
      <c r="S13" s="48"/>
      <c r="T13" s="47" t="str">
        <f t="shared" si="9"/>
        <v xml:space="preserve">0 година 0 хвилин </v>
      </c>
      <c r="U13" s="2"/>
      <c r="V13" s="48"/>
    </row>
    <row r="14" spans="1:22">
      <c r="B14" s="49"/>
      <c r="C14" s="41" t="str">
        <f t="shared" si="0"/>
        <v/>
      </c>
      <c r="D14" s="42" t="str">
        <f t="shared" si="1"/>
        <v/>
      </c>
      <c r="E14" s="50"/>
      <c r="F14" s="41" t="str">
        <f t="shared" si="2"/>
        <v/>
      </c>
      <c r="G14" s="42" t="str">
        <f t="shared" si="3"/>
        <v/>
      </c>
      <c r="H14" s="43"/>
      <c r="I14" s="2"/>
      <c r="J14" s="44" t="str">
        <f t="shared" si="4"/>
        <v/>
      </c>
      <c r="K14" s="45" t="str">
        <f t="shared" si="5"/>
        <v/>
      </c>
      <c r="L14" s="46" t="e">
        <f t="shared" si="6"/>
        <v>#VALUE!</v>
      </c>
      <c r="M14" s="3"/>
      <c r="N14" s="4"/>
      <c r="O14" s="46" t="e">
        <f t="shared" si="7"/>
        <v>#VALUE!</v>
      </c>
      <c r="P14" s="3"/>
      <c r="Q14" s="4"/>
      <c r="R14" s="47" t="str">
        <f t="shared" ref="R14:R16" si="11">HOUR(E14-B14)&amp; " часов "&amp;MINUTE(E14-B14)&amp;" минут "</f>
        <v xml:space="preserve">0 часов 0 минут </v>
      </c>
      <c r="S14" s="48"/>
      <c r="T14" s="47" t="str">
        <f t="shared" si="9"/>
        <v xml:space="preserve">0 година 0 хвилин </v>
      </c>
      <c r="U14" s="2"/>
      <c r="V14" s="48"/>
    </row>
    <row r="15" spans="1:22">
      <c r="B15" s="49"/>
      <c r="C15" s="41" t="str">
        <f t="shared" si="0"/>
        <v/>
      </c>
      <c r="D15" s="42" t="str">
        <f t="shared" si="1"/>
        <v/>
      </c>
      <c r="E15" s="50"/>
      <c r="F15" s="41" t="str">
        <f t="shared" si="2"/>
        <v/>
      </c>
      <c r="G15" s="42" t="str">
        <f t="shared" si="3"/>
        <v/>
      </c>
      <c r="H15" s="43"/>
      <c r="I15" s="2"/>
      <c r="J15" s="44" t="str">
        <f t="shared" si="4"/>
        <v/>
      </c>
      <c r="K15" s="45" t="str">
        <f t="shared" si="5"/>
        <v/>
      </c>
      <c r="L15" s="46" t="e">
        <f t="shared" si="6"/>
        <v>#VALUE!</v>
      </c>
      <c r="M15" s="3"/>
      <c r="N15" s="4"/>
      <c r="O15" s="46" t="e">
        <f t="shared" si="7"/>
        <v>#VALUE!</v>
      </c>
      <c r="P15" s="3"/>
      <c r="Q15" s="4"/>
      <c r="R15" s="47" t="str">
        <f t="shared" si="11"/>
        <v xml:space="preserve">0 часов 0 минут </v>
      </c>
      <c r="S15" s="48"/>
      <c r="T15" s="47" t="str">
        <f t="shared" si="9"/>
        <v xml:space="preserve">0 година 0 хвилин </v>
      </c>
      <c r="U15" s="2"/>
      <c r="V15" s="48"/>
    </row>
    <row r="16" spans="1:22">
      <c r="B16" s="49"/>
      <c r="C16" s="41" t="str">
        <f t="shared" si="0"/>
        <v/>
      </c>
      <c r="D16" s="42" t="str">
        <f t="shared" si="1"/>
        <v/>
      </c>
      <c r="E16" s="50"/>
      <c r="F16" s="41" t="str">
        <f t="shared" si="2"/>
        <v/>
      </c>
      <c r="G16" s="42" t="str">
        <f t="shared" si="3"/>
        <v/>
      </c>
      <c r="H16" s="43"/>
      <c r="I16" s="2"/>
      <c r="J16" s="44" t="str">
        <f t="shared" si="4"/>
        <v/>
      </c>
      <c r="K16" s="45" t="str">
        <f t="shared" si="5"/>
        <v/>
      </c>
      <c r="L16" s="46" t="e">
        <f t="shared" si="6"/>
        <v>#VALUE!</v>
      </c>
      <c r="M16" s="3"/>
      <c r="N16" s="4"/>
      <c r="O16" s="46" t="e">
        <f t="shared" si="7"/>
        <v>#VALUE!</v>
      </c>
      <c r="P16" s="3"/>
      <c r="Q16" s="4"/>
      <c r="R16" s="47" t="str">
        <f t="shared" si="11"/>
        <v xml:space="preserve">0 часов 0 минут </v>
      </c>
      <c r="S16" s="48"/>
      <c r="T16" s="47" t="str">
        <f t="shared" si="9"/>
        <v xml:space="preserve">0 година 0 хвилин </v>
      </c>
      <c r="U16" s="2"/>
      <c r="V16" s="48"/>
    </row>
    <row r="17" spans="1:22" ht="15.75">
      <c r="A17" s="51" t="s">
        <v>22</v>
      </c>
      <c r="B17" s="52">
        <f>B7</f>
        <v>43682.427083333336</v>
      </c>
      <c r="C17" s="53" t="str">
        <f>C7</f>
        <v>понедельник</v>
      </c>
      <c r="D17" s="54">
        <f>D7</f>
        <v>43682.427083333336</v>
      </c>
      <c r="E17" s="55">
        <f>LOOKUP(9E+307,E7:E16)</f>
        <v>43683.702777777777</v>
      </c>
      <c r="F17" s="41" t="str">
        <f>IF(E17&lt;&gt;"",TEXT(E17,"ДДДД"),"")</f>
        <v>вторник</v>
      </c>
      <c r="G17" s="42">
        <f t="shared" si="3"/>
        <v>43683.702777777777</v>
      </c>
      <c r="H17" s="56"/>
      <c r="I17" s="57"/>
      <c r="J17" s="58">
        <f>IF(SUM(J7:J16),SUM(J7:J16),"")</f>
        <v>2.4111111111124046</v>
      </c>
      <c r="K17" s="58">
        <f>IF(SUM(K7:K16),SUM(K7:K16),"")</f>
        <v>2.4111111111124046</v>
      </c>
      <c r="L17" s="59" t="e">
        <f t="shared" si="6"/>
        <v>#VALUE!</v>
      </c>
      <c r="M17" s="57"/>
      <c r="N17" s="60"/>
      <c r="O17" s="59" t="e">
        <f>IF(J17&lt;5/6,,"Двадцять")&amp;CHOOSE(J17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три")&amp;IF(ABS(HOUR(J17)-15)&lt;5,"надцять",)&amp;" годин"&amp;TEXT(MOD(J17*24-1,20),"[&lt;1]а ;[&lt;4]и ; ")&amp;IF(MINUTE(J17),CHOOSE(MINUTE(J17)/10+1,,,"двадцять ","тридцять ","сорок ","п'ятдесят ")&amp;CHOOSE(MOD(MINUTE(J17),10)+(TRUNC(MINUTE(J17)/10)=1)*10+1,,"одина ","дві ","три ","чотири ","п'ять ","шість ","сім ","вісім ","дев'ять ","десять ","оди","два","три","чотир","п'ят","шіст","сім","вісім","дев'ят")&amp;IF(ABS(MINUTE(J17)-15)&lt;5,"надцять ",),"ноль ")&amp;"хвилин"&amp;MID("аиии",MOD(MAX(MOD(MINUTE(J17)-11,60),9),10)+1,1)</f>
        <v>#VALUE!</v>
      </c>
      <c r="P17" s="57"/>
      <c r="Q17" s="60"/>
      <c r="R17" s="61" t="str">
        <f>HOUR(J17)&amp; " часов "&amp;MINUTE(J17)&amp;" минут "</f>
        <v xml:space="preserve">9 часов 52 минут </v>
      </c>
      <c r="S17" s="60"/>
      <c r="T17" s="61" t="str">
        <f>HOUR(J17)&amp; " година "&amp;MINUTE(J17)&amp;" хвилин "</f>
        <v xml:space="preserve">9 година 52 хвилин </v>
      </c>
      <c r="U17" s="57"/>
      <c r="V17" s="60"/>
    </row>
    <row r="23" spans="1:22">
      <c r="E23" s="62" t="s">
        <v>23</v>
      </c>
    </row>
    <row r="24" spans="1:22">
      <c r="E24" s="62" t="s">
        <v>24</v>
      </c>
    </row>
    <row r="25" spans="1:22">
      <c r="E25" s="62" t="s">
        <v>25</v>
      </c>
    </row>
  </sheetData>
  <conditionalFormatting sqref="C7:C16 F7:F17">
    <cfRule type="expression" dxfId="3" priority="2">
      <formula>(MONTH($B$1)=MONTH(XFD$19))*(WEEKDAY(XFD$19,2)&gt;5)*NOT(ISBLANK($B65518))</formula>
    </cfRule>
  </conditionalFormatting>
  <conditionalFormatting sqref="C17">
    <cfRule type="expression" dxfId="2" priority="1">
      <formula>(MONTH($B$1)=MONTH(XFD$19))*(WEEKDAY(XFD$19,2)&gt;5)*NOT(ISBLANK($B65528))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E13" sqref="E13"/>
    </sheetView>
  </sheetViews>
  <sheetFormatPr defaultRowHeight="15"/>
  <cols>
    <col min="2" max="2" width="15.42578125" customWidth="1"/>
    <col min="3" max="3" width="15.85546875" customWidth="1"/>
    <col min="4" max="4" width="12.85546875" customWidth="1"/>
    <col min="5" max="5" width="15.5703125" customWidth="1"/>
    <col min="6" max="6" width="14.5703125" customWidth="1"/>
    <col min="7" max="7" width="11.5703125" customWidth="1"/>
    <col min="8" max="8" width="9.140625" customWidth="1"/>
    <col min="9" max="9" width="13.7109375" customWidth="1"/>
    <col min="10" max="10" width="41.85546875" customWidth="1"/>
    <col min="11" max="11" width="44" customWidth="1"/>
    <col min="12" max="12" width="18.7109375" customWidth="1"/>
    <col min="13" max="13" width="20.7109375" customWidth="1"/>
    <col min="15" max="15" width="9.28515625" customWidth="1"/>
    <col min="18" max="18" width="2.5703125" customWidth="1"/>
  </cols>
  <sheetData>
    <row r="1" spans="1:5" ht="18">
      <c r="C1" s="108" t="s">
        <v>57</v>
      </c>
    </row>
    <row r="3" spans="1:5">
      <c r="B3" s="62" t="s">
        <v>23</v>
      </c>
    </row>
    <row r="4" spans="1:5">
      <c r="B4" s="62" t="s">
        <v>24</v>
      </c>
    </row>
    <row r="5" spans="1:5">
      <c r="B5" s="62" t="s">
        <v>25</v>
      </c>
    </row>
    <row r="7" spans="1:5" ht="15.75">
      <c r="C7" s="127" t="s">
        <v>58</v>
      </c>
    </row>
    <row r="8" spans="1:5" ht="15.75">
      <c r="A8" s="130"/>
      <c r="B8" s="69"/>
      <c r="C8" s="96"/>
      <c r="D8" s="106" t="s">
        <v>42</v>
      </c>
      <c r="E8" s="67"/>
    </row>
    <row r="9" spans="1:5" ht="15.75">
      <c r="A9" s="131" t="s">
        <v>60</v>
      </c>
      <c r="B9" s="73" t="s">
        <v>26</v>
      </c>
      <c r="C9" s="97" t="s">
        <v>27</v>
      </c>
      <c r="D9" s="107" t="s">
        <v>43</v>
      </c>
      <c r="E9" s="73"/>
    </row>
    <row r="10" spans="1:5">
      <c r="A10" s="131" t="s">
        <v>61</v>
      </c>
      <c r="B10" s="73"/>
      <c r="C10" s="97"/>
      <c r="D10" s="75" t="s">
        <v>41</v>
      </c>
      <c r="E10" s="69"/>
    </row>
    <row r="11" spans="1:5">
      <c r="A11" s="132"/>
      <c r="B11" s="73"/>
      <c r="C11" s="97"/>
      <c r="D11" s="78" t="s">
        <v>14</v>
      </c>
      <c r="E11" s="104" t="s">
        <v>14</v>
      </c>
    </row>
    <row r="12" spans="1:5" ht="15.75" thickBot="1">
      <c r="A12" s="133"/>
      <c r="B12" s="81"/>
      <c r="C12" s="98"/>
      <c r="D12" s="82" t="s">
        <v>16</v>
      </c>
      <c r="E12" s="105">
        <v>0.5625</v>
      </c>
    </row>
    <row r="13" spans="1:5">
      <c r="A13" s="134">
        <v>1</v>
      </c>
      <c r="B13" s="85">
        <v>43682.427083333336</v>
      </c>
      <c r="C13" s="85">
        <v>43684.418055555558</v>
      </c>
      <c r="D13" s="125">
        <f>C13-B13</f>
        <v>1.9909722222218988</v>
      </c>
      <c r="E13" s="126">
        <f>C13-B13</f>
        <v>1.9909722222218988</v>
      </c>
    </row>
    <row r="14" spans="1:5">
      <c r="A14" s="135">
        <v>2</v>
      </c>
      <c r="B14" s="85">
        <v>43676.342361111114</v>
      </c>
      <c r="C14" s="85">
        <v>43676.755555555559</v>
      </c>
      <c r="D14" s="125">
        <f t="shared" ref="D14:D15" si="0">C14-B14</f>
        <v>0.41319444444525288</v>
      </c>
      <c r="E14" s="126">
        <f t="shared" ref="E14:E15" si="1">C14-B14</f>
        <v>0.41319444444525288</v>
      </c>
    </row>
    <row r="15" spans="1:5">
      <c r="A15" s="135">
        <v>3</v>
      </c>
      <c r="B15" s="95">
        <v>43676.277083333334</v>
      </c>
      <c r="C15" s="95">
        <v>43677.231944444444</v>
      </c>
      <c r="D15" s="125">
        <f t="shared" si="0"/>
        <v>0.95486111110949423</v>
      </c>
      <c r="E15" s="126">
        <f t="shared" si="1"/>
        <v>0.95486111110949423</v>
      </c>
    </row>
    <row r="18" spans="1:15" ht="21">
      <c r="B18" s="117" t="s">
        <v>54</v>
      </c>
      <c r="J18" s="115"/>
    </row>
    <row r="20" spans="1:15">
      <c r="N20" s="8"/>
      <c r="O20" s="8"/>
    </row>
    <row r="21" spans="1:15">
      <c r="B21" s="62" t="s">
        <v>23</v>
      </c>
      <c r="J21" s="114" t="s">
        <v>45</v>
      </c>
      <c r="K21" s="114" t="s">
        <v>45</v>
      </c>
      <c r="N21" s="72"/>
      <c r="O21" s="72"/>
    </row>
    <row r="22" spans="1:15">
      <c r="A22" s="65"/>
      <c r="B22" s="62" t="s">
        <v>24</v>
      </c>
      <c r="J22" s="114" t="s">
        <v>46</v>
      </c>
      <c r="K22" s="114" t="s">
        <v>46</v>
      </c>
      <c r="N22" s="72"/>
      <c r="O22" s="72"/>
    </row>
    <row r="23" spans="1:15">
      <c r="A23" s="65"/>
      <c r="B23" s="62" t="s">
        <v>25</v>
      </c>
      <c r="J23" s="114" t="s">
        <v>47</v>
      </c>
      <c r="K23" s="114" t="s">
        <v>47</v>
      </c>
      <c r="N23" s="72"/>
      <c r="O23" s="72"/>
    </row>
    <row r="24" spans="1:15" ht="15.75">
      <c r="A24" s="65"/>
      <c r="H24" s="127" t="s">
        <v>59</v>
      </c>
      <c r="J24" s="114" t="s">
        <v>48</v>
      </c>
      <c r="K24" s="114" t="s">
        <v>49</v>
      </c>
      <c r="N24" s="77"/>
      <c r="O24" s="72"/>
    </row>
    <row r="25" spans="1:15">
      <c r="A25" s="65"/>
      <c r="L25" s="115" t="s">
        <v>50</v>
      </c>
      <c r="M25" s="115" t="s">
        <v>50</v>
      </c>
      <c r="N25" s="77"/>
      <c r="O25" s="72"/>
    </row>
    <row r="26" spans="1:15">
      <c r="A26" s="65"/>
      <c r="B26" s="116" t="s">
        <v>52</v>
      </c>
      <c r="C26" s="115" t="s">
        <v>50</v>
      </c>
      <c r="D26" s="115" t="s">
        <v>50</v>
      </c>
      <c r="E26" s="116" t="s">
        <v>52</v>
      </c>
      <c r="F26" s="115" t="s">
        <v>50</v>
      </c>
      <c r="G26" s="115" t="s">
        <v>50</v>
      </c>
      <c r="H26" s="118" t="s">
        <v>55</v>
      </c>
      <c r="J26" s="115" t="s">
        <v>50</v>
      </c>
      <c r="K26" s="115" t="s">
        <v>50</v>
      </c>
      <c r="L26" s="115" t="s">
        <v>51</v>
      </c>
      <c r="M26" s="115" t="s">
        <v>51</v>
      </c>
      <c r="N26" s="77"/>
      <c r="O26" s="72"/>
    </row>
    <row r="27" spans="1:15">
      <c r="A27" s="65"/>
      <c r="B27" s="116" t="s">
        <v>53</v>
      </c>
      <c r="C27" s="115" t="s">
        <v>51</v>
      </c>
      <c r="D27" s="115" t="s">
        <v>51</v>
      </c>
      <c r="E27" s="116" t="s">
        <v>53</v>
      </c>
      <c r="F27" s="115" t="s">
        <v>51</v>
      </c>
      <c r="G27" s="115" t="s">
        <v>51</v>
      </c>
      <c r="H27" s="118" t="s">
        <v>56</v>
      </c>
      <c r="I27" s="66"/>
      <c r="J27" s="115" t="s">
        <v>51</v>
      </c>
      <c r="K27" s="115" t="s">
        <v>51</v>
      </c>
      <c r="L27" s="109" t="s">
        <v>44</v>
      </c>
      <c r="M27" s="67"/>
      <c r="N27" s="77"/>
      <c r="O27" s="77"/>
    </row>
    <row r="28" spans="1:15">
      <c r="A28" s="65"/>
      <c r="B28" s="96"/>
      <c r="C28" s="96"/>
      <c r="D28" s="96"/>
      <c r="E28" s="96"/>
      <c r="F28" s="68"/>
      <c r="G28" s="69"/>
      <c r="H28" s="1" t="s">
        <v>28</v>
      </c>
      <c r="I28" s="67"/>
      <c r="J28" s="68"/>
      <c r="K28" s="70" t="s">
        <v>1</v>
      </c>
      <c r="L28" s="68"/>
      <c r="M28" s="69"/>
      <c r="N28" s="77"/>
      <c r="O28" s="77"/>
    </row>
    <row r="29" spans="1:15">
      <c r="A29" s="65"/>
      <c r="B29" s="97" t="s">
        <v>26</v>
      </c>
      <c r="C29" s="63" t="s">
        <v>33</v>
      </c>
      <c r="D29" s="63" t="s">
        <v>37</v>
      </c>
      <c r="E29" s="97" t="s">
        <v>27</v>
      </c>
      <c r="F29" s="63" t="s">
        <v>33</v>
      </c>
      <c r="G29" s="73"/>
      <c r="H29" s="72" t="s">
        <v>5</v>
      </c>
      <c r="I29" s="72"/>
      <c r="J29" s="74" t="s">
        <v>6</v>
      </c>
      <c r="K29" s="74" t="s">
        <v>29</v>
      </c>
      <c r="L29" s="74" t="s">
        <v>30</v>
      </c>
      <c r="M29" s="110" t="s">
        <v>31</v>
      </c>
      <c r="N29" s="77"/>
      <c r="O29" s="77"/>
    </row>
    <row r="30" spans="1:15">
      <c r="B30" s="97"/>
      <c r="C30" s="63" t="s">
        <v>35</v>
      </c>
      <c r="D30" s="63" t="s">
        <v>38</v>
      </c>
      <c r="E30" s="97"/>
      <c r="F30" s="63" t="s">
        <v>35</v>
      </c>
      <c r="G30" s="73"/>
      <c r="H30" s="75" t="s">
        <v>10</v>
      </c>
      <c r="I30" s="68"/>
      <c r="J30" s="76" t="s">
        <v>32</v>
      </c>
      <c r="K30" s="76" t="s">
        <v>12</v>
      </c>
      <c r="L30" s="76" t="s">
        <v>13</v>
      </c>
      <c r="M30" s="111" t="s">
        <v>13</v>
      </c>
    </row>
    <row r="31" spans="1:15">
      <c r="B31" s="97"/>
      <c r="C31" s="63" t="s">
        <v>34</v>
      </c>
      <c r="D31" s="63" t="s">
        <v>39</v>
      </c>
      <c r="E31" s="97"/>
      <c r="F31" s="63" t="s">
        <v>34</v>
      </c>
      <c r="G31" s="73"/>
      <c r="H31" s="78" t="s">
        <v>14</v>
      </c>
      <c r="I31" s="79" t="s">
        <v>14</v>
      </c>
      <c r="J31" s="71"/>
      <c r="K31" s="71"/>
      <c r="L31" s="76" t="s">
        <v>15</v>
      </c>
      <c r="M31" s="111" t="s">
        <v>15</v>
      </c>
    </row>
    <row r="32" spans="1:15" ht="15.75" thickBot="1">
      <c r="B32" s="98"/>
      <c r="C32" s="64" t="s">
        <v>36</v>
      </c>
      <c r="D32" s="103" t="s">
        <v>40</v>
      </c>
      <c r="E32" s="98"/>
      <c r="F32" s="64" t="s">
        <v>36</v>
      </c>
      <c r="G32" s="81"/>
      <c r="H32" s="82" t="s">
        <v>16</v>
      </c>
      <c r="I32" s="83">
        <v>0.5625</v>
      </c>
      <c r="J32" s="80"/>
      <c r="K32" s="80"/>
      <c r="L32" s="84" t="s">
        <v>17</v>
      </c>
      <c r="M32" s="112" t="s">
        <v>18</v>
      </c>
    </row>
    <row r="33" spans="2:13">
      <c r="B33" s="85">
        <v>43682.427083333336</v>
      </c>
      <c r="C33" s="99" t="str">
        <f>TEXT(B33,"ДДДД")</f>
        <v>понедельник</v>
      </c>
      <c r="D33" s="86">
        <f>B33</f>
        <v>43682.427083333336</v>
      </c>
      <c r="E33" s="85">
        <v>43684.418055555558</v>
      </c>
      <c r="F33" s="87" t="str">
        <f>TEXT(E33,"ДДДД")</f>
        <v>среда</v>
      </c>
      <c r="G33" s="88">
        <f>E33</f>
        <v>43684.418055555558</v>
      </c>
      <c r="H33" s="119">
        <f>E33-B33</f>
        <v>1.9909722222218988</v>
      </c>
      <c r="I33" s="120">
        <f>E33-B33</f>
        <v>1.9909722222218988</v>
      </c>
      <c r="J33" s="129" t="e">
        <f>IF(I33&lt;5/6,,"Двадцать")&amp;CHOOSE(I33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три")&amp;IF(ABS(HOUR(I33)-15)&lt;5,"надцать",)&amp;" час"&amp;TEXT(MOD(I33*24-1,20),"[&lt;1] ;[&lt;4]а ;ов ")&amp;IF(MINUTE(I33),CHOOSE(MINUTE(I33)/10+1,,,"двадцать ","тридцать ","сорок ","пятьдесят ")&amp;CHOOSE(MOD(MINUTE(I33),10)+(TRUNC(MINUTE(I33)/10)=1)*10+1,,"одна ","две ","три ","четыре ","пять ","шесть ","семь ","восемь ","девять ","десять ","один","две","три","четыр","пят","шест","сем","восем","девят")&amp;IF(ABS(MINUTE(I33)-15)&lt;5,"надцать ",),"ноль ")&amp;"минут"&amp;MID("аыыы",MOD(MAX(MOD(MINUTE(I33)-11,60),9),10)+1,1)</f>
        <v>#VALUE!</v>
      </c>
      <c r="K33" s="89" t="e">
        <f>IF(H33&lt;5/6,,"Двадцять")&amp;CHOOSE(H33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три")&amp;IF(ABS(HOUR(H33)-15)&lt;5,"надцять",)&amp;" годин"&amp;TEXT(MOD(H33*24-1,20),"[&lt;1]а ;[&lt;4]и ; ")&amp;IF(MINUTE(H33),CHOOSE(MINUTE(H33)/10+1,,,"двадцять ","тридцять ","сорок ","п'ятдесят ")&amp;CHOOSE(MOD(MINUTE(H33),10)+(TRUNC(MINUTE(H33)/10)=1)*10+1,,"одина ","дві ","три ","чотири ","п'ять ","шість ","сім ","вісім ","дев'ять ","десять ","оди","два","три","чотир","п'ят","шіст","сім","вісім","дев'ят")&amp;IF(ABS(MINUTE(H33)-15)&lt;5,"надцять ",),"ноль ")&amp;"хвилин"&amp;MID("аиии",MOD(MAX(MOD(MINUTE(H33)-11,60),9),10)+1,1)</f>
        <v>#VALUE!</v>
      </c>
      <c r="L33" s="128" t="str">
        <f>HOUR(E33-B33)&amp; " часов "&amp;MINUTE(E33-B33)&amp;" минут "</f>
        <v xml:space="preserve">23 часов 47 минут </v>
      </c>
      <c r="M33" s="113" t="str">
        <f>HOUR(E33-B33)&amp; " година "&amp;MINUTE(E33-B33)&amp;" хвилин "</f>
        <v xml:space="preserve">23 година 47 хвилин </v>
      </c>
    </row>
    <row r="34" spans="2:13">
      <c r="B34" s="85">
        <v>43676.342361111114</v>
      </c>
      <c r="C34" s="100" t="str">
        <f>IF(B34&lt;&gt;"",TEXT(B34,"ДДДД"),"")</f>
        <v>вторник</v>
      </c>
      <c r="D34" s="91">
        <f>IF(B34&lt;&gt;"",B34,"")</f>
        <v>43676.342361111114</v>
      </c>
      <c r="E34" s="85">
        <v>43676.755555555559</v>
      </c>
      <c r="F34" s="90" t="str">
        <f>IF(E34&lt;&gt;"",TEXT(E34,"ДДДД"),"")</f>
        <v>вторник</v>
      </c>
      <c r="G34" s="92">
        <f>IF(E34&lt;&gt;"",E34,"")</f>
        <v>43676.755555555559</v>
      </c>
      <c r="H34" s="121">
        <f>IF(B34&lt;&gt;"",E34-B34,"")</f>
        <v>0.41319444444525288</v>
      </c>
      <c r="I34" s="122">
        <f>IF(B34&lt;&gt;"",E34-B34,"")</f>
        <v>0.41319444444525288</v>
      </c>
      <c r="J34" s="93" t="str">
        <f>IF(I34&lt;5/6,,"Двадцать")&amp;CHOOSE(I34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три")&amp;IF(ABS(HOUR(I34)-15)&lt;5,"надцать",)&amp;" час"&amp;TEXT(MOD(I34*24-1,20),"[&lt;1] ;[&lt;4]а ;ов ")&amp;IF(MINUTE(I34),CHOOSE(MINUTE(I34)/10+1,,,"двадцать ","тридцать ","сорок ","пятьдесят ")&amp;CHOOSE(MOD(MINUTE(I34),10)+(TRUNC(MINUTE(I34)/10)=1)*10+1,,"одна ","две ","три ","четыре ","пять ","шесть ","семь ","восемь ","девять ","десять ","один","две","три","четыр","пят","шест","сем","восем","девят")&amp;IF(ABS(MINUTE(I34)-15)&lt;5,"надцать ",),"ноль ")&amp;"минут"&amp;MID("аыыы",MOD(MAX(MOD(MINUTE(I34)-11,60),9),10)+1,1)</f>
        <v>Девять часов пятьдесят пять минут</v>
      </c>
      <c r="K34" s="93" t="str">
        <f>IF(H34&lt;5/6,,"Двадцять")&amp;CHOOSE(H34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три")&amp;IF(ABS(HOUR(H34)-15)&lt;5,"надцять",)&amp;" годин"&amp;TEXT(MOD(H34*24-1,20),"[&lt;1]а ;[&lt;4]и ; ")&amp;IF(MINUTE(H34),CHOOSE(MINUTE(H34)/10+1,,,"двадцять ","тридцять ","сорок ","п'ятдесят ")&amp;CHOOSE(MOD(MINUTE(H34),10)+(TRUNC(MINUTE(H34)/10)=1)*10+1,,"одина ","дві ","три ","чотири ","п'ять ","шість ","сім ","вісім ","дев'ять ","десять ","оди","два","три","чотир","п'ят","шіст","сім","вісім","дев'ят")&amp;IF(ABS(MINUTE(H34)-15)&lt;5,"надцять ",),"ноль ")&amp;"хвилин"&amp;MID("аиии",MOD(MAX(MOD(MINUTE(H34)-11,60),9),10)+1,1)</f>
        <v>Дев'ять годин п'ятдесят п'ять хвилин</v>
      </c>
      <c r="L34" s="94" t="str">
        <f>HOUR(E34-B34)&amp; " часов "&amp;MINUTE(E34-B34)&amp;" минут "</f>
        <v xml:space="preserve">9 часов 55 минут </v>
      </c>
      <c r="M34" s="102" t="str">
        <f>HOUR(E34-B34)&amp; " година "&amp;MINUTE(E34-B34)&amp;" хвилин "</f>
        <v xml:space="preserve">9 година 55 хвилин </v>
      </c>
    </row>
    <row r="35" spans="2:13">
      <c r="B35" s="95">
        <v>43676.277083333334</v>
      </c>
      <c r="C35" s="100" t="str">
        <f>IF(B35&lt;&gt;"",TEXT(B35,"ДДДД"),"")</f>
        <v>вторник</v>
      </c>
      <c r="D35" s="91">
        <f>IF(B35&lt;&gt;"",B35,"")</f>
        <v>43676.277083333334</v>
      </c>
      <c r="E35" s="95">
        <v>43677.231944444444</v>
      </c>
      <c r="F35" s="100" t="str">
        <f>IF(E35&lt;&gt;"",TEXT(E35,"ДДДД"),"")</f>
        <v>среда</v>
      </c>
      <c r="G35" s="91">
        <f>IF(E35&lt;&gt;"",E35,"")</f>
        <v>43677.231944444444</v>
      </c>
      <c r="H35" s="123">
        <f>IF(B35&lt;&gt;"",E35-B35,"")</f>
        <v>0.95486111110949423</v>
      </c>
      <c r="I35" s="124">
        <f>IF(B35&lt;&gt;"",E35-B35,"")</f>
        <v>0.95486111110949423</v>
      </c>
      <c r="J35" s="101" t="str">
        <f>IF(I35&lt;5/6,,"Двадцать")&amp;CHOOSE(I35*24+1,"Ноль","Один","Два","Три","Четыре","Пять","Шесть","Семь","Восемь","Девять","Десять","Один","Две","Три","Четыр","Пят","Шест","Сем","Восем","Девят",," один"," два"," три")&amp;IF(ABS(HOUR(I35)-15)&lt;5,"надцать",)&amp;" час"&amp;TEXT(MOD(I35*24-1,20),"[&lt;1] ;[&lt;4]а ;ов ")&amp;IF(MINUTE(I35),CHOOSE(MINUTE(I35)/10+1,,,"двадцать ","тридцать ","сорок ","пятьдесят ")&amp;CHOOSE(MOD(MINUTE(I35),10)+(TRUNC(MINUTE(I35)/10)=1)*10+1,,"одна ","две ","три ","четыре ","пять ","шесть ","семь ","восемь ","девять ","десять ","один","две","три","четыр","пят","шест","сем","восем","девят")&amp;IF(ABS(MINUTE(I35)-15)&lt;5,"надцать ",),"ноль ")&amp;"минут"&amp;MID("аыыы",MOD(MAX(MOD(MINUTE(I35)-11,60),9),10)+1,1)</f>
        <v>Двадцать два часа пятьдесят пять минут</v>
      </c>
      <c r="K35" s="101" t="str">
        <f>IF(H35&lt;5/6,,"Двадцять")&amp;CHOOSE(H35*24+1,"Ноль","Одна","Дві","Три","Чотири","П'ять","Шість","Сім","Вісім","Дев'ять","Десять","Оди","Два","Три","Чотир","П'ят","Шіст","Сім","Вісім","Дев'ят",," одна"," дві"," три")&amp;IF(ABS(HOUR(H35)-15)&lt;5,"надцять",)&amp;" годин"&amp;TEXT(MOD(H35*24-1,20),"[&lt;1]а ;[&lt;4]и ; ")&amp;IF(MINUTE(H35),CHOOSE(MINUTE(H35)/10+1,,,"двадцять ","тридцять ","сорок ","п'ятдесят ")&amp;CHOOSE(MOD(MINUTE(H35),10)+(TRUNC(MINUTE(H35)/10)=1)*10+1,,"одина ","дві ","три ","чотири ","п'ять ","шість ","сім ","вісім ","дев'ять ","десять ","оди","два","три","чотир","п'ят","шіст","сім","вісім","дев'ят")&amp;IF(ABS(MINUTE(H35)-15)&lt;5,"надцять ",),"ноль ")&amp;"хвилин"&amp;MID("аиии",MOD(MAX(MOD(MINUTE(H35)-11,60),9),10)+1,1)</f>
        <v>Двадцять дві години п'ятдесят п'ять хвилин</v>
      </c>
      <c r="L35" s="102" t="str">
        <f>HOUR(E35-B35)&amp; " часов "&amp;MINUTE(E35-B35)&amp;" минут "</f>
        <v xml:space="preserve">22 часов 55 минут </v>
      </c>
      <c r="M35" s="102" t="str">
        <f>HOUR(E35-B35)&amp; " година "&amp;MINUTE(E35-B35)&amp;" хвилин "</f>
        <v xml:space="preserve">22 година 55 хвилин </v>
      </c>
    </row>
  </sheetData>
  <conditionalFormatting sqref="F33:F35">
    <cfRule type="expression" dxfId="1" priority="6">
      <formula>(MONTH($B$27)=MONTH(#REF!))*(WEEKDAY(#REF!,2)&gt;5)*NOT(ISBLANK($B65518))</formula>
    </cfRule>
  </conditionalFormatting>
  <conditionalFormatting sqref="C33:C35">
    <cfRule type="expression" dxfId="0" priority="13">
      <formula>(MONTH($B$27)=MONTH(XFD$19))*(WEEKDAY(XFD$19,2)&gt;5)*NOT(ISBLANK($B65518))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2019-08-21T11:40:39Z</cp:lastPrinted>
  <dcterms:created xsi:type="dcterms:W3CDTF">2019-08-21T10:48:39Z</dcterms:created>
  <dcterms:modified xsi:type="dcterms:W3CDTF">2019-08-21T11:41:14Z</dcterms:modified>
</cp:coreProperties>
</file>