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030" activeTab="1"/>
  </bookViews>
  <sheets>
    <sheet name="as is" sheetId="4" r:id="rId1"/>
    <sheet name="to be" sheetId="3" r:id="rId2"/>
  </sheets>
  <definedNames>
    <definedName name="_xlnm._FilterDatabase" localSheetId="0" hidden="1">'as is'!$A$1:$E$1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B3" i="3" s="1"/>
  <c r="C3" i="3"/>
  <c r="E3" i="3"/>
  <c r="A4" i="3"/>
  <c r="B4" i="3"/>
  <c r="C4" i="3"/>
  <c r="D4" i="3"/>
  <c r="E4" i="3"/>
  <c r="E2" i="3"/>
  <c r="D2" i="3"/>
  <c r="C2" i="3"/>
  <c r="B2" i="3"/>
  <c r="A2" i="3"/>
  <c r="G3" i="4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2" i="4"/>
  <c r="F18" i="4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F5" i="4" s="1"/>
  <c r="F4" i="4" s="1"/>
  <c r="F3" i="4" s="1"/>
  <c r="F2" i="4" s="1"/>
  <c r="D3" i="3" l="1"/>
</calcChain>
</file>

<file path=xl/sharedStrings.xml><?xml version="1.0" encoding="utf-8"?>
<sst xmlns="http://schemas.openxmlformats.org/spreadsheetml/2006/main" count="44" uniqueCount="24">
  <si>
    <t>номер государственной регистрации:</t>
  </si>
  <si>
    <t>кв.м.</t>
  </si>
  <si>
    <t>Номер дома</t>
  </si>
  <si>
    <t>Секция</t>
  </si>
  <si>
    <t>Номер обьекта</t>
  </si>
  <si>
    <t>77:17:0000000:9710-77/017/2018-4433</t>
  </si>
  <si>
    <t xml:space="preserve"> 19</t>
  </si>
  <si>
    <t xml:space="preserve"> 27</t>
  </si>
  <si>
    <t xml:space="preserve"> 17</t>
  </si>
  <si>
    <t xml:space="preserve"> 13</t>
  </si>
  <si>
    <t xml:space="preserve"> 11</t>
  </si>
  <si>
    <t xml:space="preserve"> 14</t>
  </si>
  <si>
    <t xml:space="preserve"> 22</t>
  </si>
  <si>
    <t xml:space="preserve"> 25</t>
  </si>
  <si>
    <t xml:space="preserve"> 7</t>
  </si>
  <si>
    <t xml:space="preserve"> 9</t>
  </si>
  <si>
    <t xml:space="preserve"> 21</t>
  </si>
  <si>
    <t xml:space="preserve"> 8</t>
  </si>
  <si>
    <t xml:space="preserve"> 12</t>
  </si>
  <si>
    <t xml:space="preserve"> 16</t>
  </si>
  <si>
    <t xml:space="preserve"> 26</t>
  </si>
  <si>
    <t xml:space="preserve"> 18</t>
  </si>
  <si>
    <t xml:space="preserve"> 20</t>
  </si>
  <si>
    <t>Номера обьектов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</si>
</sst>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3" borderId="3" xfId="0" applyFont="1" applyFill="1" applyBorder="1"/>
    <xf numFmtId="0" fontId="0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2" sqref="F2"/>
    </sheetView>
  </sheetViews>
  <sheetFormatPr defaultRowHeight="18" customHeight="1" x14ac:dyDescent="0.25"/>
  <cols>
    <col min="1" max="1" width="35.28515625" style="14" customWidth="1"/>
  </cols>
  <sheetData>
    <row r="1" spans="1:7" ht="53.25" customHeight="1" thickBot="1" x14ac:dyDescent="0.3">
      <c r="A1" s="6" t="s">
        <v>0</v>
      </c>
      <c r="B1" s="6" t="s">
        <v>2</v>
      </c>
      <c r="C1" s="6" t="s">
        <v>3</v>
      </c>
      <c r="D1" s="6" t="s">
        <v>4</v>
      </c>
      <c r="E1" s="6" t="s">
        <v>1</v>
      </c>
    </row>
    <row r="2" spans="1:7" ht="18" customHeight="1" x14ac:dyDescent="0.25">
      <c r="A2" s="12" t="s">
        <v>5</v>
      </c>
      <c r="B2" s="7">
        <v>2</v>
      </c>
      <c r="C2" s="7">
        <v>1</v>
      </c>
      <c r="D2" s="7" t="s">
        <v>6</v>
      </c>
      <c r="E2" s="4">
        <v>21.03</v>
      </c>
      <c r="F2" t="str">
        <f>D2&amp;IFERROR("; "&amp;VLOOKUP(A2,A3:F$19879,6,),"")</f>
        <v xml:space="preserve"> 19;  27;  17;  11;  25;  7;  22;  21;  12;  8;  9;  14;  26;  18;  20;  16;  13</v>
      </c>
      <c r="G2">
        <f>IF(MATCH(A2,A:A,)=ROW(),G1+1,G1)</f>
        <v>1</v>
      </c>
    </row>
    <row r="3" spans="1:7" ht="18" customHeight="1" x14ac:dyDescent="0.25">
      <c r="A3" s="13" t="s">
        <v>5</v>
      </c>
      <c r="B3" s="8">
        <v>2</v>
      </c>
      <c r="C3" s="8">
        <v>1</v>
      </c>
      <c r="D3" s="8" t="s">
        <v>7</v>
      </c>
      <c r="E3" s="5">
        <v>9.2100000000000009</v>
      </c>
      <c r="F3" t="str">
        <f>D3&amp;IFERROR("; "&amp;VLOOKUP(A3,A4:F$19879,6,),"")</f>
        <v xml:space="preserve"> 27;  17;  11;  25;  7;  22;  21;  12;  8;  9;  14;  26;  18;  20;  16;  13</v>
      </c>
      <c r="G3">
        <f t="shared" ref="G3:G18" si="0">IF(MATCH(A3,A:A,)=ROW(),G2+1,G2)</f>
        <v>1</v>
      </c>
    </row>
    <row r="4" spans="1:7" ht="18" customHeight="1" x14ac:dyDescent="0.25">
      <c r="A4" s="12" t="s">
        <v>5</v>
      </c>
      <c r="B4" s="7">
        <v>2</v>
      </c>
      <c r="C4" s="7">
        <v>1</v>
      </c>
      <c r="D4" s="7" t="s">
        <v>8</v>
      </c>
      <c r="E4" s="4">
        <v>9.2100000000000009</v>
      </c>
      <c r="F4" t="str">
        <f>D4&amp;IFERROR("; "&amp;VLOOKUP(A4,A5:F$19879,6,),"")</f>
        <v xml:space="preserve"> 17;  11;  25;  7;  22;  21;  12;  8;  9;  14;  26;  18;  20;  16;  13</v>
      </c>
      <c r="G4">
        <f t="shared" si="0"/>
        <v>1</v>
      </c>
    </row>
    <row r="5" spans="1:7" ht="18" customHeight="1" x14ac:dyDescent="0.25">
      <c r="A5" s="13" t="s">
        <v>5</v>
      </c>
      <c r="B5" s="8">
        <v>2</v>
      </c>
      <c r="C5" s="8">
        <v>1</v>
      </c>
      <c r="D5" s="8" t="s">
        <v>10</v>
      </c>
      <c r="E5" s="5">
        <v>9.76</v>
      </c>
      <c r="F5" t="str">
        <f>D5&amp;IFERROR("; "&amp;VLOOKUP(A5,A6:F$19879,6,),"")</f>
        <v xml:space="preserve"> 11;  25;  7;  22;  21;  12;  8;  9;  14;  26;  18;  20;  16;  13</v>
      </c>
      <c r="G5">
        <f t="shared" si="0"/>
        <v>1</v>
      </c>
    </row>
    <row r="6" spans="1:7" ht="18" customHeight="1" x14ac:dyDescent="0.25">
      <c r="A6" s="12" t="s">
        <v>5</v>
      </c>
      <c r="B6" s="7">
        <v>2</v>
      </c>
      <c r="C6" s="7">
        <v>1</v>
      </c>
      <c r="D6" s="7" t="s">
        <v>13</v>
      </c>
      <c r="E6" s="4">
        <v>10.08</v>
      </c>
      <c r="F6" t="str">
        <f>D6&amp;IFERROR("; "&amp;VLOOKUP(A6,A7:F$19879,6,),"")</f>
        <v xml:space="preserve"> 25;  7;  22;  21;  12;  8;  9;  14;  26;  18;  20;  16;  13</v>
      </c>
      <c r="G6">
        <f t="shared" si="0"/>
        <v>1</v>
      </c>
    </row>
    <row r="7" spans="1:7" ht="18" customHeight="1" x14ac:dyDescent="0.25">
      <c r="A7" s="13" t="s">
        <v>5</v>
      </c>
      <c r="B7" s="8">
        <v>2</v>
      </c>
      <c r="C7" s="8">
        <v>1</v>
      </c>
      <c r="D7" s="8" t="s">
        <v>14</v>
      </c>
      <c r="E7" s="5">
        <v>10.130000000000001</v>
      </c>
      <c r="F7" t="str">
        <f>D7&amp;IFERROR("; "&amp;VLOOKUP(A7,A8:F$19879,6,),"")</f>
        <v xml:space="preserve"> 7;  22;  21;  12;  8;  9;  14;  26;  18;  20;  16;  13</v>
      </c>
      <c r="G7">
        <f t="shared" si="0"/>
        <v>1</v>
      </c>
    </row>
    <row r="8" spans="1:7" ht="18" customHeight="1" x14ac:dyDescent="0.25">
      <c r="A8" s="12" t="s">
        <v>5</v>
      </c>
      <c r="B8" s="7">
        <v>2</v>
      </c>
      <c r="C8" s="7">
        <v>1</v>
      </c>
      <c r="D8" s="7" t="s">
        <v>12</v>
      </c>
      <c r="E8" s="4">
        <v>13.22</v>
      </c>
      <c r="F8" t="str">
        <f>D8&amp;IFERROR("; "&amp;VLOOKUP(A8,A9:F$19879,6,),"")</f>
        <v xml:space="preserve"> 22;  21;  12;  8;  9;  14;  26;  18;  20;  16;  13</v>
      </c>
      <c r="G8">
        <f t="shared" si="0"/>
        <v>1</v>
      </c>
    </row>
    <row r="9" spans="1:7" ht="18" customHeight="1" x14ac:dyDescent="0.25">
      <c r="A9" s="13" t="s">
        <v>5</v>
      </c>
      <c r="B9" s="8">
        <v>2</v>
      </c>
      <c r="C9" s="8">
        <v>1</v>
      </c>
      <c r="D9" s="8" t="s">
        <v>16</v>
      </c>
      <c r="E9" s="5">
        <v>13.25</v>
      </c>
      <c r="F9" t="str">
        <f>D9&amp;IFERROR("; "&amp;VLOOKUP(A9,A10:F$19879,6,),"")</f>
        <v xml:space="preserve"> 21;  12;  8;  9;  14;  26;  18;  20;  16;  13</v>
      </c>
      <c r="G9">
        <f t="shared" si="0"/>
        <v>1</v>
      </c>
    </row>
    <row r="10" spans="1:7" ht="18" customHeight="1" x14ac:dyDescent="0.25">
      <c r="A10" s="12" t="s">
        <v>5</v>
      </c>
      <c r="B10" s="7">
        <v>2</v>
      </c>
      <c r="C10" s="7">
        <v>1</v>
      </c>
      <c r="D10" s="7" t="s">
        <v>18</v>
      </c>
      <c r="E10" s="4">
        <v>14.04</v>
      </c>
      <c r="F10" t="str">
        <f>D10&amp;IFERROR("; "&amp;VLOOKUP(A10,A11:F$19879,6,),"")</f>
        <v xml:space="preserve"> 12;  8;  9;  14;  26;  18;  20;  16;  13</v>
      </c>
      <c r="G10">
        <f t="shared" si="0"/>
        <v>1</v>
      </c>
    </row>
    <row r="11" spans="1:7" ht="18" customHeight="1" x14ac:dyDescent="0.25">
      <c r="A11" s="13" t="s">
        <v>5</v>
      </c>
      <c r="B11" s="8">
        <v>2</v>
      </c>
      <c r="C11" s="8">
        <v>1</v>
      </c>
      <c r="D11" s="8" t="s">
        <v>17</v>
      </c>
      <c r="E11" s="5">
        <v>15.51</v>
      </c>
      <c r="F11" t="str">
        <f>D11&amp;IFERROR("; "&amp;VLOOKUP(A11,A12:F$19879,6,),"")</f>
        <v xml:space="preserve"> 8;  9;  14;  26;  18;  20;  16;  13</v>
      </c>
      <c r="G11">
        <f t="shared" si="0"/>
        <v>1</v>
      </c>
    </row>
    <row r="12" spans="1:7" ht="18" customHeight="1" x14ac:dyDescent="0.25">
      <c r="A12" s="12" t="s">
        <v>5</v>
      </c>
      <c r="B12" s="7">
        <v>2</v>
      </c>
      <c r="C12" s="7">
        <v>1</v>
      </c>
      <c r="D12" s="7" t="s">
        <v>15</v>
      </c>
      <c r="E12" s="4">
        <v>15.55</v>
      </c>
      <c r="F12" t="str">
        <f>D12&amp;IFERROR("; "&amp;VLOOKUP(A12,A13:F$19879,6,),"")</f>
        <v xml:space="preserve"> 9;  14;  26;  18;  20;  16;  13</v>
      </c>
      <c r="G12">
        <f t="shared" si="0"/>
        <v>1</v>
      </c>
    </row>
    <row r="13" spans="1:7" ht="18" customHeight="1" x14ac:dyDescent="0.25">
      <c r="A13" s="13" t="s">
        <v>5</v>
      </c>
      <c r="B13" s="8">
        <v>2</v>
      </c>
      <c r="C13" s="8">
        <v>1</v>
      </c>
      <c r="D13" s="8" t="s">
        <v>11</v>
      </c>
      <c r="E13" s="5">
        <v>15.67</v>
      </c>
      <c r="F13" t="str">
        <f>D13&amp;IFERROR("; "&amp;VLOOKUP(A13,A14:F$19879,6,),"")</f>
        <v xml:space="preserve"> 14;  26;  18;  20;  16;  13</v>
      </c>
      <c r="G13">
        <f t="shared" si="0"/>
        <v>1</v>
      </c>
    </row>
    <row r="14" spans="1:7" ht="18" customHeight="1" x14ac:dyDescent="0.25">
      <c r="A14" s="12" t="s">
        <v>5</v>
      </c>
      <c r="B14" s="7">
        <v>2</v>
      </c>
      <c r="C14" s="7">
        <v>1</v>
      </c>
      <c r="D14" s="7" t="s">
        <v>20</v>
      </c>
      <c r="E14" s="4">
        <v>15.86</v>
      </c>
      <c r="F14" t="str">
        <f>D14&amp;IFERROR("; "&amp;VLOOKUP(A14,A15:F$19879,6,),"")</f>
        <v xml:space="preserve"> 26;  18;  20;  16;  13</v>
      </c>
      <c r="G14">
        <f t="shared" si="0"/>
        <v>1</v>
      </c>
    </row>
    <row r="15" spans="1:7" ht="18" customHeight="1" x14ac:dyDescent="0.25">
      <c r="A15" s="13" t="s">
        <v>5</v>
      </c>
      <c r="B15" s="8">
        <v>2</v>
      </c>
      <c r="C15" s="8">
        <v>1</v>
      </c>
      <c r="D15" s="8" t="s">
        <v>21</v>
      </c>
      <c r="E15" s="5">
        <v>15.86</v>
      </c>
      <c r="F15" t="str">
        <f>D15&amp;IFERROR("; "&amp;VLOOKUP(A15,A16:F$19879,6,),"")</f>
        <v xml:space="preserve"> 18;  20;  16;  13</v>
      </c>
      <c r="G15">
        <f t="shared" si="0"/>
        <v>1</v>
      </c>
    </row>
    <row r="16" spans="1:7" ht="18" customHeight="1" x14ac:dyDescent="0.25">
      <c r="A16" s="12" t="s">
        <v>5</v>
      </c>
      <c r="B16" s="7">
        <v>2</v>
      </c>
      <c r="C16" s="7">
        <v>1</v>
      </c>
      <c r="D16" s="7" t="s">
        <v>22</v>
      </c>
      <c r="E16" s="4">
        <v>16.41</v>
      </c>
      <c r="F16" t="str">
        <f>D16&amp;IFERROR("; "&amp;VLOOKUP(A16,A17:F$19879,6,),"")</f>
        <v xml:space="preserve"> 20;  16;  13</v>
      </c>
      <c r="G16">
        <f t="shared" si="0"/>
        <v>1</v>
      </c>
    </row>
    <row r="17" spans="1:7" ht="18" customHeight="1" x14ac:dyDescent="0.25">
      <c r="A17" s="13" t="s">
        <v>5</v>
      </c>
      <c r="B17" s="8">
        <v>2</v>
      </c>
      <c r="C17" s="8">
        <v>1</v>
      </c>
      <c r="D17" s="8" t="s">
        <v>19</v>
      </c>
      <c r="E17" s="5">
        <v>19.149999999999999</v>
      </c>
      <c r="F17" t="str">
        <f>D17&amp;IFERROR("; "&amp;VLOOKUP(A17,A18:F$19879,6,),"")</f>
        <v xml:space="preserve"> 16;  13</v>
      </c>
      <c r="G17">
        <f t="shared" si="0"/>
        <v>1</v>
      </c>
    </row>
    <row r="18" spans="1:7" ht="18" customHeight="1" thickBot="1" x14ac:dyDescent="0.3">
      <c r="A18" s="12" t="s">
        <v>5</v>
      </c>
      <c r="B18" s="10">
        <v>2</v>
      </c>
      <c r="C18" s="10">
        <v>1</v>
      </c>
      <c r="D18" s="10" t="s">
        <v>9</v>
      </c>
      <c r="E18" s="11">
        <v>20.51</v>
      </c>
      <c r="F18" t="str">
        <f>D18&amp;IFERROR("; "&amp;VLOOKUP(A18,A19:F$19879,6,),"")</f>
        <v xml:space="preserve"> 13</v>
      </c>
      <c r="G18">
        <f t="shared" si="0"/>
        <v>1</v>
      </c>
    </row>
  </sheetData>
  <autoFilter ref="A1:E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2" sqref="A2"/>
    </sheetView>
  </sheetViews>
  <sheetFormatPr defaultRowHeight="15" x14ac:dyDescent="0.25"/>
  <cols>
    <col min="1" max="1" width="36.42578125" customWidth="1"/>
    <col min="2" max="2" width="11.42578125" customWidth="1"/>
    <col min="5" max="5" width="49.140625" customWidth="1"/>
  </cols>
  <sheetData>
    <row r="1" spans="1:5" s="2" customFormat="1" ht="30" x14ac:dyDescent="0.25">
      <c r="A1" s="1" t="s">
        <v>0</v>
      </c>
      <c r="B1" s="1" t="s">
        <v>2</v>
      </c>
      <c r="C1" s="1" t="s">
        <v>3</v>
      </c>
      <c r="D1" s="9" t="s">
        <v>1</v>
      </c>
      <c r="E1" s="1" t="s">
        <v>23</v>
      </c>
    </row>
    <row r="2" spans="1:5" ht="22.5" x14ac:dyDescent="0.25">
      <c r="A2" s="3" t="str">
        <f>INDEX('as is'!A:A,MATCH(ROW(A1),'as is'!G:G,))</f>
        <v>77:17:0000000:9710-77/017/2018-4433</v>
      </c>
      <c r="B2" s="7">
        <f>VLOOKUP(A2,'as is'!A:B,2,)</f>
        <v>2</v>
      </c>
      <c r="C2">
        <f>VLOOKUP(A2,'as is'!A:C,3,)</f>
        <v>1</v>
      </c>
      <c r="D2">
        <f>SUMIF('as is'!A:A,A2,'as is'!E:E)</f>
        <v>244.45</v>
      </c>
      <c r="E2" t="str">
        <f>VLOOKUP(A2,'as is'!A:F,6,)</f>
        <v xml:space="preserve"> 19;  27;  17;  11;  25;  7;  22;  21;  12;  8;  9;  14;  26;  18;  20;  16;  13</v>
      </c>
    </row>
    <row r="3" spans="1:5" x14ac:dyDescent="0.25">
      <c r="A3" s="3" t="e">
        <f>INDEX('as is'!A:A,MATCH(ROW(A2),'as is'!G:G,))</f>
        <v>#N/A</v>
      </c>
      <c r="B3" s="7" t="e">
        <f>VLOOKUP(A3,'as is'!A:B,2,)</f>
        <v>#N/A</v>
      </c>
      <c r="C3" t="e">
        <f>VLOOKUP(A3,'as is'!A:C,3,)</f>
        <v>#N/A</v>
      </c>
      <c r="D3">
        <f>SUMIF('as is'!A:A,A3,'as is'!E:E)</f>
        <v>0</v>
      </c>
      <c r="E3" t="e">
        <f>VLOOKUP(A3,'as is'!A:F,6,)</f>
        <v>#N/A</v>
      </c>
    </row>
    <row r="4" spans="1:5" x14ac:dyDescent="0.25">
      <c r="A4" s="3" t="e">
        <f>INDEX('as is'!A:A,MATCH(ROW(A3),'as is'!G:G,))</f>
        <v>#N/A</v>
      </c>
      <c r="B4" s="7" t="e">
        <f>VLOOKUP(A4,'as is'!A:B,2,)</f>
        <v>#N/A</v>
      </c>
      <c r="C4" t="e">
        <f>VLOOKUP(A4,'as is'!A:C,3,)</f>
        <v>#N/A</v>
      </c>
      <c r="D4">
        <f>SUMIF('as is'!A:A,A4,'as is'!E:E)</f>
        <v>0</v>
      </c>
      <c r="E4" t="e">
        <f>VLOOKUP(A4,'as is'!A:F,6,)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as is</vt:lpstr>
      <vt:lpstr>to be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Intel</cp:lastModifiedBy>
  <dcterms:created xsi:type="dcterms:W3CDTF">2019-09-05T12:11:31Z</dcterms:created>
  <dcterms:modified xsi:type="dcterms:W3CDTF">2019-09-05T14:12:58Z</dcterms:modified>
</cp:coreProperties>
</file>