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 codeName="{8C4F1C90-05EB-6A55-5F09-09C24B55AC0B}"/>
  <workbookPr filterPrivacy="1" codeName="ЭтаКнига" defaultThemeVersion="124226"/>
  <bookViews>
    <workbookView xWindow="240" yWindow="105" windowWidth="14805" windowHeight="8010" firstSheet="2" activeTab="7"/>
  </bookViews>
  <sheets>
    <sheet name="ВВОД" sheetId="1" r:id="rId1"/>
    <sheet name="Турнирная таблица" sheetId="2" r:id="rId2"/>
    <sheet name="Тоталы" sheetId="3" r:id="rId3"/>
    <sheet name="Тотал тайм" sheetId="4" r:id="rId4"/>
    <sheet name="ОЗ" sheetId="5" r:id="rId5"/>
    <sheet name="Не забивает" sheetId="6" r:id="rId6"/>
    <sheet name="Не пропускает" sheetId="7" r:id="rId7"/>
    <sheet name="Прогноз" sheetId="8" r:id="rId8"/>
  </sheets>
  <definedNames>
    <definedName name="_xlnm._FilterDatabase" localSheetId="7" hidden="1">Прогноз!$A$8:$JS$9</definedName>
  </definedNames>
  <calcPr calcId="145621"/>
</workbook>
</file>

<file path=xl/calcChain.xml><?xml version="1.0" encoding="utf-8"?>
<calcChain xmlns="http://schemas.openxmlformats.org/spreadsheetml/2006/main">
  <c r="IS9" i="8" l="1"/>
  <c r="IT9" i="8" s="1"/>
  <c r="IU9" i="8" s="1"/>
  <c r="IV9" i="8"/>
  <c r="IY9" i="8" s="1"/>
  <c r="IW9" i="8"/>
  <c r="IX9" i="8"/>
  <c r="IZ9" i="8"/>
  <c r="JA9" i="8"/>
  <c r="JB9" i="8"/>
  <c r="JC9" i="8"/>
  <c r="JF9" i="8" s="1"/>
  <c r="JD9" i="8"/>
  <c r="JE9" i="8"/>
  <c r="JG9" i="8"/>
  <c r="JH9" i="8"/>
  <c r="JI9" i="8"/>
  <c r="JJ9" i="8"/>
  <c r="JK9" i="8"/>
  <c r="JL9" i="8"/>
  <c r="JM9" i="8"/>
  <c r="JN9" i="8"/>
  <c r="JO9" i="8"/>
  <c r="JP9" i="8"/>
  <c r="JQ9" i="8"/>
  <c r="I9" i="8" l="1"/>
  <c r="J9" i="8"/>
  <c r="K9" i="8"/>
  <c r="L9" i="8"/>
  <c r="CS9" i="8"/>
  <c r="CT9" i="8"/>
  <c r="CZ9" i="8"/>
  <c r="DA9" i="8"/>
  <c r="DB9" i="8"/>
  <c r="DC9" i="8"/>
  <c r="DE9" i="8"/>
  <c r="DF9" i="8"/>
  <c r="DG9" i="8"/>
  <c r="DH9" i="8"/>
  <c r="DK9" i="8"/>
  <c r="DL9" i="8"/>
  <c r="DM9" i="8"/>
  <c r="DN9" i="8"/>
  <c r="DO9" i="8"/>
  <c r="DP9" i="8"/>
  <c r="DQ9" i="8"/>
  <c r="DR9" i="8"/>
  <c r="DT9" i="8"/>
  <c r="DU9" i="8"/>
  <c r="DV9" i="8"/>
  <c r="DW9" i="8"/>
  <c r="BE9" i="8"/>
  <c r="CM9" i="8" l="1"/>
  <c r="BN9" i="8"/>
  <c r="BP9" i="8"/>
  <c r="DJ9" i="8"/>
  <c r="AV9" i="8" s="1"/>
  <c r="CB9" i="8"/>
  <c r="DX9" i="8"/>
  <c r="DS9" i="8" s="1"/>
  <c r="DI9" i="8"/>
  <c r="DD9" i="8" s="1"/>
  <c r="BW9" i="8" l="1"/>
  <c r="BL9" i="8"/>
  <c r="CF9" i="8"/>
  <c r="BH9" i="8"/>
  <c r="CW9" i="8"/>
  <c r="P9" i="8"/>
  <c r="CY9" i="8"/>
  <c r="AY9" i="8" s="1"/>
  <c r="AU9" i="8"/>
  <c r="AX9" i="8"/>
  <c r="AF9" i="8"/>
  <c r="AL9" i="8"/>
  <c r="AQ9" i="8"/>
  <c r="AN9" i="8"/>
  <c r="AA9" i="8"/>
  <c r="BX9" i="8"/>
  <c r="BA9" i="8"/>
  <c r="BD9" i="8"/>
  <c r="O9" i="8"/>
  <c r="CX9" i="8"/>
  <c r="CV9" i="8"/>
  <c r="CI9" i="8" s="1"/>
  <c r="CN9" i="8"/>
  <c r="CO9" i="8"/>
  <c r="BG9" i="8"/>
  <c r="BJ9" i="8"/>
  <c r="CU9" i="8"/>
  <c r="AB9" i="8"/>
  <c r="X9" i="8"/>
  <c r="BU9" i="8"/>
  <c r="BQ9" i="8"/>
  <c r="AI9" i="8"/>
  <c r="AC9" i="8"/>
  <c r="AD9" i="8"/>
  <c r="BK9" i="8"/>
  <c r="BV9" i="8"/>
  <c r="BO9" i="8"/>
  <c r="BI9" i="8" l="1"/>
  <c r="AJ9" i="8"/>
  <c r="AK9" i="8" s="1"/>
  <c r="AM9" i="8"/>
  <c r="N9" i="8"/>
  <c r="BB9" i="8"/>
  <c r="Y9" i="8"/>
  <c r="Z9" i="8"/>
  <c r="BY9" i="8"/>
  <c r="BZ9" i="8"/>
  <c r="BS9" i="8"/>
  <c r="BR9" i="8"/>
  <c r="T9" i="8"/>
  <c r="R9" i="8"/>
  <c r="BC9" i="8"/>
  <c r="BF9" i="8"/>
  <c r="AP9" i="8"/>
  <c r="AT9" i="8"/>
  <c r="AW9" i="8"/>
  <c r="AZ9" i="8"/>
  <c r="S9" i="8"/>
  <c r="Q9" i="8"/>
  <c r="CA9" i="8" l="1"/>
  <c r="CK9" i="8"/>
  <c r="CP9" i="8"/>
  <c r="BM9" i="8"/>
  <c r="AR9" i="8"/>
  <c r="BT9" i="8"/>
  <c r="CQ9" i="8"/>
  <c r="CR9" i="8"/>
  <c r="CE9" i="8" l="1"/>
  <c r="CL9" i="8"/>
  <c r="AE9" i="8"/>
  <c r="AH9" i="8"/>
  <c r="CG9" i="8" l="1"/>
  <c r="CD9" i="8"/>
  <c r="CH9" i="8"/>
  <c r="CC9" i="8"/>
  <c r="CJ9" i="8"/>
  <c r="AO9" i="8" l="1"/>
  <c r="AS9" i="8"/>
  <c r="AG9" i="8"/>
  <c r="U9" i="8" l="1"/>
  <c r="W9" i="8" l="1"/>
  <c r="V9" i="8"/>
</calcChain>
</file>

<file path=xl/sharedStrings.xml><?xml version="1.0" encoding="utf-8"?>
<sst xmlns="http://schemas.openxmlformats.org/spreadsheetml/2006/main" count="2203" uniqueCount="296">
  <si>
    <t>№</t>
  </si>
  <si>
    <t>КОМАНДА</t>
  </si>
  <si>
    <t>И</t>
  </si>
  <si>
    <t>В</t>
  </si>
  <si>
    <t>Н</t>
  </si>
  <si>
    <t>П</t>
  </si>
  <si>
    <t>М</t>
  </si>
  <si>
    <t>О</t>
  </si>
  <si>
    <t>ФОРМА</t>
  </si>
  <si>
    <t>Турнирная таблица всего</t>
  </si>
  <si>
    <t>Турнирная таблица дома</t>
  </si>
  <si>
    <t>Турнирная таблица гости</t>
  </si>
  <si>
    <t>Турнирная таблица</t>
  </si>
  <si>
    <t>ВСЕГО</t>
  </si>
  <si>
    <t>ДОМА</t>
  </si>
  <si>
    <t>ГОСТИ</t>
  </si>
  <si>
    <t>Б</t>
  </si>
  <si>
    <t>Б %</t>
  </si>
  <si>
    <t>М %</t>
  </si>
  <si>
    <t>Команда</t>
  </si>
  <si>
    <t>Игры</t>
  </si>
  <si>
    <t>Не пропускает</t>
  </si>
  <si>
    <t>%</t>
  </si>
  <si>
    <t>Последние матчи</t>
  </si>
  <si>
    <t>Серия</t>
  </si>
  <si>
    <t>Тоталы общие</t>
  </si>
  <si>
    <t>Тоталы 1 - тайм</t>
  </si>
  <si>
    <t>Тоталы 2 - тайм</t>
  </si>
  <si>
    <t>1 - 0,5</t>
  </si>
  <si>
    <t>2 - 0,5</t>
  </si>
  <si>
    <t>1 - 1,5</t>
  </si>
  <si>
    <t>2 - 1,5</t>
  </si>
  <si>
    <t>Обе команды забьют</t>
  </si>
  <si>
    <t>Матч дома</t>
  </si>
  <si>
    <t>Матч гости</t>
  </si>
  <si>
    <t>1 тайм дома</t>
  </si>
  <si>
    <t>1 тайм гости</t>
  </si>
  <si>
    <t>2 тайм дома</t>
  </si>
  <si>
    <t>2 тайм гости</t>
  </si>
  <si>
    <t>Обе забьют</t>
  </si>
  <si>
    <t>Не забивает</t>
  </si>
  <si>
    <t>Дата</t>
  </si>
  <si>
    <t>Команда 1</t>
  </si>
  <si>
    <t>Команда 2</t>
  </si>
  <si>
    <t>Счет</t>
  </si>
  <si>
    <t>П1</t>
  </si>
  <si>
    <t>Х</t>
  </si>
  <si>
    <t>П2</t>
  </si>
  <si>
    <t>МАТЧ</t>
  </si>
  <si>
    <t>ТБ 0,5</t>
  </si>
  <si>
    <t>ТМ 0,5</t>
  </si>
  <si>
    <t>ТБ 1,5</t>
  </si>
  <si>
    <t>ТМ 1,5</t>
  </si>
  <si>
    <t>1 тайм</t>
  </si>
  <si>
    <t>ТБ 2,5</t>
  </si>
  <si>
    <t>ТМ 2,5</t>
  </si>
  <si>
    <t>ТБ 3,5</t>
  </si>
  <si>
    <t>ТМ 3,5</t>
  </si>
  <si>
    <t>2 тайм</t>
  </si>
  <si>
    <t>ОЗ</t>
  </si>
  <si>
    <t>ДА</t>
  </si>
  <si>
    <t>НЕТ</t>
  </si>
  <si>
    <t>1 забьет</t>
  </si>
  <si>
    <t xml:space="preserve">ДА </t>
  </si>
  <si>
    <t>2 забьет</t>
  </si>
  <si>
    <t>1незабив</t>
  </si>
  <si>
    <t>2незабив</t>
  </si>
  <si>
    <t>СР1</t>
  </si>
  <si>
    <t>СР2</t>
  </si>
  <si>
    <t>тот1ВСЕГО</t>
  </si>
  <si>
    <t>тот1ДОМА</t>
  </si>
  <si>
    <t>1непропуск</t>
  </si>
  <si>
    <t>2непропуск</t>
  </si>
  <si>
    <t>тот2ВСЕГО</t>
  </si>
  <si>
    <t>тот2ГОСТИ</t>
  </si>
  <si>
    <t>СР</t>
  </si>
  <si>
    <t>тот1ДОМ</t>
  </si>
  <si>
    <t>Чарльтон</t>
  </si>
  <si>
    <t>Флитвуд</t>
  </si>
  <si>
    <t>Уолсолл</t>
  </si>
  <si>
    <t>Шрубэри</t>
  </si>
  <si>
    <t>Юрдинген</t>
  </si>
  <si>
    <t>Брешия</t>
  </si>
  <si>
    <t>Палермо</t>
  </si>
  <si>
    <t>Лечче</t>
  </si>
  <si>
    <t>Верона</t>
  </si>
  <si>
    <t>Пескара</t>
  </si>
  <si>
    <t>Беневенто</t>
  </si>
  <si>
    <t>Перуджа</t>
  </si>
  <si>
    <t>Читтаделла</t>
  </si>
  <si>
    <t>Специя</t>
  </si>
  <si>
    <t>Салернитана</t>
  </si>
  <si>
    <t>Козенца</t>
  </si>
  <si>
    <t>Асколи</t>
  </si>
  <si>
    <t>Кремонезе</t>
  </si>
  <si>
    <t>Ливорно</t>
  </si>
  <si>
    <t>Венеция</t>
  </si>
  <si>
    <t>Фоджа</t>
  </si>
  <si>
    <t>Кротоне</t>
  </si>
  <si>
    <t>Падова</t>
  </si>
  <si>
    <t>Карпи</t>
  </si>
  <si>
    <t>Если Б15, то П1 и вторая 1 и М, ПРОВЕРИТЬ -35 и БОЛЬШЕ ОЗД</t>
  </si>
  <si>
    <t>более 1 ОЗД</t>
  </si>
  <si>
    <t>более 1,5 ОЗН</t>
  </si>
  <si>
    <t>до 0,3 1 забьет ДА, более 0,8 1 забьет НЕТ</t>
  </si>
  <si>
    <t>до 0,7 1 забьет ДА, более 1,37 1 забьет НЕТ</t>
  </si>
  <si>
    <t>до 0,37 2 забьет ДА, более 1,0 2 забьет НЕТ</t>
  </si>
  <si>
    <t>до 0,95 2 забьет ДА, более 1,5 2 забьет НЕТ</t>
  </si>
  <si>
    <t>до 0,7 2 забьет ДА, более 1,3 2 забьет НЕТ</t>
  </si>
  <si>
    <t>если б50 и кф б0,6 то ДА</t>
  </si>
  <si>
    <t>если б29 и кф м0,45 то ДА</t>
  </si>
  <si>
    <t>КФ</t>
  </si>
  <si>
    <t>если б35 и кф б0,52 то ДА</t>
  </si>
  <si>
    <t>если б50 и кф м0,35 то ДА</t>
  </si>
  <si>
    <t>если б76 то ДА</t>
  </si>
  <si>
    <t>если б35 то ДА</t>
  </si>
  <si>
    <t>если б50 то ДА</t>
  </si>
  <si>
    <t>если б60 то ДА</t>
  </si>
  <si>
    <t>если б79 то ДА</t>
  </si>
  <si>
    <t>если б15 то ТМ1,5</t>
  </si>
  <si>
    <t>больше 1,62 ОЗД, меньше 1,4 ТМ2,5</t>
  </si>
  <si>
    <t>меньше 1,85 ТМ2,5, больше 2 ТБ2,5</t>
  </si>
  <si>
    <t>Меньше 0,75 1 тайм ТМ1,5</t>
  </si>
  <si>
    <t>меньше 1 2 тайм ТМ1,5, больше 1,15 2 тайм ТБ1,5</t>
  </si>
  <si>
    <t>меньше 0,3 ТМ2,5, больше 0,45 ТБ2,5</t>
  </si>
  <si>
    <t>МЕНЬШЕ 30 2 ТБ0,5, больше 60 2 ТМ0,5</t>
  </si>
  <si>
    <t>ОЗД</t>
  </si>
  <si>
    <t>ОЗН</t>
  </si>
  <si>
    <t>1ТБ0,5</t>
  </si>
  <si>
    <t>1ТМ0,5</t>
  </si>
  <si>
    <t>2ТМ1</t>
  </si>
  <si>
    <t>ПОБЕДА</t>
  </si>
  <si>
    <t>ИНДИВИДУАЛЬНЫЙ ТОТАЛ</t>
  </si>
  <si>
    <t>2ТБ0,5</t>
  </si>
  <si>
    <t>2ТМ0,5</t>
  </si>
  <si>
    <t>ТОТАЛ 1 ТАЙМА</t>
  </si>
  <si>
    <t>Б0,5</t>
  </si>
  <si>
    <t>М1,5</t>
  </si>
  <si>
    <t>Б1,5</t>
  </si>
  <si>
    <t>ТОТАЛ 2 ТАЙМА</t>
  </si>
  <si>
    <t>Б2,5</t>
  </si>
  <si>
    <t>М2,5</t>
  </si>
  <si>
    <t>Б3,5</t>
  </si>
  <si>
    <t>М3,5</t>
  </si>
  <si>
    <t>ТОТАЛ</t>
  </si>
  <si>
    <t>1ДА</t>
  </si>
  <si>
    <t>1НЕТ</t>
  </si>
  <si>
    <t>2ДА</t>
  </si>
  <si>
    <t>2НЕТ</t>
  </si>
  <si>
    <t>1ТАЙМ забьет</t>
  </si>
  <si>
    <t>2ТАЙМ забьет</t>
  </si>
  <si>
    <t>*</t>
  </si>
  <si>
    <t>СР11</t>
  </si>
  <si>
    <t>СР22</t>
  </si>
  <si>
    <t>СР21</t>
  </si>
  <si>
    <t>СР12</t>
  </si>
  <si>
    <t>больше 14 Х2</t>
  </si>
  <si>
    <t>Победа 1</t>
  </si>
  <si>
    <t>Форма команд</t>
  </si>
  <si>
    <t>1 общая</t>
  </si>
  <si>
    <t>1 дома</t>
  </si>
  <si>
    <t>2 общая</t>
  </si>
  <si>
    <t>2 гости</t>
  </si>
  <si>
    <t>Ничья</t>
  </si>
  <si>
    <t>Победа 2</t>
  </si>
  <si>
    <t>от большего Ф1 + 1,5 или 1Х, при отриц значении П2</t>
  </si>
  <si>
    <t>от большего Ф2 + 1,5 или Х2, при отриц значении П1</t>
  </si>
  <si>
    <t>П1 ОБЩАЯ</t>
  </si>
  <si>
    <t>ИГР</t>
  </si>
  <si>
    <t>П1 ДОМА</t>
  </si>
  <si>
    <t>ИГР ДОМА</t>
  </si>
  <si>
    <t>1Х ОБЩАЯ</t>
  </si>
  <si>
    <t>1Х ДОМА</t>
  </si>
  <si>
    <t>Х2 ОБЩАЯ</t>
  </si>
  <si>
    <t>Х2 ГОСТИ</t>
  </si>
  <si>
    <t>ИГР ГОСТИ</t>
  </si>
  <si>
    <t>П2 ОБЩАЯ</t>
  </si>
  <si>
    <t>П2 ГОСТИ</t>
  </si>
  <si>
    <t>от большего ТБ 2,5 от меньшего ТМ 2,5</t>
  </si>
  <si>
    <t>от большего ТБ 1,5 от меньшего ТМ 1,5</t>
  </si>
  <si>
    <t>От мин П2 первый тайм, От макс П1 первый тайм</t>
  </si>
  <si>
    <t>1х2</t>
  </si>
  <si>
    <t>ТБ</t>
  </si>
  <si>
    <t>Двойной шанс</t>
  </si>
  <si>
    <t>1Х</t>
  </si>
  <si>
    <t>Х2</t>
  </si>
  <si>
    <t>1 ТБ0,5</t>
  </si>
  <si>
    <t>2 ТБ 0,5</t>
  </si>
  <si>
    <t>2 тм 0,5</t>
  </si>
  <si>
    <t>Ф1</t>
  </si>
  <si>
    <t>Ф2</t>
  </si>
  <si>
    <t>Ф3</t>
  </si>
  <si>
    <t>Ф4</t>
  </si>
  <si>
    <t>Ф5</t>
  </si>
  <si>
    <t>Ф6</t>
  </si>
  <si>
    <t>Ф7</t>
  </si>
  <si>
    <t>Ф8</t>
  </si>
  <si>
    <t>Ф9</t>
  </si>
  <si>
    <t>ОЗ серии</t>
  </si>
  <si>
    <t>Ф34</t>
  </si>
  <si>
    <t>Ф10</t>
  </si>
  <si>
    <t>Ф12</t>
  </si>
  <si>
    <t>Ф1112</t>
  </si>
  <si>
    <t>Ф13</t>
  </si>
  <si>
    <t>Ф14</t>
  </si>
  <si>
    <t>Шаблон</t>
  </si>
  <si>
    <t>2ТБ0,6</t>
  </si>
  <si>
    <t>1 команда 1 тайм заб/незаб</t>
  </si>
  <si>
    <t>2 команда 1 тайм заб/незаб</t>
  </si>
  <si>
    <t>1 команда 2 тайм заб/незаб</t>
  </si>
  <si>
    <t>2 команда 2 тайм заб/незаб</t>
  </si>
  <si>
    <t>1 тайм больше 0,5</t>
  </si>
  <si>
    <t>2 тайм больше 0,5</t>
  </si>
  <si>
    <t>1 тайм больше/меньше 1,5</t>
  </si>
  <si>
    <t>2 тайм больше/меньше 1,5</t>
  </si>
  <si>
    <t>1ТМ1,5</t>
  </si>
  <si>
    <t>КФ корректировки</t>
  </si>
  <si>
    <t>2ТМ1,5</t>
  </si>
  <si>
    <t>? Н В В</t>
  </si>
  <si>
    <t>? В Н В</t>
  </si>
  <si>
    <t>? П В П</t>
  </si>
  <si>
    <t>? Н В П</t>
  </si>
  <si>
    <t>? Н П П</t>
  </si>
  <si>
    <t>Шеффилд Уэнсдей</t>
  </si>
  <si>
    <t>Лидс</t>
  </si>
  <si>
    <t>Суонси</t>
  </si>
  <si>
    <t>Вест Бромвич</t>
  </si>
  <si>
    <t>Миллуол</t>
  </si>
  <si>
    <t>Бристоль Сити</t>
  </si>
  <si>
    <t>Бирмингем</t>
  </si>
  <si>
    <t>Фулхэм</t>
  </si>
  <si>
    <t>Блэкберн</t>
  </si>
  <si>
    <t>Дерби Каунти</t>
  </si>
  <si>
    <t>Ноттингем Форест</t>
  </si>
  <si>
    <t>? В Н П</t>
  </si>
  <si>
    <t>Брентфорд</t>
  </si>
  <si>
    <t>Халл</t>
  </si>
  <si>
    <t>Мидлсбро</t>
  </si>
  <si>
    <t>КПР</t>
  </si>
  <si>
    <t>? П Н В</t>
  </si>
  <si>
    <t>Барнсли</t>
  </si>
  <si>
    <t>Престон</t>
  </si>
  <si>
    <t>Рединг</t>
  </si>
  <si>
    <t>? В П П</t>
  </si>
  <si>
    <t>Кардифф</t>
  </si>
  <si>
    <t>Уиган</t>
  </si>
  <si>
    <t>Хаддерсфилд</t>
  </si>
  <si>
    <t>Лутон</t>
  </si>
  <si>
    <t>Сток</t>
  </si>
  <si>
    <t>? Н П В В В</t>
  </si>
  <si>
    <t>? Н Н В П В</t>
  </si>
  <si>
    <t>? В П П Н В</t>
  </si>
  <si>
    <t>? П П П Н П</t>
  </si>
  <si>
    <t>? В В В</t>
  </si>
  <si>
    <t>? П П В</t>
  </si>
  <si>
    <t>? Н П Н</t>
  </si>
  <si>
    <t>? П П П</t>
  </si>
  <si>
    <t>? В В Н</t>
  </si>
  <si>
    <t>? В Н Н</t>
  </si>
  <si>
    <t>66.7</t>
  </si>
  <si>
    <t>? + + -</t>
  </si>
  <si>
    <t>33.3</t>
  </si>
  <si>
    <t>? - - +</t>
  </si>
  <si>
    <t>? + + +</t>
  </si>
  <si>
    <t>? + - -</t>
  </si>
  <si>
    <t>? - + +</t>
  </si>
  <si>
    <t>? + - +</t>
  </si>
  <si>
    <t>? - - -</t>
  </si>
  <si>
    <t>? - + -</t>
  </si>
  <si>
    <t>3.55</t>
  </si>
  <si>
    <t>? В В В В Н</t>
  </si>
  <si>
    <t>? В В Н Н В</t>
  </si>
  <si>
    <t>? П В В В Н</t>
  </si>
  <si>
    <t>? В Н Н В Н</t>
  </si>
  <si>
    <t>? Н В В В Н</t>
  </si>
  <si>
    <t>? Н В В П В</t>
  </si>
  <si>
    <t>? В В П П Н</t>
  </si>
  <si>
    <t>? В П В П Н</t>
  </si>
  <si>
    <t>? Н В Н В Н</t>
  </si>
  <si>
    <t>? П П В П В</t>
  </si>
  <si>
    <t>? Н Н П В Н</t>
  </si>
  <si>
    <t>? В В П П П</t>
  </si>
  <si>
    <t>? П В Н В П</t>
  </si>
  <si>
    <t>? П Н В В П</t>
  </si>
  <si>
    <t>? Н Н В П П</t>
  </si>
  <si>
    <t>? П Н П Н Н</t>
  </si>
  <si>
    <t>? Н П П Н В</t>
  </si>
  <si>
    <t>? Н П П Н П</t>
  </si>
  <si>
    <t>? Н П П П П</t>
  </si>
  <si>
    <t>? П П П П Н</t>
  </si>
  <si>
    <t>? В П В</t>
  </si>
  <si>
    <t>? Н Н П</t>
  </si>
  <si>
    <t>? П П Н</t>
  </si>
  <si>
    <t>— —</t>
  </si>
  <si>
    <t>2.13</t>
  </si>
  <si>
    <t>3.64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</si>
</sst>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charset val="204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70C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78">
    <xf numFmtId="0" fontId="0" fillId="0" borderId="0" xfId="0"/>
    <xf numFmtId="46" fontId="0" fillId="0" borderId="0" xfId="0" applyNumberFormat="1"/>
    <xf numFmtId="20" fontId="0" fillId="0" borderId="0" xfId="0" applyNumberFormat="1"/>
    <xf numFmtId="0" fontId="0" fillId="0" borderId="0" xfId="0" applyAlignment="1">
      <alignment horizontal="center"/>
    </xf>
    <xf numFmtId="0" fontId="1" fillId="2" borderId="12" xfId="0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  <xf numFmtId="0" fontId="1" fillId="7" borderId="12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" fillId="8" borderId="12" xfId="0" applyFont="1" applyFill="1" applyBorder="1" applyAlignment="1">
      <alignment horizontal="center" vertical="center"/>
    </xf>
    <xf numFmtId="0" fontId="1" fillId="10" borderId="12" xfId="0" applyFont="1" applyFill="1" applyBorder="1" applyAlignment="1">
      <alignment horizontal="center" vertical="center"/>
    </xf>
    <xf numFmtId="16" fontId="0" fillId="0" borderId="0" xfId="0" applyNumberFormat="1"/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0" fillId="0" borderId="0" xfId="0" applyFill="1"/>
    <xf numFmtId="0" fontId="1" fillId="11" borderId="1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textRotation="90"/>
    </xf>
    <xf numFmtId="0" fontId="3" fillId="3" borderId="0" xfId="0" applyFont="1" applyFill="1" applyAlignment="1">
      <alignment horizontal="center" vertical="center" textRotation="90" wrapText="1"/>
    </xf>
    <xf numFmtId="0" fontId="0" fillId="0" borderId="0" xfId="0" applyFill="1" applyAlignment="1">
      <alignment horizontal="center" vertical="center" textRotation="90"/>
    </xf>
    <xf numFmtId="0" fontId="0" fillId="3" borderId="0" xfId="0" applyFill="1" applyAlignment="1">
      <alignment horizontal="center" vertical="center" textRotation="90"/>
    </xf>
    <xf numFmtId="0" fontId="3" fillId="3" borderId="0" xfId="0" applyFont="1" applyFill="1" applyAlignment="1">
      <alignment horizontal="center" vertical="center" textRotation="90"/>
    </xf>
    <xf numFmtId="0" fontId="4" fillId="7" borderId="15" xfId="0" applyFont="1" applyFill="1" applyBorder="1" applyAlignment="1">
      <alignment horizontal="center" vertical="center"/>
    </xf>
    <xf numFmtId="0" fontId="1" fillId="7" borderId="15" xfId="0" applyFont="1" applyFill="1" applyBorder="1" applyAlignment="1">
      <alignment horizontal="center" vertical="center"/>
    </xf>
    <xf numFmtId="0" fontId="1" fillId="0" borderId="0" xfId="0" applyFont="1"/>
    <xf numFmtId="0" fontId="4" fillId="7" borderId="16" xfId="0" applyFont="1" applyFill="1" applyBorder="1" applyAlignment="1">
      <alignment horizontal="center" vertical="center"/>
    </xf>
    <xf numFmtId="0" fontId="4" fillId="7" borderId="16" xfId="0" applyFont="1" applyFill="1" applyBorder="1" applyAlignment="1">
      <alignment vertical="center"/>
    </xf>
    <xf numFmtId="0" fontId="1" fillId="7" borderId="16" xfId="0" applyFont="1" applyFill="1" applyBorder="1" applyAlignment="1">
      <alignment vertical="center"/>
    </xf>
    <xf numFmtId="0" fontId="4" fillId="2" borderId="16" xfId="0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3" borderId="2" xfId="0" applyFill="1" applyBorder="1" applyAlignment="1">
      <alignment horizontal="center" vertical="center" textRotation="90"/>
    </xf>
    <xf numFmtId="0" fontId="0" fillId="3" borderId="3" xfId="0" applyFill="1" applyBorder="1" applyAlignment="1">
      <alignment horizontal="center" vertical="center" textRotation="90"/>
    </xf>
    <xf numFmtId="0" fontId="1" fillId="0" borderId="15" xfId="0" applyFont="1" applyFill="1" applyBorder="1" applyAlignment="1">
      <alignment horizontal="left" vertical="center"/>
    </xf>
    <xf numFmtId="0" fontId="1" fillId="9" borderId="15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textRotation="90" wrapText="1"/>
    </xf>
    <xf numFmtId="0" fontId="3" fillId="3" borderId="2" xfId="0" applyFont="1" applyFill="1" applyBorder="1" applyAlignment="1">
      <alignment horizontal="center" vertical="center" textRotation="90" wrapText="1"/>
    </xf>
    <xf numFmtId="0" fontId="3" fillId="6" borderId="1" xfId="0" applyFont="1" applyFill="1" applyBorder="1" applyAlignment="1">
      <alignment horizontal="center" vertical="center" textRotation="90" wrapText="1"/>
    </xf>
    <xf numFmtId="0" fontId="3" fillId="6" borderId="18" xfId="0" applyFont="1" applyFill="1" applyBorder="1" applyAlignment="1">
      <alignment horizontal="center" vertical="center" textRotation="90" wrapText="1"/>
    </xf>
    <xf numFmtId="0" fontId="3" fillId="3" borderId="3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0" fillId="6" borderId="0" xfId="0" applyFill="1" applyAlignment="1">
      <alignment horizontal="center" vertical="center" textRotation="90" wrapText="1"/>
    </xf>
    <xf numFmtId="0" fontId="6" fillId="0" borderId="0" xfId="0" applyFont="1" applyAlignment="1">
      <alignment horizontal="center" vertical="center" textRotation="90" wrapText="1"/>
    </xf>
    <xf numFmtId="0" fontId="3" fillId="6" borderId="0" xfId="0" applyFont="1" applyFill="1" applyAlignment="1">
      <alignment horizontal="center" vertical="center" textRotation="90"/>
    </xf>
    <xf numFmtId="0" fontId="0" fillId="0" borderId="0" xfId="0" applyAlignment="1">
      <alignment horizontal="center" vertical="center"/>
    </xf>
    <xf numFmtId="2" fontId="0" fillId="0" borderId="0" xfId="0" applyNumberFormat="1" applyFont="1" applyFill="1" applyAlignment="1">
      <alignment horizontal="center"/>
    </xf>
    <xf numFmtId="0" fontId="4" fillId="11" borderId="2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4" fillId="11" borderId="5" xfId="0" applyFont="1" applyFill="1" applyBorder="1" applyAlignment="1">
      <alignment horizontal="left" vertical="center"/>
    </xf>
    <xf numFmtId="0" fontId="4" fillId="13" borderId="5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1" fillId="0" borderId="16" xfId="0" applyFont="1" applyFill="1" applyBorder="1" applyAlignment="1">
      <alignment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4" fillId="11" borderId="5" xfId="0" applyFont="1" applyFill="1" applyBorder="1" applyAlignment="1">
      <alignment horizontal="center" vertical="center"/>
    </xf>
    <xf numFmtId="0" fontId="4" fillId="13" borderId="0" xfId="0" applyFont="1" applyFill="1" applyBorder="1" applyAlignment="1">
      <alignment horizontal="left" vertical="center"/>
    </xf>
    <xf numFmtId="0" fontId="4" fillId="7" borderId="15" xfId="0" applyFont="1" applyFill="1" applyBorder="1" applyAlignment="1">
      <alignment vertical="center"/>
    </xf>
    <xf numFmtId="0" fontId="4" fillId="13" borderId="15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0" fillId="0" borderId="5" xfId="0" applyFill="1" applyBorder="1"/>
    <xf numFmtId="0" fontId="0" fillId="0" borderId="5" xfId="0" applyFill="1" applyBorder="1" applyAlignment="1">
      <alignment horizontal="center"/>
    </xf>
    <xf numFmtId="0" fontId="0" fillId="0" borderId="0" xfId="0" applyAlignment="1">
      <alignment horizontal="center" vertical="center" textRotation="90" wrapText="1"/>
    </xf>
    <xf numFmtId="0" fontId="4" fillId="5" borderId="0" xfId="0" applyFont="1" applyFill="1" applyBorder="1" applyAlignment="1">
      <alignment horizontal="left" vertical="center"/>
    </xf>
    <xf numFmtId="0" fontId="4" fillId="5" borderId="0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left" vertical="center"/>
    </xf>
    <xf numFmtId="0" fontId="1" fillId="5" borderId="16" xfId="0" applyFont="1" applyFill="1" applyBorder="1" applyAlignment="1">
      <alignment vertical="center"/>
    </xf>
    <xf numFmtId="0" fontId="1" fillId="5" borderId="14" xfId="0" applyFont="1" applyFill="1" applyBorder="1" applyAlignment="1">
      <alignment horizontal="center" vertical="center"/>
    </xf>
    <xf numFmtId="0" fontId="4" fillId="5" borderId="16" xfId="0" applyFont="1" applyFill="1" applyBorder="1" applyAlignment="1">
      <alignment vertical="center"/>
    </xf>
    <xf numFmtId="14" fontId="0" fillId="0" borderId="0" xfId="0" applyNumberFormat="1" applyFill="1"/>
    <xf numFmtId="49" fontId="0" fillId="0" borderId="0" xfId="0" applyNumberFormat="1" applyFill="1"/>
    <xf numFmtId="0" fontId="1" fillId="0" borderId="12" xfId="0" applyNumberFormat="1" applyFont="1" applyFill="1" applyBorder="1" applyAlignment="1">
      <alignment horizontal="center"/>
    </xf>
    <xf numFmtId="0" fontId="0" fillId="0" borderId="12" xfId="0" applyFill="1" applyBorder="1" applyAlignment="1">
      <alignment horizontal="center" vertical="center"/>
    </xf>
    <xf numFmtId="2" fontId="0" fillId="0" borderId="12" xfId="0" applyNumberFormat="1" applyFill="1" applyBorder="1" applyAlignment="1">
      <alignment horizontal="center" vertical="center"/>
    </xf>
    <xf numFmtId="1" fontId="0" fillId="0" borderId="12" xfId="0" applyNumberFormat="1" applyFill="1" applyBorder="1" applyAlignment="1">
      <alignment horizontal="center" vertical="center"/>
    </xf>
    <xf numFmtId="9" fontId="0" fillId="0" borderId="12" xfId="0" applyNumberFormat="1" applyFill="1" applyBorder="1"/>
    <xf numFmtId="2" fontId="0" fillId="0" borderId="12" xfId="0" applyNumberFormat="1" applyFill="1" applyBorder="1"/>
    <xf numFmtId="9" fontId="0" fillId="0" borderId="12" xfId="1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2" xfId="0" applyFill="1" applyBorder="1"/>
    <xf numFmtId="2" fontId="0" fillId="0" borderId="12" xfId="0" applyNumberFormat="1" applyFill="1" applyBorder="1" applyAlignment="1">
      <alignment horizontal="center"/>
    </xf>
    <xf numFmtId="1" fontId="0" fillId="0" borderId="12" xfId="0" applyNumberFormat="1" applyFill="1" applyBorder="1" applyAlignment="1">
      <alignment horizontal="center"/>
    </xf>
    <xf numFmtId="9" fontId="0" fillId="0" borderId="0" xfId="0" applyNumberFormat="1" applyFill="1"/>
    <xf numFmtId="0" fontId="0" fillId="4" borderId="4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0" borderId="14" xfId="0" applyBorder="1" applyAlignment="1">
      <alignment horizontal="center" vertical="center" textRotation="90"/>
    </xf>
    <xf numFmtId="0" fontId="5" fillId="6" borderId="1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12" borderId="1" xfId="0" applyFont="1" applyFill="1" applyBorder="1" applyAlignment="1">
      <alignment horizontal="center" vertical="center"/>
    </xf>
    <xf numFmtId="0" fontId="5" fillId="12" borderId="2" xfId="0" applyFont="1" applyFill="1" applyBorder="1" applyAlignment="1">
      <alignment horizontal="center" vertical="center"/>
    </xf>
    <xf numFmtId="0" fontId="5" fillId="12" borderId="3" xfId="0" applyFont="1" applyFill="1" applyBorder="1" applyAlignment="1">
      <alignment horizontal="center" vertical="center"/>
    </xf>
    <xf numFmtId="0" fontId="5" fillId="14" borderId="1" xfId="0" applyFont="1" applyFill="1" applyBorder="1" applyAlignment="1">
      <alignment horizontal="center" vertical="center"/>
    </xf>
    <xf numFmtId="0" fontId="5" fillId="14" borderId="3" xfId="0" applyFont="1" applyFill="1" applyBorder="1" applyAlignment="1">
      <alignment horizontal="center" vertical="center"/>
    </xf>
    <xf numFmtId="0" fontId="5" fillId="14" borderId="2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center" vertical="center" wrapText="1"/>
    </xf>
    <xf numFmtId="0" fontId="5" fillId="8" borderId="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5" fillId="15" borderId="1" xfId="0" applyFont="1" applyFill="1" applyBorder="1" applyAlignment="1">
      <alignment horizontal="center" vertical="center" wrapText="1"/>
    </xf>
    <xf numFmtId="0" fontId="5" fillId="15" borderId="2" xfId="0" applyFont="1" applyFill="1" applyBorder="1" applyAlignment="1">
      <alignment horizontal="center" vertical="center" wrapText="1"/>
    </xf>
    <xf numFmtId="0" fontId="5" fillId="15" borderId="3" xfId="0" applyFont="1" applyFill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48900</xdr:colOff>
      <xdr:row>2</xdr:row>
      <xdr:rowOff>42756</xdr:rowOff>
    </xdr:from>
    <xdr:to>
      <xdr:col>4</xdr:col>
      <xdr:colOff>568768</xdr:colOff>
      <xdr:row>3</xdr:row>
      <xdr:rowOff>166280</xdr:rowOff>
    </xdr:to>
    <xdr:sp macro="[0]!Тур_таб_все" textlink="">
      <xdr:nvSpPr>
        <xdr:cNvPr id="3" name="Скругленный прямоугольник 2"/>
        <xdr:cNvSpPr/>
      </xdr:nvSpPr>
      <xdr:spPr>
        <a:xfrm>
          <a:off x="148546" y="341694"/>
          <a:ext cx="2348668" cy="305232"/>
        </a:xfrm>
        <a:prstGeom prst="roundRect">
          <a:avLst/>
        </a:prstGeom>
        <a:solidFill>
          <a:srgbClr val="FFC000"/>
        </a:solidFill>
        <a:ln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/>
              </a:solidFill>
            </a:rPr>
            <a:t>ТУРНИРНАЯ</a:t>
          </a:r>
          <a:r>
            <a:rPr lang="ru-RU" sz="1100" b="1" baseline="0">
              <a:solidFill>
                <a:schemeClr val="tx1"/>
              </a:solidFill>
            </a:rPr>
            <a:t> ТАБЛИЦА ВСЕГО</a:t>
          </a:r>
          <a:endParaRPr lang="ru-RU" sz="1100" b="1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48900</xdr:colOff>
      <xdr:row>4</xdr:row>
      <xdr:rowOff>36894</xdr:rowOff>
    </xdr:from>
    <xdr:to>
      <xdr:col>4</xdr:col>
      <xdr:colOff>561474</xdr:colOff>
      <xdr:row>5</xdr:row>
      <xdr:rowOff>160418</xdr:rowOff>
    </xdr:to>
    <xdr:sp macro="[0]!тур_таб_дом" textlink="">
      <xdr:nvSpPr>
        <xdr:cNvPr id="5" name="Скругленный прямоугольник 4"/>
        <xdr:cNvSpPr/>
      </xdr:nvSpPr>
      <xdr:spPr>
        <a:xfrm>
          <a:off x="149163" y="706652"/>
          <a:ext cx="2341374" cy="308008"/>
        </a:xfrm>
        <a:prstGeom prst="roundRect">
          <a:avLst/>
        </a:prstGeom>
        <a:solidFill>
          <a:srgbClr val="FFC000"/>
        </a:solidFill>
        <a:ln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/>
              </a:solidFill>
            </a:rPr>
            <a:t>ТУРНИРНАЯ ТАБЛИЦА ДОМА</a:t>
          </a:r>
        </a:p>
      </xdr:txBody>
    </xdr:sp>
    <xdr:clientData/>
  </xdr:twoCellAnchor>
  <xdr:twoCellAnchor>
    <xdr:from>
      <xdr:col>1</xdr:col>
      <xdr:colOff>46095</xdr:colOff>
      <xdr:row>6</xdr:row>
      <xdr:rowOff>31665</xdr:rowOff>
    </xdr:from>
    <xdr:to>
      <xdr:col>4</xdr:col>
      <xdr:colOff>560971</xdr:colOff>
      <xdr:row>7</xdr:row>
      <xdr:rowOff>153584</xdr:rowOff>
    </xdr:to>
    <xdr:sp macro="[0]!тур_таб_гос" textlink="">
      <xdr:nvSpPr>
        <xdr:cNvPr id="6" name="Скругленный прямоугольник 5"/>
        <xdr:cNvSpPr/>
      </xdr:nvSpPr>
      <xdr:spPr>
        <a:xfrm>
          <a:off x="145741" y="1069157"/>
          <a:ext cx="2343676" cy="315350"/>
        </a:xfrm>
        <a:prstGeom prst="roundRect">
          <a:avLst/>
        </a:prstGeom>
        <a:solidFill>
          <a:srgbClr val="FFC000"/>
        </a:solidFill>
        <a:ln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/>
              </a:solidFill>
            </a:rPr>
            <a:t>ТУРНИРНАЯ ТАБЛИЦА ГОСТИ</a:t>
          </a:r>
        </a:p>
      </xdr:txBody>
    </xdr:sp>
    <xdr:clientData/>
  </xdr:twoCellAnchor>
  <xdr:twoCellAnchor>
    <xdr:from>
      <xdr:col>6</xdr:col>
      <xdr:colOff>48900</xdr:colOff>
      <xdr:row>2</xdr:row>
      <xdr:rowOff>48618</xdr:rowOff>
    </xdr:from>
    <xdr:to>
      <xdr:col>9</xdr:col>
      <xdr:colOff>568768</xdr:colOff>
      <xdr:row>3</xdr:row>
      <xdr:rowOff>172142</xdr:rowOff>
    </xdr:to>
    <xdr:sp macro="[0]!Тот_0_5" textlink="">
      <xdr:nvSpPr>
        <xdr:cNvPr id="7" name="Скругленный прямоугольник 6"/>
        <xdr:cNvSpPr/>
      </xdr:nvSpPr>
      <xdr:spPr>
        <a:xfrm>
          <a:off x="2780377" y="347556"/>
          <a:ext cx="2348668" cy="305232"/>
        </a:xfrm>
        <a:prstGeom prst="roundRect">
          <a:avLst/>
        </a:prstGeom>
        <a:solidFill>
          <a:srgbClr val="FFC000"/>
        </a:solidFill>
        <a:ln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/>
              </a:solidFill>
            </a:rPr>
            <a:t>ТОТАЛ 0,5</a:t>
          </a:r>
        </a:p>
      </xdr:txBody>
    </xdr:sp>
    <xdr:clientData/>
  </xdr:twoCellAnchor>
  <xdr:twoCellAnchor>
    <xdr:from>
      <xdr:col>6</xdr:col>
      <xdr:colOff>48900</xdr:colOff>
      <xdr:row>4</xdr:row>
      <xdr:rowOff>48618</xdr:rowOff>
    </xdr:from>
    <xdr:to>
      <xdr:col>9</xdr:col>
      <xdr:colOff>561474</xdr:colOff>
      <xdr:row>5</xdr:row>
      <xdr:rowOff>172142</xdr:rowOff>
    </xdr:to>
    <xdr:sp macro="[0]!тот_1_5" textlink="">
      <xdr:nvSpPr>
        <xdr:cNvPr id="8" name="Скругленный прямоугольник 7"/>
        <xdr:cNvSpPr/>
      </xdr:nvSpPr>
      <xdr:spPr>
        <a:xfrm>
          <a:off x="2780377" y="710972"/>
          <a:ext cx="2341374" cy="305232"/>
        </a:xfrm>
        <a:prstGeom prst="roundRect">
          <a:avLst/>
        </a:prstGeom>
        <a:solidFill>
          <a:srgbClr val="FFC000"/>
        </a:solidFill>
        <a:ln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/>
              </a:solidFill>
            </a:rPr>
            <a:t>ТОТАЛ 1,5</a:t>
          </a:r>
        </a:p>
      </xdr:txBody>
    </xdr:sp>
    <xdr:clientData/>
  </xdr:twoCellAnchor>
  <xdr:twoCellAnchor>
    <xdr:from>
      <xdr:col>6</xdr:col>
      <xdr:colOff>46095</xdr:colOff>
      <xdr:row>6</xdr:row>
      <xdr:rowOff>43389</xdr:rowOff>
    </xdr:from>
    <xdr:to>
      <xdr:col>9</xdr:col>
      <xdr:colOff>560971</xdr:colOff>
      <xdr:row>7</xdr:row>
      <xdr:rowOff>165308</xdr:rowOff>
    </xdr:to>
    <xdr:sp macro="[0]!тот_2_5" textlink="">
      <xdr:nvSpPr>
        <xdr:cNvPr id="9" name="Скругленный прямоугольник 8"/>
        <xdr:cNvSpPr/>
      </xdr:nvSpPr>
      <xdr:spPr>
        <a:xfrm>
          <a:off x="2777572" y="1069158"/>
          <a:ext cx="2343676" cy="303627"/>
        </a:xfrm>
        <a:prstGeom prst="roundRect">
          <a:avLst/>
        </a:prstGeom>
        <a:solidFill>
          <a:srgbClr val="FFC000"/>
        </a:solidFill>
        <a:ln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/>
              </a:solidFill>
            </a:rPr>
            <a:t>ТОТАЛ 2,5</a:t>
          </a:r>
        </a:p>
      </xdr:txBody>
    </xdr:sp>
    <xdr:clientData/>
  </xdr:twoCellAnchor>
  <xdr:twoCellAnchor>
    <xdr:from>
      <xdr:col>6</xdr:col>
      <xdr:colOff>41839</xdr:colOff>
      <xdr:row>10</xdr:row>
      <xdr:rowOff>14374</xdr:rowOff>
    </xdr:from>
    <xdr:to>
      <xdr:col>9</xdr:col>
      <xdr:colOff>556715</xdr:colOff>
      <xdr:row>11</xdr:row>
      <xdr:rowOff>133642</xdr:rowOff>
    </xdr:to>
    <xdr:sp macro="[0]!тот_4_5" textlink="">
      <xdr:nvSpPr>
        <xdr:cNvPr id="10" name="Скругленный прямоугольник 9"/>
        <xdr:cNvSpPr/>
      </xdr:nvSpPr>
      <xdr:spPr>
        <a:xfrm>
          <a:off x="2773316" y="1778697"/>
          <a:ext cx="2343676" cy="300976"/>
        </a:xfrm>
        <a:prstGeom prst="roundRect">
          <a:avLst/>
        </a:prstGeom>
        <a:solidFill>
          <a:srgbClr val="FF0000"/>
        </a:solidFill>
        <a:ln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/>
              </a:solidFill>
            </a:rPr>
            <a:t>ТОТАЛ 4,5</a:t>
          </a:r>
        </a:p>
      </xdr:txBody>
    </xdr:sp>
    <xdr:clientData/>
  </xdr:twoCellAnchor>
  <xdr:twoCellAnchor>
    <xdr:from>
      <xdr:col>6</xdr:col>
      <xdr:colOff>46382</xdr:colOff>
      <xdr:row>8</xdr:row>
      <xdr:rowOff>24976</xdr:rowOff>
    </xdr:from>
    <xdr:to>
      <xdr:col>9</xdr:col>
      <xdr:colOff>561258</xdr:colOff>
      <xdr:row>9</xdr:row>
      <xdr:rowOff>146895</xdr:rowOff>
    </xdr:to>
    <xdr:sp macro="[0]!тот_3_5" textlink="">
      <xdr:nvSpPr>
        <xdr:cNvPr id="11" name="Скругленный прямоугольник 10"/>
        <xdr:cNvSpPr/>
      </xdr:nvSpPr>
      <xdr:spPr>
        <a:xfrm>
          <a:off x="2777859" y="1425884"/>
          <a:ext cx="2343676" cy="303626"/>
        </a:xfrm>
        <a:prstGeom prst="roundRect">
          <a:avLst/>
        </a:prstGeom>
        <a:solidFill>
          <a:srgbClr val="FFC000"/>
        </a:solidFill>
        <a:ln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/>
              </a:solidFill>
            </a:rPr>
            <a:t>ТОТАЛ 3,5</a:t>
          </a:r>
        </a:p>
      </xdr:txBody>
    </xdr:sp>
    <xdr:clientData/>
  </xdr:twoCellAnchor>
  <xdr:twoCellAnchor>
    <xdr:from>
      <xdr:col>11</xdr:col>
      <xdr:colOff>48900</xdr:colOff>
      <xdr:row>2</xdr:row>
      <xdr:rowOff>43855</xdr:rowOff>
    </xdr:from>
    <xdr:to>
      <xdr:col>14</xdr:col>
      <xdr:colOff>568768</xdr:colOff>
      <xdr:row>3</xdr:row>
      <xdr:rowOff>167379</xdr:rowOff>
    </xdr:to>
    <xdr:sp macro="[0]!тот1_0_5" textlink="">
      <xdr:nvSpPr>
        <xdr:cNvPr id="12" name="Скругленный прямоугольник 11"/>
        <xdr:cNvSpPr/>
      </xdr:nvSpPr>
      <xdr:spPr>
        <a:xfrm>
          <a:off x="5406713" y="339130"/>
          <a:ext cx="2348668" cy="304499"/>
        </a:xfrm>
        <a:prstGeom prst="roundRect">
          <a:avLst/>
        </a:prstGeom>
        <a:solidFill>
          <a:srgbClr val="FFC000"/>
        </a:solidFill>
        <a:ln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/>
              </a:solidFill>
            </a:rPr>
            <a:t>ТОТАЛ 0,5</a:t>
          </a:r>
        </a:p>
      </xdr:txBody>
    </xdr:sp>
    <xdr:clientData/>
  </xdr:twoCellAnchor>
  <xdr:twoCellAnchor>
    <xdr:from>
      <xdr:col>11</xdr:col>
      <xdr:colOff>48900</xdr:colOff>
      <xdr:row>4</xdr:row>
      <xdr:rowOff>29566</xdr:rowOff>
    </xdr:from>
    <xdr:to>
      <xdr:col>14</xdr:col>
      <xdr:colOff>561474</xdr:colOff>
      <xdr:row>5</xdr:row>
      <xdr:rowOff>153090</xdr:rowOff>
    </xdr:to>
    <xdr:sp macro="[0]!тот1_1_5" textlink="">
      <xdr:nvSpPr>
        <xdr:cNvPr id="13" name="Скругленный прямоугольник 12"/>
        <xdr:cNvSpPr/>
      </xdr:nvSpPr>
      <xdr:spPr>
        <a:xfrm>
          <a:off x="5406713" y="686791"/>
          <a:ext cx="2341374" cy="304499"/>
        </a:xfrm>
        <a:prstGeom prst="roundRect">
          <a:avLst/>
        </a:prstGeom>
        <a:solidFill>
          <a:srgbClr val="FFC000"/>
        </a:solidFill>
        <a:ln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/>
              </a:solidFill>
            </a:rPr>
            <a:t>ТОТАЛ 1,5</a:t>
          </a:r>
        </a:p>
      </xdr:txBody>
    </xdr:sp>
    <xdr:clientData/>
  </xdr:twoCellAnchor>
  <xdr:twoCellAnchor>
    <xdr:from>
      <xdr:col>11</xdr:col>
      <xdr:colOff>48900</xdr:colOff>
      <xdr:row>8</xdr:row>
      <xdr:rowOff>43855</xdr:rowOff>
    </xdr:from>
    <xdr:to>
      <xdr:col>14</xdr:col>
      <xdr:colOff>568768</xdr:colOff>
      <xdr:row>9</xdr:row>
      <xdr:rowOff>167379</xdr:rowOff>
    </xdr:to>
    <xdr:sp macro="[0]!тот2_0_5" textlink="">
      <xdr:nvSpPr>
        <xdr:cNvPr id="17" name="Скругленный прямоугольник 16"/>
        <xdr:cNvSpPr/>
      </xdr:nvSpPr>
      <xdr:spPr>
        <a:xfrm>
          <a:off x="5406713" y="339130"/>
          <a:ext cx="2348668" cy="304499"/>
        </a:xfrm>
        <a:prstGeom prst="roundRect">
          <a:avLst/>
        </a:prstGeom>
        <a:solidFill>
          <a:srgbClr val="FFC000"/>
        </a:solidFill>
        <a:ln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/>
              </a:solidFill>
            </a:rPr>
            <a:t>ТОТАЛ 0,5</a:t>
          </a:r>
        </a:p>
      </xdr:txBody>
    </xdr:sp>
    <xdr:clientData/>
  </xdr:twoCellAnchor>
  <xdr:twoCellAnchor>
    <xdr:from>
      <xdr:col>11</xdr:col>
      <xdr:colOff>48900</xdr:colOff>
      <xdr:row>10</xdr:row>
      <xdr:rowOff>29566</xdr:rowOff>
    </xdr:from>
    <xdr:to>
      <xdr:col>14</xdr:col>
      <xdr:colOff>561474</xdr:colOff>
      <xdr:row>11</xdr:row>
      <xdr:rowOff>153090</xdr:rowOff>
    </xdr:to>
    <xdr:sp macro="[0]!тот2_1_5" textlink="">
      <xdr:nvSpPr>
        <xdr:cNvPr id="18" name="Скругленный прямоугольник 17"/>
        <xdr:cNvSpPr/>
      </xdr:nvSpPr>
      <xdr:spPr>
        <a:xfrm>
          <a:off x="5406713" y="686791"/>
          <a:ext cx="2341374" cy="304499"/>
        </a:xfrm>
        <a:prstGeom prst="roundRect">
          <a:avLst/>
        </a:prstGeom>
        <a:solidFill>
          <a:srgbClr val="FFC000"/>
        </a:solidFill>
        <a:ln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/>
              </a:solidFill>
            </a:rPr>
            <a:t>ТОТАЛ 1,5</a:t>
          </a:r>
        </a:p>
      </xdr:txBody>
    </xdr:sp>
    <xdr:clientData/>
  </xdr:twoCellAnchor>
  <xdr:twoCellAnchor>
    <xdr:from>
      <xdr:col>1</xdr:col>
      <xdr:colOff>48900</xdr:colOff>
      <xdr:row>14</xdr:row>
      <xdr:rowOff>48618</xdr:rowOff>
    </xdr:from>
    <xdr:to>
      <xdr:col>4</xdr:col>
      <xdr:colOff>568768</xdr:colOff>
      <xdr:row>15</xdr:row>
      <xdr:rowOff>172142</xdr:rowOff>
    </xdr:to>
    <xdr:sp macro="[0]!ОЗ_ВД" textlink="">
      <xdr:nvSpPr>
        <xdr:cNvPr id="19" name="Скругленный прямоугольник 18"/>
        <xdr:cNvSpPr/>
      </xdr:nvSpPr>
      <xdr:spPr>
        <a:xfrm>
          <a:off x="2777813" y="343893"/>
          <a:ext cx="2348668" cy="304499"/>
        </a:xfrm>
        <a:prstGeom prst="roundRect">
          <a:avLst/>
        </a:prstGeom>
        <a:solidFill>
          <a:srgbClr val="FFC000"/>
        </a:solidFill>
        <a:ln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/>
              </a:solidFill>
            </a:rPr>
            <a:t>Весь матч дома</a:t>
          </a:r>
        </a:p>
      </xdr:txBody>
    </xdr:sp>
    <xdr:clientData/>
  </xdr:twoCellAnchor>
  <xdr:twoCellAnchor>
    <xdr:from>
      <xdr:col>1</xdr:col>
      <xdr:colOff>48900</xdr:colOff>
      <xdr:row>16</xdr:row>
      <xdr:rowOff>48618</xdr:rowOff>
    </xdr:from>
    <xdr:to>
      <xdr:col>4</xdr:col>
      <xdr:colOff>561474</xdr:colOff>
      <xdr:row>17</xdr:row>
      <xdr:rowOff>172142</xdr:rowOff>
    </xdr:to>
    <xdr:sp macro="[0]!ОЗ_ВГ" textlink="">
      <xdr:nvSpPr>
        <xdr:cNvPr id="20" name="Скругленный прямоугольник 19"/>
        <xdr:cNvSpPr/>
      </xdr:nvSpPr>
      <xdr:spPr>
        <a:xfrm>
          <a:off x="148913" y="2944218"/>
          <a:ext cx="2341374" cy="304499"/>
        </a:xfrm>
        <a:prstGeom prst="roundRect">
          <a:avLst/>
        </a:prstGeom>
        <a:solidFill>
          <a:srgbClr val="FFC000"/>
        </a:solidFill>
        <a:ln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/>
              </a:solidFill>
            </a:rPr>
            <a:t>Весь</a:t>
          </a:r>
          <a:r>
            <a:rPr lang="ru-RU" sz="1100" b="1" baseline="0">
              <a:solidFill>
                <a:schemeClr val="tx1"/>
              </a:solidFill>
            </a:rPr>
            <a:t> матч гости</a:t>
          </a:r>
          <a:endParaRPr lang="ru-RU" sz="1100" b="1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46095</xdr:colOff>
      <xdr:row>18</xdr:row>
      <xdr:rowOff>43389</xdr:rowOff>
    </xdr:from>
    <xdr:to>
      <xdr:col>4</xdr:col>
      <xdr:colOff>560971</xdr:colOff>
      <xdr:row>19</xdr:row>
      <xdr:rowOff>165308</xdr:rowOff>
    </xdr:to>
    <xdr:sp macro="[0]!ОЗ_1Д" textlink="">
      <xdr:nvSpPr>
        <xdr:cNvPr id="21" name="Скругленный прямоугольник 20"/>
        <xdr:cNvSpPr/>
      </xdr:nvSpPr>
      <xdr:spPr>
        <a:xfrm>
          <a:off x="2775008" y="1072089"/>
          <a:ext cx="2343676" cy="312419"/>
        </a:xfrm>
        <a:prstGeom prst="roundRect">
          <a:avLst/>
        </a:prstGeom>
        <a:solidFill>
          <a:srgbClr val="FFC000"/>
        </a:solidFill>
        <a:ln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/>
              </a:solidFill>
            </a:rPr>
            <a:t>1 тайм дома</a:t>
          </a:r>
        </a:p>
      </xdr:txBody>
    </xdr:sp>
    <xdr:clientData/>
  </xdr:twoCellAnchor>
  <xdr:twoCellAnchor>
    <xdr:from>
      <xdr:col>1</xdr:col>
      <xdr:colOff>41839</xdr:colOff>
      <xdr:row>22</xdr:row>
      <xdr:rowOff>14374</xdr:rowOff>
    </xdr:from>
    <xdr:to>
      <xdr:col>4</xdr:col>
      <xdr:colOff>556715</xdr:colOff>
      <xdr:row>23</xdr:row>
      <xdr:rowOff>133642</xdr:rowOff>
    </xdr:to>
    <xdr:sp macro="[0]!ОЗ_2Д" textlink="">
      <xdr:nvSpPr>
        <xdr:cNvPr id="22" name="Скругленный прямоугольник 21"/>
        <xdr:cNvSpPr/>
      </xdr:nvSpPr>
      <xdr:spPr>
        <a:xfrm>
          <a:off x="2770752" y="1786024"/>
          <a:ext cx="2343676" cy="309768"/>
        </a:xfrm>
        <a:prstGeom prst="roundRect">
          <a:avLst/>
        </a:prstGeom>
        <a:solidFill>
          <a:srgbClr val="FFC000"/>
        </a:solidFill>
        <a:ln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/>
              </a:solidFill>
            </a:rPr>
            <a:t>2 тайм дома</a:t>
          </a:r>
        </a:p>
      </xdr:txBody>
    </xdr:sp>
    <xdr:clientData/>
  </xdr:twoCellAnchor>
  <xdr:twoCellAnchor>
    <xdr:from>
      <xdr:col>1</xdr:col>
      <xdr:colOff>46382</xdr:colOff>
      <xdr:row>20</xdr:row>
      <xdr:rowOff>24976</xdr:rowOff>
    </xdr:from>
    <xdr:to>
      <xdr:col>4</xdr:col>
      <xdr:colOff>561258</xdr:colOff>
      <xdr:row>21</xdr:row>
      <xdr:rowOff>146895</xdr:rowOff>
    </xdr:to>
    <xdr:sp macro="[0]!ОЗ_1Г" textlink="">
      <xdr:nvSpPr>
        <xdr:cNvPr id="23" name="Скругленный прямоугольник 22"/>
        <xdr:cNvSpPr/>
      </xdr:nvSpPr>
      <xdr:spPr>
        <a:xfrm>
          <a:off x="2775295" y="1434676"/>
          <a:ext cx="2343676" cy="302894"/>
        </a:xfrm>
        <a:prstGeom prst="roundRect">
          <a:avLst/>
        </a:prstGeom>
        <a:solidFill>
          <a:srgbClr val="FFC000"/>
        </a:solidFill>
        <a:ln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/>
              </a:solidFill>
            </a:rPr>
            <a:t>1 тайм гости</a:t>
          </a:r>
        </a:p>
      </xdr:txBody>
    </xdr:sp>
    <xdr:clientData/>
  </xdr:twoCellAnchor>
  <xdr:twoCellAnchor>
    <xdr:from>
      <xdr:col>1</xdr:col>
      <xdr:colOff>37076</xdr:colOff>
      <xdr:row>24</xdr:row>
      <xdr:rowOff>4849</xdr:rowOff>
    </xdr:from>
    <xdr:to>
      <xdr:col>4</xdr:col>
      <xdr:colOff>551952</xdr:colOff>
      <xdr:row>25</xdr:row>
      <xdr:rowOff>124117</xdr:rowOff>
    </xdr:to>
    <xdr:sp macro="[0]!ОЗ_2Г" textlink="">
      <xdr:nvSpPr>
        <xdr:cNvPr id="24" name="Скругленный прямоугольник 23"/>
        <xdr:cNvSpPr/>
      </xdr:nvSpPr>
      <xdr:spPr>
        <a:xfrm>
          <a:off x="137089" y="4348249"/>
          <a:ext cx="2343676" cy="300243"/>
        </a:xfrm>
        <a:prstGeom prst="roundRect">
          <a:avLst/>
        </a:prstGeom>
        <a:solidFill>
          <a:srgbClr val="FFC000"/>
        </a:solidFill>
        <a:ln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/>
              </a:solidFill>
            </a:rPr>
            <a:t>2 тайм гости</a:t>
          </a:r>
        </a:p>
      </xdr:txBody>
    </xdr:sp>
    <xdr:clientData/>
  </xdr:twoCellAnchor>
  <xdr:twoCellAnchor>
    <xdr:from>
      <xdr:col>6</xdr:col>
      <xdr:colOff>48900</xdr:colOff>
      <xdr:row>14</xdr:row>
      <xdr:rowOff>48618</xdr:rowOff>
    </xdr:from>
    <xdr:to>
      <xdr:col>9</xdr:col>
      <xdr:colOff>568768</xdr:colOff>
      <xdr:row>15</xdr:row>
      <xdr:rowOff>172142</xdr:rowOff>
    </xdr:to>
    <xdr:sp macro="[0]!НЗ_ВД" textlink="">
      <xdr:nvSpPr>
        <xdr:cNvPr id="25" name="Скругленный прямоугольник 24"/>
        <xdr:cNvSpPr/>
      </xdr:nvSpPr>
      <xdr:spPr>
        <a:xfrm>
          <a:off x="148546" y="2610110"/>
          <a:ext cx="2348668" cy="305232"/>
        </a:xfrm>
        <a:prstGeom prst="roundRect">
          <a:avLst/>
        </a:prstGeom>
        <a:solidFill>
          <a:srgbClr val="FFC000"/>
        </a:solidFill>
        <a:ln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/>
              </a:solidFill>
            </a:rPr>
            <a:t>Весь матч дома</a:t>
          </a:r>
        </a:p>
      </xdr:txBody>
    </xdr:sp>
    <xdr:clientData/>
  </xdr:twoCellAnchor>
  <xdr:twoCellAnchor>
    <xdr:from>
      <xdr:col>6</xdr:col>
      <xdr:colOff>48900</xdr:colOff>
      <xdr:row>16</xdr:row>
      <xdr:rowOff>48618</xdr:rowOff>
    </xdr:from>
    <xdr:to>
      <xdr:col>9</xdr:col>
      <xdr:colOff>561474</xdr:colOff>
      <xdr:row>17</xdr:row>
      <xdr:rowOff>172142</xdr:rowOff>
    </xdr:to>
    <xdr:sp macro="[0]!НЗ_ВГ" textlink="">
      <xdr:nvSpPr>
        <xdr:cNvPr id="26" name="Скругленный прямоугольник 25"/>
        <xdr:cNvSpPr/>
      </xdr:nvSpPr>
      <xdr:spPr>
        <a:xfrm>
          <a:off x="148546" y="2973526"/>
          <a:ext cx="2341374" cy="305231"/>
        </a:xfrm>
        <a:prstGeom prst="roundRect">
          <a:avLst/>
        </a:prstGeom>
        <a:solidFill>
          <a:srgbClr val="FFC000"/>
        </a:solidFill>
        <a:ln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/>
              </a:solidFill>
            </a:rPr>
            <a:t>Весь</a:t>
          </a:r>
          <a:r>
            <a:rPr lang="ru-RU" sz="1100" b="1" baseline="0">
              <a:solidFill>
                <a:schemeClr val="tx1"/>
              </a:solidFill>
            </a:rPr>
            <a:t> матч гости</a:t>
          </a:r>
          <a:endParaRPr lang="ru-RU" sz="1100" b="1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46095</xdr:colOff>
      <xdr:row>18</xdr:row>
      <xdr:rowOff>43389</xdr:rowOff>
    </xdr:from>
    <xdr:to>
      <xdr:col>9</xdr:col>
      <xdr:colOff>560971</xdr:colOff>
      <xdr:row>19</xdr:row>
      <xdr:rowOff>165308</xdr:rowOff>
    </xdr:to>
    <xdr:sp macro="[0]!НЗ_1Д" textlink="">
      <xdr:nvSpPr>
        <xdr:cNvPr id="27" name="Скругленный прямоугольник 26"/>
        <xdr:cNvSpPr/>
      </xdr:nvSpPr>
      <xdr:spPr>
        <a:xfrm>
          <a:off x="145741" y="3331712"/>
          <a:ext cx="2343676" cy="303627"/>
        </a:xfrm>
        <a:prstGeom prst="roundRect">
          <a:avLst/>
        </a:prstGeom>
        <a:solidFill>
          <a:srgbClr val="FFC000"/>
        </a:solidFill>
        <a:ln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/>
              </a:solidFill>
            </a:rPr>
            <a:t>1 тайм дома</a:t>
          </a:r>
        </a:p>
      </xdr:txBody>
    </xdr:sp>
    <xdr:clientData/>
  </xdr:twoCellAnchor>
  <xdr:twoCellAnchor>
    <xdr:from>
      <xdr:col>6</xdr:col>
      <xdr:colOff>41839</xdr:colOff>
      <xdr:row>22</xdr:row>
      <xdr:rowOff>14374</xdr:rowOff>
    </xdr:from>
    <xdr:to>
      <xdr:col>9</xdr:col>
      <xdr:colOff>556715</xdr:colOff>
      <xdr:row>23</xdr:row>
      <xdr:rowOff>133642</xdr:rowOff>
    </xdr:to>
    <xdr:sp macro="[0]!НЗ_2Д" textlink="">
      <xdr:nvSpPr>
        <xdr:cNvPr id="28" name="Скругленный прямоугольник 27"/>
        <xdr:cNvSpPr/>
      </xdr:nvSpPr>
      <xdr:spPr>
        <a:xfrm>
          <a:off x="141485" y="4029528"/>
          <a:ext cx="2343676" cy="300976"/>
        </a:xfrm>
        <a:prstGeom prst="roundRect">
          <a:avLst/>
        </a:prstGeom>
        <a:solidFill>
          <a:srgbClr val="FFC000"/>
        </a:solidFill>
        <a:ln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/>
              </a:solidFill>
            </a:rPr>
            <a:t>2 тайм дома</a:t>
          </a:r>
        </a:p>
      </xdr:txBody>
    </xdr:sp>
    <xdr:clientData/>
  </xdr:twoCellAnchor>
  <xdr:twoCellAnchor>
    <xdr:from>
      <xdr:col>6</xdr:col>
      <xdr:colOff>46382</xdr:colOff>
      <xdr:row>20</xdr:row>
      <xdr:rowOff>24976</xdr:rowOff>
    </xdr:from>
    <xdr:to>
      <xdr:col>9</xdr:col>
      <xdr:colOff>561258</xdr:colOff>
      <xdr:row>21</xdr:row>
      <xdr:rowOff>146895</xdr:rowOff>
    </xdr:to>
    <xdr:sp macro="[0]!НЗ_1Г" textlink="">
      <xdr:nvSpPr>
        <xdr:cNvPr id="29" name="Скругленный прямоугольник 28"/>
        <xdr:cNvSpPr/>
      </xdr:nvSpPr>
      <xdr:spPr>
        <a:xfrm>
          <a:off x="146028" y="3676714"/>
          <a:ext cx="2343676" cy="303627"/>
        </a:xfrm>
        <a:prstGeom prst="roundRect">
          <a:avLst/>
        </a:prstGeom>
        <a:solidFill>
          <a:srgbClr val="FFC000"/>
        </a:solidFill>
        <a:ln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/>
              </a:solidFill>
            </a:rPr>
            <a:t>1 тайм гости</a:t>
          </a:r>
        </a:p>
      </xdr:txBody>
    </xdr:sp>
    <xdr:clientData/>
  </xdr:twoCellAnchor>
  <xdr:twoCellAnchor>
    <xdr:from>
      <xdr:col>6</xdr:col>
      <xdr:colOff>37076</xdr:colOff>
      <xdr:row>24</xdr:row>
      <xdr:rowOff>4849</xdr:rowOff>
    </xdr:from>
    <xdr:to>
      <xdr:col>9</xdr:col>
      <xdr:colOff>551952</xdr:colOff>
      <xdr:row>25</xdr:row>
      <xdr:rowOff>124117</xdr:rowOff>
    </xdr:to>
    <xdr:sp macro="[0]!НЗ_2Г" textlink="">
      <xdr:nvSpPr>
        <xdr:cNvPr id="30" name="Скругленный прямоугольник 29"/>
        <xdr:cNvSpPr/>
      </xdr:nvSpPr>
      <xdr:spPr>
        <a:xfrm>
          <a:off x="136722" y="4383418"/>
          <a:ext cx="2343676" cy="300976"/>
        </a:xfrm>
        <a:prstGeom prst="roundRect">
          <a:avLst/>
        </a:prstGeom>
        <a:solidFill>
          <a:srgbClr val="FFC000"/>
        </a:solidFill>
        <a:ln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/>
              </a:solidFill>
            </a:rPr>
            <a:t>2 тайм гости</a:t>
          </a:r>
        </a:p>
      </xdr:txBody>
    </xdr:sp>
    <xdr:clientData/>
  </xdr:twoCellAnchor>
  <xdr:twoCellAnchor>
    <xdr:from>
      <xdr:col>11</xdr:col>
      <xdr:colOff>48900</xdr:colOff>
      <xdr:row>14</xdr:row>
      <xdr:rowOff>48618</xdr:rowOff>
    </xdr:from>
    <xdr:to>
      <xdr:col>14</xdr:col>
      <xdr:colOff>568768</xdr:colOff>
      <xdr:row>15</xdr:row>
      <xdr:rowOff>172142</xdr:rowOff>
    </xdr:to>
    <xdr:sp macro="[0]!НП_ВД" textlink="">
      <xdr:nvSpPr>
        <xdr:cNvPr id="31" name="Скругленный прямоугольник 30"/>
        <xdr:cNvSpPr/>
      </xdr:nvSpPr>
      <xdr:spPr>
        <a:xfrm>
          <a:off x="148546" y="2610110"/>
          <a:ext cx="2348668" cy="305232"/>
        </a:xfrm>
        <a:prstGeom prst="roundRect">
          <a:avLst/>
        </a:prstGeom>
        <a:solidFill>
          <a:srgbClr val="FFC000"/>
        </a:solidFill>
        <a:ln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/>
              </a:solidFill>
            </a:rPr>
            <a:t>Весь матч дома</a:t>
          </a:r>
        </a:p>
      </xdr:txBody>
    </xdr:sp>
    <xdr:clientData/>
  </xdr:twoCellAnchor>
  <xdr:twoCellAnchor>
    <xdr:from>
      <xdr:col>11</xdr:col>
      <xdr:colOff>48900</xdr:colOff>
      <xdr:row>16</xdr:row>
      <xdr:rowOff>48618</xdr:rowOff>
    </xdr:from>
    <xdr:to>
      <xdr:col>14</xdr:col>
      <xdr:colOff>561474</xdr:colOff>
      <xdr:row>17</xdr:row>
      <xdr:rowOff>172142</xdr:rowOff>
    </xdr:to>
    <xdr:sp macro="[0]!НП_ВГ" textlink="">
      <xdr:nvSpPr>
        <xdr:cNvPr id="32" name="Скругленный прямоугольник 31"/>
        <xdr:cNvSpPr/>
      </xdr:nvSpPr>
      <xdr:spPr>
        <a:xfrm>
          <a:off x="148546" y="2973526"/>
          <a:ext cx="2341374" cy="305231"/>
        </a:xfrm>
        <a:prstGeom prst="roundRect">
          <a:avLst/>
        </a:prstGeom>
        <a:solidFill>
          <a:srgbClr val="FFC000"/>
        </a:solidFill>
        <a:ln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/>
              </a:solidFill>
            </a:rPr>
            <a:t>Весь</a:t>
          </a:r>
          <a:r>
            <a:rPr lang="ru-RU" sz="1100" b="1" baseline="0">
              <a:solidFill>
                <a:schemeClr val="tx1"/>
              </a:solidFill>
            </a:rPr>
            <a:t> матч гости</a:t>
          </a:r>
          <a:endParaRPr lang="ru-RU" sz="1100" b="1">
            <a:solidFill>
              <a:schemeClr val="tx1"/>
            </a:solidFill>
          </a:endParaRPr>
        </a:p>
      </xdr:txBody>
    </xdr:sp>
    <xdr:clientData/>
  </xdr:twoCellAnchor>
  <xdr:twoCellAnchor>
    <xdr:from>
      <xdr:col>11</xdr:col>
      <xdr:colOff>46095</xdr:colOff>
      <xdr:row>18</xdr:row>
      <xdr:rowOff>43389</xdr:rowOff>
    </xdr:from>
    <xdr:to>
      <xdr:col>14</xdr:col>
      <xdr:colOff>560971</xdr:colOff>
      <xdr:row>19</xdr:row>
      <xdr:rowOff>165308</xdr:rowOff>
    </xdr:to>
    <xdr:sp macro="[0]!НП_1Д" textlink="">
      <xdr:nvSpPr>
        <xdr:cNvPr id="33" name="Скругленный прямоугольник 32"/>
        <xdr:cNvSpPr/>
      </xdr:nvSpPr>
      <xdr:spPr>
        <a:xfrm>
          <a:off x="145741" y="3331712"/>
          <a:ext cx="2343676" cy="303627"/>
        </a:xfrm>
        <a:prstGeom prst="roundRect">
          <a:avLst/>
        </a:prstGeom>
        <a:solidFill>
          <a:srgbClr val="FFC000"/>
        </a:solidFill>
        <a:ln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/>
              </a:solidFill>
            </a:rPr>
            <a:t>1 тайм дома</a:t>
          </a:r>
        </a:p>
      </xdr:txBody>
    </xdr:sp>
    <xdr:clientData/>
  </xdr:twoCellAnchor>
  <xdr:twoCellAnchor>
    <xdr:from>
      <xdr:col>11</xdr:col>
      <xdr:colOff>41839</xdr:colOff>
      <xdr:row>22</xdr:row>
      <xdr:rowOff>14374</xdr:rowOff>
    </xdr:from>
    <xdr:to>
      <xdr:col>14</xdr:col>
      <xdr:colOff>556715</xdr:colOff>
      <xdr:row>23</xdr:row>
      <xdr:rowOff>133642</xdr:rowOff>
    </xdr:to>
    <xdr:sp macro="[0]!НП_2Д" textlink="">
      <xdr:nvSpPr>
        <xdr:cNvPr id="34" name="Скругленный прямоугольник 33"/>
        <xdr:cNvSpPr/>
      </xdr:nvSpPr>
      <xdr:spPr>
        <a:xfrm>
          <a:off x="141485" y="4029528"/>
          <a:ext cx="2343676" cy="300976"/>
        </a:xfrm>
        <a:prstGeom prst="roundRect">
          <a:avLst/>
        </a:prstGeom>
        <a:solidFill>
          <a:srgbClr val="FFC000"/>
        </a:solidFill>
        <a:ln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/>
              </a:solidFill>
            </a:rPr>
            <a:t>2 тайм дома</a:t>
          </a:r>
        </a:p>
      </xdr:txBody>
    </xdr:sp>
    <xdr:clientData/>
  </xdr:twoCellAnchor>
  <xdr:twoCellAnchor>
    <xdr:from>
      <xdr:col>11</xdr:col>
      <xdr:colOff>46382</xdr:colOff>
      <xdr:row>20</xdr:row>
      <xdr:rowOff>24976</xdr:rowOff>
    </xdr:from>
    <xdr:to>
      <xdr:col>14</xdr:col>
      <xdr:colOff>561258</xdr:colOff>
      <xdr:row>21</xdr:row>
      <xdr:rowOff>146895</xdr:rowOff>
    </xdr:to>
    <xdr:sp macro="[0]!НП_1Г" textlink="">
      <xdr:nvSpPr>
        <xdr:cNvPr id="35" name="Скругленный прямоугольник 34"/>
        <xdr:cNvSpPr/>
      </xdr:nvSpPr>
      <xdr:spPr>
        <a:xfrm>
          <a:off x="146028" y="3676714"/>
          <a:ext cx="2343676" cy="303627"/>
        </a:xfrm>
        <a:prstGeom prst="roundRect">
          <a:avLst/>
        </a:prstGeom>
        <a:solidFill>
          <a:srgbClr val="FFC000"/>
        </a:solidFill>
        <a:ln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/>
              </a:solidFill>
            </a:rPr>
            <a:t>1 тайм гости</a:t>
          </a:r>
        </a:p>
      </xdr:txBody>
    </xdr:sp>
    <xdr:clientData/>
  </xdr:twoCellAnchor>
  <xdr:twoCellAnchor>
    <xdr:from>
      <xdr:col>11</xdr:col>
      <xdr:colOff>37076</xdr:colOff>
      <xdr:row>24</xdr:row>
      <xdr:rowOff>4849</xdr:rowOff>
    </xdr:from>
    <xdr:to>
      <xdr:col>14</xdr:col>
      <xdr:colOff>551952</xdr:colOff>
      <xdr:row>25</xdr:row>
      <xdr:rowOff>124117</xdr:rowOff>
    </xdr:to>
    <xdr:sp macro="[0]!НП_2Г" textlink="">
      <xdr:nvSpPr>
        <xdr:cNvPr id="36" name="Скругленный прямоугольник 35"/>
        <xdr:cNvSpPr/>
      </xdr:nvSpPr>
      <xdr:spPr>
        <a:xfrm>
          <a:off x="136722" y="4383418"/>
          <a:ext cx="2343676" cy="300976"/>
        </a:xfrm>
        <a:prstGeom prst="roundRect">
          <a:avLst/>
        </a:prstGeom>
        <a:solidFill>
          <a:srgbClr val="FFC000"/>
        </a:solidFill>
        <a:ln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/>
              </a:solidFill>
            </a:rPr>
            <a:t>2 тайм гости</a:t>
          </a:r>
        </a:p>
      </xdr:txBody>
    </xdr:sp>
    <xdr:clientData/>
  </xdr:twoCellAnchor>
  <xdr:twoCellAnchor>
    <xdr:from>
      <xdr:col>1</xdr:col>
      <xdr:colOff>46711</xdr:colOff>
      <xdr:row>9</xdr:row>
      <xdr:rowOff>44620</xdr:rowOff>
    </xdr:from>
    <xdr:to>
      <xdr:col>4</xdr:col>
      <xdr:colOff>561587</xdr:colOff>
      <xdr:row>11</xdr:row>
      <xdr:rowOff>152400</xdr:rowOff>
    </xdr:to>
    <xdr:sp macro="[0]!СПИСОК_КОМАНД" textlink="">
      <xdr:nvSpPr>
        <xdr:cNvPr id="37" name="Скругленный прямоугольник 36"/>
        <xdr:cNvSpPr/>
      </xdr:nvSpPr>
      <xdr:spPr>
        <a:xfrm>
          <a:off x="146357" y="1662405"/>
          <a:ext cx="2343676" cy="482918"/>
        </a:xfrm>
        <a:prstGeom prst="roundRect">
          <a:avLst/>
        </a:prstGeom>
        <a:solidFill>
          <a:schemeClr val="tx2">
            <a:lumMod val="40000"/>
            <a:lumOff val="60000"/>
          </a:schemeClr>
        </a:solidFill>
        <a:ln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600" b="1">
              <a:solidFill>
                <a:schemeClr val="tx1"/>
              </a:solidFill>
            </a:rPr>
            <a:t>СПИСОК КОМАНД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1:O26"/>
  <sheetViews>
    <sheetView zoomScale="115" zoomScaleNormal="115" workbookViewId="0"/>
  </sheetViews>
  <sheetFormatPr defaultRowHeight="15" x14ac:dyDescent="0.25"/>
  <cols>
    <col min="1" max="1" width="1.42578125" customWidth="1"/>
    <col min="6" max="6" width="2.7109375" customWidth="1"/>
    <col min="11" max="11" width="2.7109375" customWidth="1"/>
  </cols>
  <sheetData>
    <row r="1" spans="2:15" ht="8.4499999999999993" customHeight="1" thickBot="1" x14ac:dyDescent="0.3"/>
    <row r="2" spans="2:15" ht="15.75" thickBot="1" x14ac:dyDescent="0.3">
      <c r="B2" s="125" t="s">
        <v>12</v>
      </c>
      <c r="C2" s="126"/>
      <c r="D2" s="126"/>
      <c r="E2" s="127"/>
      <c r="G2" s="125" t="s">
        <v>25</v>
      </c>
      <c r="H2" s="126"/>
      <c r="I2" s="126"/>
      <c r="J2" s="127"/>
      <c r="L2" s="125" t="s">
        <v>26</v>
      </c>
      <c r="M2" s="126"/>
      <c r="N2" s="126"/>
      <c r="O2" s="127"/>
    </row>
    <row r="3" spans="2:15" x14ac:dyDescent="0.25">
      <c r="B3" s="116"/>
      <c r="C3" s="117"/>
      <c r="D3" s="117"/>
      <c r="E3" s="118"/>
      <c r="G3" s="116"/>
      <c r="H3" s="117"/>
      <c r="I3" s="117"/>
      <c r="J3" s="118"/>
      <c r="L3" s="116"/>
      <c r="M3" s="117"/>
      <c r="N3" s="117"/>
      <c r="O3" s="118"/>
    </row>
    <row r="4" spans="2:15" x14ac:dyDescent="0.25">
      <c r="B4" s="119"/>
      <c r="C4" s="120"/>
      <c r="D4" s="120"/>
      <c r="E4" s="121"/>
      <c r="G4" s="119"/>
      <c r="H4" s="120"/>
      <c r="I4" s="120"/>
      <c r="J4" s="121"/>
      <c r="L4" s="119"/>
      <c r="M4" s="120"/>
      <c r="N4" s="120"/>
      <c r="O4" s="121"/>
    </row>
    <row r="5" spans="2:15" x14ac:dyDescent="0.25">
      <c r="B5" s="119"/>
      <c r="C5" s="120"/>
      <c r="D5" s="120"/>
      <c r="E5" s="121"/>
      <c r="G5" s="119"/>
      <c r="H5" s="120"/>
      <c r="I5" s="120"/>
      <c r="J5" s="121"/>
      <c r="L5" s="119"/>
      <c r="M5" s="120"/>
      <c r="N5" s="120"/>
      <c r="O5" s="121"/>
    </row>
    <row r="6" spans="2:15" ht="15.75" thickBot="1" x14ac:dyDescent="0.3">
      <c r="B6" s="119"/>
      <c r="C6" s="120"/>
      <c r="D6" s="120"/>
      <c r="E6" s="121"/>
      <c r="G6" s="119"/>
      <c r="H6" s="120"/>
      <c r="I6" s="120"/>
      <c r="J6" s="121"/>
      <c r="L6" s="122"/>
      <c r="M6" s="123"/>
      <c r="N6" s="123"/>
      <c r="O6" s="124"/>
    </row>
    <row r="7" spans="2:15" ht="15.75" thickBot="1" x14ac:dyDescent="0.3">
      <c r="B7" s="119"/>
      <c r="C7" s="120"/>
      <c r="D7" s="120"/>
      <c r="E7" s="121"/>
      <c r="G7" s="119"/>
      <c r="H7" s="120"/>
      <c r="I7" s="120"/>
      <c r="J7" s="121"/>
    </row>
    <row r="8" spans="2:15" ht="15.75" thickBot="1" x14ac:dyDescent="0.3">
      <c r="B8" s="122"/>
      <c r="C8" s="123"/>
      <c r="D8" s="123"/>
      <c r="E8" s="124"/>
      <c r="G8" s="119"/>
      <c r="H8" s="120"/>
      <c r="I8" s="120"/>
      <c r="J8" s="121"/>
      <c r="L8" s="125" t="s">
        <v>27</v>
      </c>
      <c r="M8" s="126"/>
      <c r="N8" s="126"/>
      <c r="O8" s="127"/>
    </row>
    <row r="9" spans="2:15" ht="15.75" thickBot="1" x14ac:dyDescent="0.3">
      <c r="G9" s="119"/>
      <c r="H9" s="120"/>
      <c r="I9" s="120"/>
      <c r="J9" s="121"/>
      <c r="L9" s="116"/>
      <c r="M9" s="117"/>
      <c r="N9" s="117"/>
      <c r="O9" s="118"/>
    </row>
    <row r="10" spans="2:15" x14ac:dyDescent="0.25">
      <c r="B10" s="128"/>
      <c r="C10" s="129"/>
      <c r="D10" s="129"/>
      <c r="E10" s="130"/>
      <c r="G10" s="119"/>
      <c r="H10" s="120"/>
      <c r="I10" s="120"/>
      <c r="J10" s="121"/>
      <c r="L10" s="119"/>
      <c r="M10" s="120"/>
      <c r="N10" s="120"/>
      <c r="O10" s="121"/>
    </row>
    <row r="11" spans="2:15" x14ac:dyDescent="0.25">
      <c r="B11" s="131"/>
      <c r="C11" s="132"/>
      <c r="D11" s="132"/>
      <c r="E11" s="133"/>
      <c r="G11" s="119"/>
      <c r="H11" s="120"/>
      <c r="I11" s="120"/>
      <c r="J11" s="121"/>
      <c r="L11" s="119"/>
      <c r="M11" s="120"/>
      <c r="N11" s="120"/>
      <c r="O11" s="121"/>
    </row>
    <row r="12" spans="2:15" ht="15.75" thickBot="1" x14ac:dyDescent="0.3">
      <c r="B12" s="134"/>
      <c r="C12" s="135"/>
      <c r="D12" s="135"/>
      <c r="E12" s="136"/>
      <c r="G12" s="122"/>
      <c r="H12" s="123"/>
      <c r="I12" s="123"/>
      <c r="J12" s="124"/>
      <c r="L12" s="122"/>
      <c r="M12" s="123"/>
      <c r="N12" s="123"/>
      <c r="O12" s="124"/>
    </row>
    <row r="13" spans="2:15" ht="15.75" thickBot="1" x14ac:dyDescent="0.3"/>
    <row r="14" spans="2:15" ht="15.75" thickBot="1" x14ac:dyDescent="0.3">
      <c r="B14" s="125" t="s">
        <v>39</v>
      </c>
      <c r="C14" s="126"/>
      <c r="D14" s="126"/>
      <c r="E14" s="127"/>
      <c r="G14" s="125" t="s">
        <v>40</v>
      </c>
      <c r="H14" s="126"/>
      <c r="I14" s="126"/>
      <c r="J14" s="127"/>
      <c r="L14" s="125" t="s">
        <v>21</v>
      </c>
      <c r="M14" s="126"/>
      <c r="N14" s="126"/>
      <c r="O14" s="127"/>
    </row>
    <row r="15" spans="2:15" x14ac:dyDescent="0.25">
      <c r="B15" s="116"/>
      <c r="C15" s="117"/>
      <c r="D15" s="117"/>
      <c r="E15" s="118"/>
      <c r="G15" s="116"/>
      <c r="H15" s="117"/>
      <c r="I15" s="117"/>
      <c r="J15" s="118"/>
      <c r="L15" s="116"/>
      <c r="M15" s="117"/>
      <c r="N15" s="117"/>
      <c r="O15" s="118"/>
    </row>
    <row r="16" spans="2:15" x14ac:dyDescent="0.25">
      <c r="B16" s="119"/>
      <c r="C16" s="120"/>
      <c r="D16" s="120"/>
      <c r="E16" s="121"/>
      <c r="G16" s="119"/>
      <c r="H16" s="120"/>
      <c r="I16" s="120"/>
      <c r="J16" s="121"/>
      <c r="L16" s="119"/>
      <c r="M16" s="120"/>
      <c r="N16" s="120"/>
      <c r="O16" s="121"/>
    </row>
    <row r="17" spans="2:15" x14ac:dyDescent="0.25">
      <c r="B17" s="119"/>
      <c r="C17" s="120"/>
      <c r="D17" s="120"/>
      <c r="E17" s="121"/>
      <c r="G17" s="119"/>
      <c r="H17" s="120"/>
      <c r="I17" s="120"/>
      <c r="J17" s="121"/>
      <c r="L17" s="119"/>
      <c r="M17" s="120"/>
      <c r="N17" s="120"/>
      <c r="O17" s="121"/>
    </row>
    <row r="18" spans="2:15" x14ac:dyDescent="0.25">
      <c r="B18" s="119"/>
      <c r="C18" s="120"/>
      <c r="D18" s="120"/>
      <c r="E18" s="121"/>
      <c r="G18" s="119"/>
      <c r="H18" s="120"/>
      <c r="I18" s="120"/>
      <c r="J18" s="121"/>
      <c r="L18" s="119"/>
      <c r="M18" s="120"/>
      <c r="N18" s="120"/>
      <c r="O18" s="121"/>
    </row>
    <row r="19" spans="2:15" x14ac:dyDescent="0.25">
      <c r="B19" s="119"/>
      <c r="C19" s="120"/>
      <c r="D19" s="120"/>
      <c r="E19" s="121"/>
      <c r="G19" s="119"/>
      <c r="H19" s="120"/>
      <c r="I19" s="120"/>
      <c r="J19" s="121"/>
      <c r="L19" s="119"/>
      <c r="M19" s="120"/>
      <c r="N19" s="120"/>
      <c r="O19" s="121"/>
    </row>
    <row r="20" spans="2:15" x14ac:dyDescent="0.25">
      <c r="B20" s="119"/>
      <c r="C20" s="120"/>
      <c r="D20" s="120"/>
      <c r="E20" s="121"/>
      <c r="G20" s="119"/>
      <c r="H20" s="120"/>
      <c r="I20" s="120"/>
      <c r="J20" s="121"/>
      <c r="L20" s="119"/>
      <c r="M20" s="120"/>
      <c r="N20" s="120"/>
      <c r="O20" s="121"/>
    </row>
    <row r="21" spans="2:15" x14ac:dyDescent="0.25">
      <c r="B21" s="119"/>
      <c r="C21" s="120"/>
      <c r="D21" s="120"/>
      <c r="E21" s="121"/>
      <c r="G21" s="119"/>
      <c r="H21" s="120"/>
      <c r="I21" s="120"/>
      <c r="J21" s="121"/>
      <c r="L21" s="119"/>
      <c r="M21" s="120"/>
      <c r="N21" s="120"/>
      <c r="O21" s="121"/>
    </row>
    <row r="22" spans="2:15" x14ac:dyDescent="0.25">
      <c r="B22" s="119"/>
      <c r="C22" s="120"/>
      <c r="D22" s="120"/>
      <c r="E22" s="121"/>
      <c r="G22" s="119"/>
      <c r="H22" s="120"/>
      <c r="I22" s="120"/>
      <c r="J22" s="121"/>
      <c r="L22" s="119"/>
      <c r="M22" s="120"/>
      <c r="N22" s="120"/>
      <c r="O22" s="121"/>
    </row>
    <row r="23" spans="2:15" x14ac:dyDescent="0.25">
      <c r="B23" s="119"/>
      <c r="C23" s="120"/>
      <c r="D23" s="120"/>
      <c r="E23" s="121"/>
      <c r="G23" s="119"/>
      <c r="H23" s="120"/>
      <c r="I23" s="120"/>
      <c r="J23" s="121"/>
      <c r="L23" s="119"/>
      <c r="M23" s="120"/>
      <c r="N23" s="120"/>
      <c r="O23" s="121"/>
    </row>
    <row r="24" spans="2:15" x14ac:dyDescent="0.25">
      <c r="B24" s="119"/>
      <c r="C24" s="120"/>
      <c r="D24" s="120"/>
      <c r="E24" s="121"/>
      <c r="G24" s="119"/>
      <c r="H24" s="120"/>
      <c r="I24" s="120"/>
      <c r="J24" s="121"/>
      <c r="L24" s="119"/>
      <c r="M24" s="120"/>
      <c r="N24" s="120"/>
      <c r="O24" s="121"/>
    </row>
    <row r="25" spans="2:15" x14ac:dyDescent="0.25">
      <c r="B25" s="119"/>
      <c r="C25" s="120"/>
      <c r="D25" s="120"/>
      <c r="E25" s="121"/>
      <c r="G25" s="119"/>
      <c r="H25" s="120"/>
      <c r="I25" s="120"/>
      <c r="J25" s="121"/>
      <c r="L25" s="119"/>
      <c r="M25" s="120"/>
      <c r="N25" s="120"/>
      <c r="O25" s="121"/>
    </row>
    <row r="26" spans="2:15" ht="15.75" thickBot="1" x14ac:dyDescent="0.3">
      <c r="B26" s="122"/>
      <c r="C26" s="123"/>
      <c r="D26" s="123"/>
      <c r="E26" s="124"/>
      <c r="G26" s="122"/>
      <c r="H26" s="123"/>
      <c r="I26" s="123"/>
      <c r="J26" s="124"/>
      <c r="L26" s="122"/>
      <c r="M26" s="123"/>
      <c r="N26" s="123"/>
      <c r="O26" s="124"/>
    </row>
  </sheetData>
  <mergeCells count="15">
    <mergeCell ref="B15:E26"/>
    <mergeCell ref="G14:J14"/>
    <mergeCell ref="G15:J26"/>
    <mergeCell ref="L2:O2"/>
    <mergeCell ref="L3:O6"/>
    <mergeCell ref="L8:O8"/>
    <mergeCell ref="L9:O12"/>
    <mergeCell ref="B10:E12"/>
    <mergeCell ref="B2:E2"/>
    <mergeCell ref="B3:E8"/>
    <mergeCell ref="G2:J2"/>
    <mergeCell ref="G3:J12"/>
    <mergeCell ref="L14:O14"/>
    <mergeCell ref="L15:O26"/>
    <mergeCell ref="B14:E14"/>
  </mergeCells>
  <pageMargins left="0.7" right="0.7" top="0.75" bottom="0.75" header="0.3" footer="0.3"/>
  <pageSetup paperSize="0" orientation="portrait" horizontalDpi="0" verticalDpi="0" copie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A26"/>
  <sheetViews>
    <sheetView topLeftCell="M1" workbookViewId="0">
      <selection activeCell="S2" sqref="S2:AA26"/>
    </sheetView>
  </sheetViews>
  <sheetFormatPr defaultRowHeight="15" x14ac:dyDescent="0.25"/>
  <sheetData>
    <row r="1" spans="1:27" ht="15.75" thickBot="1" x14ac:dyDescent="0.3">
      <c r="A1" s="137" t="s">
        <v>9</v>
      </c>
      <c r="B1" s="138"/>
      <c r="C1" s="138"/>
      <c r="D1" s="138"/>
      <c r="E1" s="138"/>
      <c r="F1" s="138"/>
      <c r="G1" s="138"/>
      <c r="H1" s="138"/>
      <c r="I1" s="139"/>
      <c r="J1" s="140" t="s">
        <v>10</v>
      </c>
      <c r="K1" s="141"/>
      <c r="L1" s="141"/>
      <c r="M1" s="141"/>
      <c r="N1" s="141"/>
      <c r="O1" s="141"/>
      <c r="P1" s="141"/>
      <c r="Q1" s="141"/>
      <c r="R1" s="142"/>
      <c r="S1" s="137" t="s">
        <v>11</v>
      </c>
      <c r="T1" s="138"/>
      <c r="U1" s="138"/>
      <c r="V1" s="138"/>
      <c r="W1" s="138"/>
      <c r="X1" s="138"/>
      <c r="Y1" s="138"/>
      <c r="Z1" s="138"/>
      <c r="AA1" s="139"/>
    </row>
    <row r="2" spans="1:27" x14ac:dyDescent="0.2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0</v>
      </c>
      <c r="K2" t="s">
        <v>1</v>
      </c>
      <c r="L2" t="s">
        <v>2</v>
      </c>
      <c r="M2" t="s">
        <v>3</v>
      </c>
      <c r="N2" t="s">
        <v>4</v>
      </c>
      <c r="O2" t="s">
        <v>5</v>
      </c>
      <c r="P2" t="s">
        <v>6</v>
      </c>
      <c r="Q2" t="s">
        <v>7</v>
      </c>
      <c r="R2" t="s">
        <v>8</v>
      </c>
      <c r="S2" t="s">
        <v>0</v>
      </c>
      <c r="T2" t="s">
        <v>1</v>
      </c>
      <c r="U2" t="s">
        <v>2</v>
      </c>
      <c r="V2" t="s">
        <v>3</v>
      </c>
      <c r="W2" t="s">
        <v>4</v>
      </c>
      <c r="X2" t="s">
        <v>5</v>
      </c>
      <c r="Y2" t="s">
        <v>6</v>
      </c>
      <c r="Z2" t="s">
        <v>7</v>
      </c>
      <c r="AA2" t="s">
        <v>8</v>
      </c>
    </row>
    <row r="3" spans="1:27" x14ac:dyDescent="0.25">
      <c r="A3">
        <v>1</v>
      </c>
      <c r="B3" t="s">
        <v>225</v>
      </c>
      <c r="C3">
        <v>6</v>
      </c>
      <c r="D3">
        <v>5</v>
      </c>
      <c r="E3">
        <v>1</v>
      </c>
      <c r="F3">
        <v>0</v>
      </c>
      <c r="G3" s="1">
        <v>0.50277777777777777</v>
      </c>
      <c r="H3">
        <v>16</v>
      </c>
      <c r="I3" t="s">
        <v>270</v>
      </c>
      <c r="J3">
        <v>1</v>
      </c>
      <c r="K3" t="s">
        <v>225</v>
      </c>
      <c r="L3">
        <v>6</v>
      </c>
      <c r="M3">
        <v>5</v>
      </c>
      <c r="N3">
        <v>1</v>
      </c>
      <c r="O3">
        <v>0</v>
      </c>
      <c r="P3" s="1">
        <v>0.50277777777777777</v>
      </c>
      <c r="Q3">
        <v>16</v>
      </c>
      <c r="R3" t="s">
        <v>270</v>
      </c>
      <c r="S3">
        <v>1</v>
      </c>
      <c r="T3" t="s">
        <v>224</v>
      </c>
      <c r="U3">
        <v>3</v>
      </c>
      <c r="V3">
        <v>3</v>
      </c>
      <c r="W3">
        <v>0</v>
      </c>
      <c r="X3">
        <v>0</v>
      </c>
      <c r="Y3" s="1">
        <v>0.33402777777777781</v>
      </c>
      <c r="Z3">
        <v>9</v>
      </c>
      <c r="AA3" t="s">
        <v>253</v>
      </c>
    </row>
    <row r="4" spans="1:27" x14ac:dyDescent="0.25">
      <c r="A4">
        <v>2</v>
      </c>
      <c r="B4" t="s">
        <v>77</v>
      </c>
      <c r="C4">
        <v>6</v>
      </c>
      <c r="D4">
        <v>4</v>
      </c>
      <c r="E4">
        <v>2</v>
      </c>
      <c r="F4">
        <v>0</v>
      </c>
      <c r="G4" s="1">
        <v>0.46180555555555558</v>
      </c>
      <c r="H4">
        <v>14</v>
      </c>
      <c r="I4" t="s">
        <v>271</v>
      </c>
      <c r="J4">
        <v>2</v>
      </c>
      <c r="K4" t="s">
        <v>77</v>
      </c>
      <c r="L4">
        <v>6</v>
      </c>
      <c r="M4">
        <v>4</v>
      </c>
      <c r="N4">
        <v>2</v>
      </c>
      <c r="O4">
        <v>0</v>
      </c>
      <c r="P4" s="1">
        <v>0.46180555555555558</v>
      </c>
      <c r="Q4">
        <v>14</v>
      </c>
      <c r="R4" t="s">
        <v>271</v>
      </c>
      <c r="S4">
        <v>2</v>
      </c>
      <c r="T4" t="s">
        <v>77</v>
      </c>
      <c r="U4">
        <v>3</v>
      </c>
      <c r="V4">
        <v>2</v>
      </c>
      <c r="W4">
        <v>1</v>
      </c>
      <c r="X4">
        <v>0</v>
      </c>
      <c r="Y4" s="2">
        <v>0.25208333333333333</v>
      </c>
      <c r="Z4">
        <v>7</v>
      </c>
      <c r="AA4" t="s">
        <v>219</v>
      </c>
    </row>
    <row r="5" spans="1:27" x14ac:dyDescent="0.25">
      <c r="A5">
        <v>3</v>
      </c>
      <c r="B5" t="s">
        <v>224</v>
      </c>
      <c r="C5">
        <v>6</v>
      </c>
      <c r="D5">
        <v>4</v>
      </c>
      <c r="E5">
        <v>1</v>
      </c>
      <c r="F5">
        <v>1</v>
      </c>
      <c r="G5" s="1">
        <v>0.41875000000000001</v>
      </c>
      <c r="H5">
        <v>13</v>
      </c>
      <c r="I5" t="s">
        <v>272</v>
      </c>
      <c r="J5">
        <v>3</v>
      </c>
      <c r="K5" t="s">
        <v>224</v>
      </c>
      <c r="L5">
        <v>6</v>
      </c>
      <c r="M5">
        <v>4</v>
      </c>
      <c r="N5">
        <v>1</v>
      </c>
      <c r="O5">
        <v>1</v>
      </c>
      <c r="P5" s="1">
        <v>0.41875000000000001</v>
      </c>
      <c r="Q5">
        <v>13</v>
      </c>
      <c r="R5" t="s">
        <v>272</v>
      </c>
      <c r="S5">
        <v>3</v>
      </c>
      <c r="T5" t="s">
        <v>228</v>
      </c>
      <c r="U5">
        <v>3</v>
      </c>
      <c r="V5">
        <v>2</v>
      </c>
      <c r="W5">
        <v>1</v>
      </c>
      <c r="X5">
        <v>0</v>
      </c>
      <c r="Y5" s="2">
        <v>0.25208333333333333</v>
      </c>
      <c r="Z5">
        <v>7</v>
      </c>
      <c r="AA5" t="s">
        <v>257</v>
      </c>
    </row>
    <row r="6" spans="1:27" x14ac:dyDescent="0.25">
      <c r="A6">
        <v>4</v>
      </c>
      <c r="B6" t="s">
        <v>226</v>
      </c>
      <c r="C6">
        <v>6</v>
      </c>
      <c r="D6">
        <v>3</v>
      </c>
      <c r="E6">
        <v>3</v>
      </c>
      <c r="F6">
        <v>0</v>
      </c>
      <c r="G6" s="1">
        <v>0.42152777777777778</v>
      </c>
      <c r="H6">
        <v>12</v>
      </c>
      <c r="I6" t="s">
        <v>273</v>
      </c>
      <c r="J6">
        <v>4</v>
      </c>
      <c r="K6" t="s">
        <v>226</v>
      </c>
      <c r="L6">
        <v>6</v>
      </c>
      <c r="M6">
        <v>3</v>
      </c>
      <c r="N6">
        <v>3</v>
      </c>
      <c r="O6">
        <v>0</v>
      </c>
      <c r="P6" s="2">
        <v>0.42152777777777778</v>
      </c>
      <c r="Q6">
        <v>12</v>
      </c>
      <c r="R6" t="s">
        <v>273</v>
      </c>
      <c r="S6">
        <v>4</v>
      </c>
      <c r="T6" t="s">
        <v>225</v>
      </c>
      <c r="U6">
        <v>3</v>
      </c>
      <c r="V6">
        <v>2</v>
      </c>
      <c r="W6">
        <v>1</v>
      </c>
      <c r="X6">
        <v>0</v>
      </c>
      <c r="Y6" s="2">
        <v>0.1673611111111111</v>
      </c>
      <c r="Z6">
        <v>7</v>
      </c>
      <c r="AA6" t="s">
        <v>257</v>
      </c>
    </row>
    <row r="7" spans="1:27" x14ac:dyDescent="0.25">
      <c r="A7">
        <v>5</v>
      </c>
      <c r="B7" t="s">
        <v>228</v>
      </c>
      <c r="C7">
        <v>6</v>
      </c>
      <c r="D7">
        <v>3</v>
      </c>
      <c r="E7">
        <v>2</v>
      </c>
      <c r="F7">
        <v>1</v>
      </c>
      <c r="G7" s="1">
        <v>0.46388888888888885</v>
      </c>
      <c r="H7">
        <v>11</v>
      </c>
      <c r="I7" t="s">
        <v>274</v>
      </c>
      <c r="J7">
        <v>5</v>
      </c>
      <c r="K7" t="s">
        <v>228</v>
      </c>
      <c r="L7">
        <v>6</v>
      </c>
      <c r="M7">
        <v>3</v>
      </c>
      <c r="N7">
        <v>2</v>
      </c>
      <c r="O7">
        <v>1</v>
      </c>
      <c r="P7" s="1">
        <v>0.46388888888888885</v>
      </c>
      <c r="Q7">
        <v>11</v>
      </c>
      <c r="R7" t="s">
        <v>274</v>
      </c>
      <c r="S7">
        <v>5</v>
      </c>
      <c r="T7" t="s">
        <v>226</v>
      </c>
      <c r="U7">
        <v>3</v>
      </c>
      <c r="V7">
        <v>2</v>
      </c>
      <c r="W7">
        <v>1</v>
      </c>
      <c r="X7">
        <v>0</v>
      </c>
      <c r="Y7" s="2">
        <v>0.21041666666666667</v>
      </c>
      <c r="Z7">
        <v>7</v>
      </c>
      <c r="AA7" t="s">
        <v>218</v>
      </c>
    </row>
    <row r="8" spans="1:27" x14ac:dyDescent="0.25">
      <c r="A8">
        <v>6</v>
      </c>
      <c r="B8" t="s">
        <v>230</v>
      </c>
      <c r="C8">
        <v>6</v>
      </c>
      <c r="D8">
        <v>3</v>
      </c>
      <c r="E8">
        <v>1</v>
      </c>
      <c r="F8">
        <v>2</v>
      </c>
      <c r="G8" s="1">
        <v>0.4201388888888889</v>
      </c>
      <c r="H8">
        <v>10</v>
      </c>
      <c r="I8" t="s">
        <v>249</v>
      </c>
      <c r="J8">
        <v>6</v>
      </c>
      <c r="K8" t="s">
        <v>230</v>
      </c>
      <c r="L8">
        <v>6</v>
      </c>
      <c r="M8">
        <v>3</v>
      </c>
      <c r="N8">
        <v>1</v>
      </c>
      <c r="O8">
        <v>2</v>
      </c>
      <c r="P8" s="1">
        <v>0.4201388888888889</v>
      </c>
      <c r="Q8">
        <v>10</v>
      </c>
      <c r="R8" t="s">
        <v>249</v>
      </c>
      <c r="S8">
        <v>6</v>
      </c>
      <c r="T8" t="s">
        <v>238</v>
      </c>
      <c r="U8">
        <v>3</v>
      </c>
      <c r="V8">
        <v>2</v>
      </c>
      <c r="W8">
        <v>0</v>
      </c>
      <c r="X8">
        <v>1</v>
      </c>
      <c r="Y8" s="2">
        <v>0.16944444444444443</v>
      </c>
      <c r="Z8">
        <v>6</v>
      </c>
      <c r="AA8" t="s">
        <v>290</v>
      </c>
    </row>
    <row r="9" spans="1:27" x14ac:dyDescent="0.25">
      <c r="A9">
        <v>7</v>
      </c>
      <c r="B9" t="s">
        <v>241</v>
      </c>
      <c r="C9">
        <v>6</v>
      </c>
      <c r="D9">
        <v>3</v>
      </c>
      <c r="E9">
        <v>1</v>
      </c>
      <c r="F9">
        <v>2</v>
      </c>
      <c r="G9" s="1">
        <v>0.46319444444444446</v>
      </c>
      <c r="H9">
        <v>10</v>
      </c>
      <c r="I9" t="s">
        <v>275</v>
      </c>
      <c r="J9">
        <v>7</v>
      </c>
      <c r="K9" t="s">
        <v>241</v>
      </c>
      <c r="L9">
        <v>6</v>
      </c>
      <c r="M9">
        <v>3</v>
      </c>
      <c r="N9">
        <v>1</v>
      </c>
      <c r="O9">
        <v>2</v>
      </c>
      <c r="P9" s="2">
        <v>0.46319444444444446</v>
      </c>
      <c r="Q9">
        <v>10</v>
      </c>
      <c r="R9" t="s">
        <v>275</v>
      </c>
      <c r="S9">
        <v>7</v>
      </c>
      <c r="T9" t="s">
        <v>233</v>
      </c>
      <c r="U9">
        <v>3</v>
      </c>
      <c r="V9">
        <v>1</v>
      </c>
      <c r="W9">
        <v>2</v>
      </c>
      <c r="X9">
        <v>0</v>
      </c>
      <c r="Y9" s="2">
        <v>0.16874999999999998</v>
      </c>
      <c r="Z9">
        <v>5</v>
      </c>
      <c r="AA9" t="s">
        <v>258</v>
      </c>
    </row>
    <row r="10" spans="1:27" x14ac:dyDescent="0.25">
      <c r="A10">
        <v>8</v>
      </c>
      <c r="B10" t="s">
        <v>238</v>
      </c>
      <c r="C10">
        <v>6</v>
      </c>
      <c r="D10">
        <v>3</v>
      </c>
      <c r="E10">
        <v>1</v>
      </c>
      <c r="F10">
        <v>2</v>
      </c>
      <c r="G10" s="1">
        <v>0.38125000000000003</v>
      </c>
      <c r="H10">
        <v>10</v>
      </c>
      <c r="I10" t="s">
        <v>276</v>
      </c>
      <c r="J10">
        <v>8</v>
      </c>
      <c r="K10" t="s">
        <v>238</v>
      </c>
      <c r="L10">
        <v>6</v>
      </c>
      <c r="M10">
        <v>3</v>
      </c>
      <c r="N10">
        <v>1</v>
      </c>
      <c r="O10">
        <v>2</v>
      </c>
      <c r="P10" s="2">
        <v>0.38125000000000003</v>
      </c>
      <c r="Q10">
        <v>10</v>
      </c>
      <c r="R10" t="s">
        <v>276</v>
      </c>
      <c r="S10">
        <v>8</v>
      </c>
      <c r="T10" t="s">
        <v>242</v>
      </c>
      <c r="U10">
        <v>3</v>
      </c>
      <c r="V10">
        <v>1</v>
      </c>
      <c r="W10">
        <v>1</v>
      </c>
      <c r="X10">
        <v>1</v>
      </c>
      <c r="Y10" s="2">
        <v>0.16874999999999998</v>
      </c>
      <c r="Z10">
        <v>4</v>
      </c>
      <c r="AA10" t="s">
        <v>234</v>
      </c>
    </row>
    <row r="11" spans="1:27" x14ac:dyDescent="0.25">
      <c r="A11">
        <v>9</v>
      </c>
      <c r="B11" t="s">
        <v>229</v>
      </c>
      <c r="C11">
        <v>6</v>
      </c>
      <c r="D11">
        <v>3</v>
      </c>
      <c r="E11">
        <v>1</v>
      </c>
      <c r="F11">
        <v>2</v>
      </c>
      <c r="G11" s="1">
        <v>0.25555555555555559</v>
      </c>
      <c r="H11">
        <v>10</v>
      </c>
      <c r="I11" t="s">
        <v>277</v>
      </c>
      <c r="J11">
        <v>9</v>
      </c>
      <c r="K11" t="s">
        <v>229</v>
      </c>
      <c r="L11">
        <v>6</v>
      </c>
      <c r="M11">
        <v>3</v>
      </c>
      <c r="N11">
        <v>1</v>
      </c>
      <c r="O11">
        <v>2</v>
      </c>
      <c r="P11" s="2">
        <v>0.25555555555555559</v>
      </c>
      <c r="Q11">
        <v>10</v>
      </c>
      <c r="R11" t="s">
        <v>277</v>
      </c>
      <c r="S11">
        <v>9</v>
      </c>
      <c r="T11" t="s">
        <v>230</v>
      </c>
      <c r="U11">
        <v>3</v>
      </c>
      <c r="V11">
        <v>1</v>
      </c>
      <c r="W11">
        <v>1</v>
      </c>
      <c r="X11">
        <v>1</v>
      </c>
      <c r="Y11" s="2">
        <v>0.12708333333333333</v>
      </c>
      <c r="Z11">
        <v>4</v>
      </c>
      <c r="AA11" t="s">
        <v>221</v>
      </c>
    </row>
    <row r="12" spans="1:27" x14ac:dyDescent="0.25">
      <c r="A12">
        <v>10</v>
      </c>
      <c r="B12" t="s">
        <v>233</v>
      </c>
      <c r="C12">
        <v>6</v>
      </c>
      <c r="D12">
        <v>2</v>
      </c>
      <c r="E12">
        <v>3</v>
      </c>
      <c r="F12">
        <v>1</v>
      </c>
      <c r="G12" s="1">
        <v>0.37916666666666665</v>
      </c>
      <c r="H12">
        <v>9</v>
      </c>
      <c r="I12" t="s">
        <v>278</v>
      </c>
      <c r="J12">
        <v>10</v>
      </c>
      <c r="K12" t="s">
        <v>233</v>
      </c>
      <c r="L12">
        <v>6</v>
      </c>
      <c r="M12">
        <v>2</v>
      </c>
      <c r="N12">
        <v>3</v>
      </c>
      <c r="O12">
        <v>1</v>
      </c>
      <c r="P12" s="1">
        <v>0.37916666666666665</v>
      </c>
      <c r="Q12">
        <v>9</v>
      </c>
      <c r="R12" t="s">
        <v>278</v>
      </c>
      <c r="S12">
        <v>10</v>
      </c>
      <c r="T12" t="s">
        <v>232</v>
      </c>
      <c r="U12">
        <v>3</v>
      </c>
      <c r="V12">
        <v>1</v>
      </c>
      <c r="W12">
        <v>1</v>
      </c>
      <c r="X12">
        <v>1</v>
      </c>
      <c r="Y12" s="2">
        <v>0.17083333333333331</v>
      </c>
      <c r="Z12">
        <v>4</v>
      </c>
      <c r="AA12" t="s">
        <v>239</v>
      </c>
    </row>
    <row r="13" spans="1:27" x14ac:dyDescent="0.25">
      <c r="A13">
        <v>11</v>
      </c>
      <c r="B13" t="s">
        <v>223</v>
      </c>
      <c r="C13">
        <v>6</v>
      </c>
      <c r="D13">
        <v>3</v>
      </c>
      <c r="E13">
        <v>0</v>
      </c>
      <c r="F13">
        <v>3</v>
      </c>
      <c r="G13" s="1">
        <v>0.33749999999999997</v>
      </c>
      <c r="H13">
        <v>9</v>
      </c>
      <c r="I13" t="s">
        <v>279</v>
      </c>
      <c r="J13">
        <v>11</v>
      </c>
      <c r="K13" t="s">
        <v>223</v>
      </c>
      <c r="L13">
        <v>6</v>
      </c>
      <c r="M13">
        <v>3</v>
      </c>
      <c r="N13">
        <v>0</v>
      </c>
      <c r="O13">
        <v>3</v>
      </c>
      <c r="P13" s="2">
        <v>0.33749999999999997</v>
      </c>
      <c r="Q13">
        <v>9</v>
      </c>
      <c r="R13" t="s">
        <v>279</v>
      </c>
      <c r="S13">
        <v>11</v>
      </c>
      <c r="T13" t="s">
        <v>223</v>
      </c>
      <c r="U13">
        <v>3</v>
      </c>
      <c r="V13">
        <v>1</v>
      </c>
      <c r="W13">
        <v>0</v>
      </c>
      <c r="X13">
        <v>2</v>
      </c>
      <c r="Y13" s="2">
        <v>0.16944444444444443</v>
      </c>
      <c r="Z13">
        <v>3</v>
      </c>
      <c r="AA13" t="s">
        <v>254</v>
      </c>
    </row>
    <row r="14" spans="1:27" x14ac:dyDescent="0.25">
      <c r="A14">
        <v>12</v>
      </c>
      <c r="B14" t="s">
        <v>227</v>
      </c>
      <c r="C14">
        <v>6</v>
      </c>
      <c r="D14">
        <v>2</v>
      </c>
      <c r="E14">
        <v>3</v>
      </c>
      <c r="F14">
        <v>1</v>
      </c>
      <c r="G14" s="1">
        <v>0.21319444444444444</v>
      </c>
      <c r="H14">
        <v>9</v>
      </c>
      <c r="I14" t="s">
        <v>280</v>
      </c>
      <c r="J14">
        <v>12</v>
      </c>
      <c r="K14" t="s">
        <v>227</v>
      </c>
      <c r="L14">
        <v>6</v>
      </c>
      <c r="M14">
        <v>2</v>
      </c>
      <c r="N14">
        <v>3</v>
      </c>
      <c r="O14">
        <v>1</v>
      </c>
      <c r="P14" s="2">
        <v>0.21319444444444444</v>
      </c>
      <c r="Q14">
        <v>9</v>
      </c>
      <c r="R14" t="s">
        <v>280</v>
      </c>
      <c r="S14">
        <v>12</v>
      </c>
      <c r="T14" t="s">
        <v>247</v>
      </c>
      <c r="U14">
        <v>3</v>
      </c>
      <c r="V14">
        <v>1</v>
      </c>
      <c r="W14">
        <v>0</v>
      </c>
      <c r="X14">
        <v>2</v>
      </c>
      <c r="Y14" s="2">
        <v>0.16944444444444443</v>
      </c>
      <c r="Z14">
        <v>3</v>
      </c>
      <c r="AA14" t="s">
        <v>243</v>
      </c>
    </row>
    <row r="15" spans="1:27" x14ac:dyDescent="0.25">
      <c r="A15">
        <v>13</v>
      </c>
      <c r="B15" t="s">
        <v>244</v>
      </c>
      <c r="C15">
        <v>6</v>
      </c>
      <c r="D15">
        <v>2</v>
      </c>
      <c r="E15">
        <v>2</v>
      </c>
      <c r="F15">
        <v>2</v>
      </c>
      <c r="G15" s="1">
        <v>0.29791666666666666</v>
      </c>
      <c r="H15">
        <v>8</v>
      </c>
      <c r="I15" t="s">
        <v>250</v>
      </c>
      <c r="J15">
        <v>13</v>
      </c>
      <c r="K15" t="s">
        <v>244</v>
      </c>
      <c r="L15">
        <v>6</v>
      </c>
      <c r="M15">
        <v>2</v>
      </c>
      <c r="N15">
        <v>2</v>
      </c>
      <c r="O15">
        <v>2</v>
      </c>
      <c r="P15" s="2">
        <v>0.29791666666666666</v>
      </c>
      <c r="Q15">
        <v>8</v>
      </c>
      <c r="R15" t="s">
        <v>250</v>
      </c>
      <c r="S15">
        <v>13</v>
      </c>
      <c r="T15" t="s">
        <v>235</v>
      </c>
      <c r="U15">
        <v>3</v>
      </c>
      <c r="V15">
        <v>1</v>
      </c>
      <c r="W15">
        <v>0</v>
      </c>
      <c r="X15">
        <v>2</v>
      </c>
      <c r="Y15" s="2">
        <v>4.3055555555555562E-2</v>
      </c>
      <c r="Z15">
        <v>3</v>
      </c>
      <c r="AA15" t="s">
        <v>254</v>
      </c>
    </row>
    <row r="16" spans="1:27" x14ac:dyDescent="0.25">
      <c r="A16">
        <v>14</v>
      </c>
      <c r="B16" t="s">
        <v>235</v>
      </c>
      <c r="C16">
        <v>6</v>
      </c>
      <c r="D16">
        <v>2</v>
      </c>
      <c r="E16">
        <v>1</v>
      </c>
      <c r="F16">
        <v>3</v>
      </c>
      <c r="G16" s="1">
        <v>0.21111111111111111</v>
      </c>
      <c r="H16">
        <v>7</v>
      </c>
      <c r="I16" t="s">
        <v>251</v>
      </c>
      <c r="J16">
        <v>14</v>
      </c>
      <c r="K16" t="s">
        <v>235</v>
      </c>
      <c r="L16">
        <v>6</v>
      </c>
      <c r="M16">
        <v>2</v>
      </c>
      <c r="N16">
        <v>1</v>
      </c>
      <c r="O16">
        <v>3</v>
      </c>
      <c r="P16" s="2">
        <v>0.21111111111111111</v>
      </c>
      <c r="Q16">
        <v>7</v>
      </c>
      <c r="R16" t="s">
        <v>251</v>
      </c>
      <c r="S16">
        <v>14</v>
      </c>
      <c r="T16" t="s">
        <v>231</v>
      </c>
      <c r="U16">
        <v>3</v>
      </c>
      <c r="V16">
        <v>1</v>
      </c>
      <c r="W16">
        <v>0</v>
      </c>
      <c r="X16">
        <v>2</v>
      </c>
      <c r="Y16" s="2">
        <v>0.12847222222222224</v>
      </c>
      <c r="Z16">
        <v>3</v>
      </c>
      <c r="AA16" t="s">
        <v>220</v>
      </c>
    </row>
    <row r="17" spans="1:27" x14ac:dyDescent="0.25">
      <c r="A17">
        <v>15</v>
      </c>
      <c r="B17" t="s">
        <v>247</v>
      </c>
      <c r="C17">
        <v>6</v>
      </c>
      <c r="D17">
        <v>2</v>
      </c>
      <c r="E17">
        <v>1</v>
      </c>
      <c r="F17">
        <v>3</v>
      </c>
      <c r="G17" s="1">
        <v>0.4236111111111111</v>
      </c>
      <c r="H17">
        <v>7</v>
      </c>
      <c r="I17" t="s">
        <v>281</v>
      </c>
      <c r="J17">
        <v>15</v>
      </c>
      <c r="K17" t="s">
        <v>247</v>
      </c>
      <c r="L17">
        <v>6</v>
      </c>
      <c r="M17">
        <v>2</v>
      </c>
      <c r="N17">
        <v>1</v>
      </c>
      <c r="O17">
        <v>3</v>
      </c>
      <c r="P17" s="2">
        <v>0.4236111111111111</v>
      </c>
      <c r="Q17">
        <v>7</v>
      </c>
      <c r="R17" t="s">
        <v>281</v>
      </c>
      <c r="S17">
        <v>15</v>
      </c>
      <c r="T17" t="s">
        <v>229</v>
      </c>
      <c r="U17">
        <v>3</v>
      </c>
      <c r="V17">
        <v>1</v>
      </c>
      <c r="W17">
        <v>0</v>
      </c>
      <c r="X17">
        <v>2</v>
      </c>
      <c r="Y17" s="2">
        <v>4.5833333333333337E-2</v>
      </c>
      <c r="Z17">
        <v>3</v>
      </c>
      <c r="AA17" t="s">
        <v>254</v>
      </c>
    </row>
    <row r="18" spans="1:27" x14ac:dyDescent="0.25">
      <c r="A18">
        <v>16</v>
      </c>
      <c r="B18" t="s">
        <v>242</v>
      </c>
      <c r="C18">
        <v>6</v>
      </c>
      <c r="D18">
        <v>2</v>
      </c>
      <c r="E18">
        <v>1</v>
      </c>
      <c r="F18">
        <v>3</v>
      </c>
      <c r="G18" s="1">
        <v>0.33888888888888885</v>
      </c>
      <c r="H18">
        <v>7</v>
      </c>
      <c r="I18" t="s">
        <v>282</v>
      </c>
      <c r="J18">
        <v>16</v>
      </c>
      <c r="K18" t="s">
        <v>242</v>
      </c>
      <c r="L18">
        <v>6</v>
      </c>
      <c r="M18">
        <v>2</v>
      </c>
      <c r="N18">
        <v>1</v>
      </c>
      <c r="O18">
        <v>3</v>
      </c>
      <c r="P18" s="2">
        <v>0.33888888888888885</v>
      </c>
      <c r="Q18">
        <v>7</v>
      </c>
      <c r="R18" t="s">
        <v>282</v>
      </c>
      <c r="S18">
        <v>16</v>
      </c>
      <c r="T18" t="s">
        <v>237</v>
      </c>
      <c r="U18">
        <v>3</v>
      </c>
      <c r="V18">
        <v>0</v>
      </c>
      <c r="W18">
        <v>2</v>
      </c>
      <c r="X18">
        <v>1</v>
      </c>
      <c r="Y18" s="2">
        <v>0.21249999999999999</v>
      </c>
      <c r="Z18">
        <v>2</v>
      </c>
      <c r="AA18" t="s">
        <v>255</v>
      </c>
    </row>
    <row r="19" spans="1:27" x14ac:dyDescent="0.25">
      <c r="A19">
        <v>17</v>
      </c>
      <c r="B19" t="s">
        <v>231</v>
      </c>
      <c r="C19">
        <v>6</v>
      </c>
      <c r="D19">
        <v>2</v>
      </c>
      <c r="E19">
        <v>1</v>
      </c>
      <c r="F19">
        <v>3</v>
      </c>
      <c r="G19" s="1">
        <v>0.21319444444444444</v>
      </c>
      <c r="H19">
        <v>7</v>
      </c>
      <c r="I19" t="s">
        <v>283</v>
      </c>
      <c r="J19">
        <v>17</v>
      </c>
      <c r="K19" t="s">
        <v>231</v>
      </c>
      <c r="L19">
        <v>6</v>
      </c>
      <c r="M19">
        <v>2</v>
      </c>
      <c r="N19">
        <v>1</v>
      </c>
      <c r="O19">
        <v>3</v>
      </c>
      <c r="P19" s="2">
        <v>0.21319444444444444</v>
      </c>
      <c r="Q19">
        <v>7</v>
      </c>
      <c r="R19" t="s">
        <v>283</v>
      </c>
      <c r="S19">
        <v>17</v>
      </c>
      <c r="T19" t="s">
        <v>236</v>
      </c>
      <c r="U19">
        <v>3</v>
      </c>
      <c r="V19">
        <v>0</v>
      </c>
      <c r="W19">
        <v>2</v>
      </c>
      <c r="X19">
        <v>1</v>
      </c>
      <c r="Y19" s="2">
        <v>0.1277777777777778</v>
      </c>
      <c r="Z19">
        <v>2</v>
      </c>
      <c r="AA19" t="s">
        <v>291</v>
      </c>
    </row>
    <row r="20" spans="1:27" x14ac:dyDescent="0.25">
      <c r="A20">
        <v>18</v>
      </c>
      <c r="B20" t="s">
        <v>237</v>
      </c>
      <c r="C20">
        <v>6</v>
      </c>
      <c r="D20">
        <v>1</v>
      </c>
      <c r="E20">
        <v>3</v>
      </c>
      <c r="F20">
        <v>2</v>
      </c>
      <c r="G20" s="1">
        <v>0.29722222222222222</v>
      </c>
      <c r="H20">
        <v>6</v>
      </c>
      <c r="I20" t="s">
        <v>284</v>
      </c>
      <c r="J20">
        <v>18</v>
      </c>
      <c r="K20" t="s">
        <v>237</v>
      </c>
      <c r="L20">
        <v>6</v>
      </c>
      <c r="M20">
        <v>1</v>
      </c>
      <c r="N20">
        <v>3</v>
      </c>
      <c r="O20">
        <v>2</v>
      </c>
      <c r="P20" s="2">
        <v>0.29722222222222222</v>
      </c>
      <c r="Q20">
        <v>6</v>
      </c>
      <c r="R20" t="s">
        <v>284</v>
      </c>
      <c r="S20">
        <v>18</v>
      </c>
      <c r="T20" t="s">
        <v>227</v>
      </c>
      <c r="U20">
        <v>3</v>
      </c>
      <c r="V20">
        <v>0</v>
      </c>
      <c r="W20">
        <v>2</v>
      </c>
      <c r="X20">
        <v>1</v>
      </c>
      <c r="Y20" s="2">
        <v>8.7500000000000008E-2</v>
      </c>
      <c r="Z20">
        <v>2</v>
      </c>
      <c r="AA20" t="s">
        <v>255</v>
      </c>
    </row>
    <row r="21" spans="1:27" x14ac:dyDescent="0.25">
      <c r="A21">
        <v>19</v>
      </c>
      <c r="B21" t="s">
        <v>232</v>
      </c>
      <c r="C21">
        <v>6</v>
      </c>
      <c r="D21">
        <v>1</v>
      </c>
      <c r="E21">
        <v>3</v>
      </c>
      <c r="F21">
        <v>2</v>
      </c>
      <c r="G21" s="2">
        <v>0.25625000000000003</v>
      </c>
      <c r="H21">
        <v>6</v>
      </c>
      <c r="I21" t="s">
        <v>285</v>
      </c>
      <c r="J21">
        <v>19</v>
      </c>
      <c r="K21" t="s">
        <v>232</v>
      </c>
      <c r="L21">
        <v>6</v>
      </c>
      <c r="M21">
        <v>1</v>
      </c>
      <c r="N21">
        <v>3</v>
      </c>
      <c r="O21">
        <v>2</v>
      </c>
      <c r="P21" s="2">
        <v>0.25625000000000003</v>
      </c>
      <c r="Q21">
        <v>6</v>
      </c>
      <c r="R21" t="s">
        <v>285</v>
      </c>
      <c r="S21">
        <v>19</v>
      </c>
      <c r="T21" t="s">
        <v>241</v>
      </c>
      <c r="U21">
        <v>3</v>
      </c>
      <c r="V21">
        <v>0</v>
      </c>
      <c r="W21">
        <v>1</v>
      </c>
      <c r="X21">
        <v>2</v>
      </c>
      <c r="Y21" s="2">
        <v>0.12847222222222224</v>
      </c>
      <c r="Z21">
        <v>1</v>
      </c>
      <c r="AA21" t="s">
        <v>222</v>
      </c>
    </row>
    <row r="22" spans="1:27" x14ac:dyDescent="0.25">
      <c r="A22">
        <v>20</v>
      </c>
      <c r="B22" t="s">
        <v>236</v>
      </c>
      <c r="C22">
        <v>6</v>
      </c>
      <c r="D22">
        <v>1</v>
      </c>
      <c r="E22">
        <v>2</v>
      </c>
      <c r="F22">
        <v>3</v>
      </c>
      <c r="G22" s="1">
        <v>0.25625000000000003</v>
      </c>
      <c r="H22">
        <v>5</v>
      </c>
      <c r="I22" t="s">
        <v>286</v>
      </c>
      <c r="J22">
        <v>20</v>
      </c>
      <c r="K22" t="s">
        <v>236</v>
      </c>
      <c r="L22">
        <v>6</v>
      </c>
      <c r="M22">
        <v>1</v>
      </c>
      <c r="N22">
        <v>2</v>
      </c>
      <c r="O22">
        <v>3</v>
      </c>
      <c r="P22" s="2">
        <v>0.25625000000000003</v>
      </c>
      <c r="Q22">
        <v>5</v>
      </c>
      <c r="R22" t="s">
        <v>286</v>
      </c>
      <c r="S22">
        <v>20</v>
      </c>
      <c r="T22" t="s">
        <v>246</v>
      </c>
      <c r="U22">
        <v>3</v>
      </c>
      <c r="V22">
        <v>0</v>
      </c>
      <c r="W22">
        <v>1</v>
      </c>
      <c r="X22">
        <v>2</v>
      </c>
      <c r="Y22" s="2">
        <v>0.12847222222222224</v>
      </c>
      <c r="Z22">
        <v>1</v>
      </c>
      <c r="AA22" t="s">
        <v>292</v>
      </c>
    </row>
    <row r="23" spans="1:27" x14ac:dyDescent="0.25">
      <c r="A23">
        <v>21</v>
      </c>
      <c r="B23" t="s">
        <v>240</v>
      </c>
      <c r="C23">
        <v>6</v>
      </c>
      <c r="D23">
        <v>1</v>
      </c>
      <c r="E23">
        <v>2</v>
      </c>
      <c r="F23">
        <v>3</v>
      </c>
      <c r="G23" s="2">
        <v>0.17291666666666669</v>
      </c>
      <c r="H23">
        <v>5</v>
      </c>
      <c r="I23" t="s">
        <v>287</v>
      </c>
      <c r="J23">
        <v>21</v>
      </c>
      <c r="K23" t="s">
        <v>240</v>
      </c>
      <c r="L23">
        <v>6</v>
      </c>
      <c r="M23">
        <v>1</v>
      </c>
      <c r="N23">
        <v>2</v>
      </c>
      <c r="O23">
        <v>3</v>
      </c>
      <c r="P23" s="2">
        <v>0.17291666666666669</v>
      </c>
      <c r="Q23">
        <v>5</v>
      </c>
      <c r="R23" t="s">
        <v>287</v>
      </c>
      <c r="S23">
        <v>21</v>
      </c>
      <c r="T23" t="s">
        <v>244</v>
      </c>
      <c r="U23">
        <v>3</v>
      </c>
      <c r="V23">
        <v>0</v>
      </c>
      <c r="W23">
        <v>1</v>
      </c>
      <c r="X23">
        <v>2</v>
      </c>
      <c r="Y23" s="2">
        <v>8.7500000000000008E-2</v>
      </c>
      <c r="Z23">
        <v>1</v>
      </c>
      <c r="AA23" t="s">
        <v>222</v>
      </c>
    </row>
    <row r="24" spans="1:27" x14ac:dyDescent="0.25">
      <c r="A24">
        <v>22</v>
      </c>
      <c r="B24" t="s">
        <v>245</v>
      </c>
      <c r="C24">
        <v>6</v>
      </c>
      <c r="D24">
        <v>1</v>
      </c>
      <c r="E24">
        <v>1</v>
      </c>
      <c r="F24">
        <v>4</v>
      </c>
      <c r="G24" s="2">
        <v>0.17430555555555557</v>
      </c>
      <c r="H24">
        <v>4</v>
      </c>
      <c r="I24" t="s">
        <v>288</v>
      </c>
      <c r="J24">
        <v>22</v>
      </c>
      <c r="K24" t="s">
        <v>245</v>
      </c>
      <c r="L24">
        <v>6</v>
      </c>
      <c r="M24">
        <v>1</v>
      </c>
      <c r="N24">
        <v>1</v>
      </c>
      <c r="O24">
        <v>4</v>
      </c>
      <c r="P24" s="2">
        <v>0.17430555555555557</v>
      </c>
      <c r="Q24">
        <v>4</v>
      </c>
      <c r="R24" t="s">
        <v>288</v>
      </c>
      <c r="S24">
        <v>22</v>
      </c>
      <c r="T24" t="s">
        <v>240</v>
      </c>
      <c r="U24">
        <v>3</v>
      </c>
      <c r="V24">
        <v>0</v>
      </c>
      <c r="W24">
        <v>1</v>
      </c>
      <c r="X24">
        <v>2</v>
      </c>
      <c r="Y24" s="2">
        <v>2.7777777777777779E-3</v>
      </c>
      <c r="Z24">
        <v>1</v>
      </c>
      <c r="AA24" t="s">
        <v>222</v>
      </c>
    </row>
    <row r="25" spans="1:27" x14ac:dyDescent="0.25">
      <c r="A25">
        <v>23</v>
      </c>
      <c r="B25" t="s">
        <v>246</v>
      </c>
      <c r="C25">
        <v>6</v>
      </c>
      <c r="D25">
        <v>0</v>
      </c>
      <c r="E25">
        <v>1</v>
      </c>
      <c r="F25">
        <v>5</v>
      </c>
      <c r="G25" s="1">
        <v>0.21597222222222223</v>
      </c>
      <c r="H25">
        <v>1</v>
      </c>
      <c r="I25" t="s">
        <v>289</v>
      </c>
      <c r="J25">
        <v>23</v>
      </c>
      <c r="K25" t="s">
        <v>246</v>
      </c>
      <c r="L25">
        <v>6</v>
      </c>
      <c r="M25">
        <v>0</v>
      </c>
      <c r="N25">
        <v>1</v>
      </c>
      <c r="O25">
        <v>5</v>
      </c>
      <c r="P25" s="2">
        <v>0.21597222222222223</v>
      </c>
      <c r="Q25">
        <v>1</v>
      </c>
      <c r="R25" t="s">
        <v>289</v>
      </c>
      <c r="S25">
        <v>23</v>
      </c>
      <c r="T25" t="s">
        <v>248</v>
      </c>
      <c r="U25">
        <v>3</v>
      </c>
      <c r="V25">
        <v>0</v>
      </c>
      <c r="W25">
        <v>0</v>
      </c>
      <c r="X25">
        <v>3</v>
      </c>
      <c r="Y25" s="2">
        <v>0.13055555555555556</v>
      </c>
      <c r="Z25">
        <v>0</v>
      </c>
      <c r="AA25" t="s">
        <v>256</v>
      </c>
    </row>
    <row r="26" spans="1:27" x14ac:dyDescent="0.25">
      <c r="A26">
        <v>24</v>
      </c>
      <c r="B26" t="s">
        <v>248</v>
      </c>
      <c r="C26">
        <v>6</v>
      </c>
      <c r="D26">
        <v>0</v>
      </c>
      <c r="E26">
        <v>1</v>
      </c>
      <c r="F26">
        <v>5</v>
      </c>
      <c r="G26" s="1">
        <v>0.26041666666666669</v>
      </c>
      <c r="H26">
        <v>1</v>
      </c>
      <c r="I26" t="s">
        <v>252</v>
      </c>
      <c r="J26">
        <v>24</v>
      </c>
      <c r="K26" t="s">
        <v>248</v>
      </c>
      <c r="L26">
        <v>6</v>
      </c>
      <c r="M26">
        <v>0</v>
      </c>
      <c r="N26">
        <v>1</v>
      </c>
      <c r="O26">
        <v>5</v>
      </c>
      <c r="P26" s="2">
        <v>0.26041666666666669</v>
      </c>
      <c r="Q26">
        <v>1</v>
      </c>
      <c r="R26" t="s">
        <v>252</v>
      </c>
      <c r="S26">
        <v>24</v>
      </c>
      <c r="T26" t="s">
        <v>245</v>
      </c>
      <c r="U26">
        <v>3</v>
      </c>
      <c r="V26">
        <v>0</v>
      </c>
      <c r="W26">
        <v>0</v>
      </c>
      <c r="X26">
        <v>3</v>
      </c>
      <c r="Y26" s="2">
        <v>4.6527777777777779E-2</v>
      </c>
      <c r="Z26">
        <v>0</v>
      </c>
      <c r="AA26" t="s">
        <v>256</v>
      </c>
    </row>
  </sheetData>
  <mergeCells count="3">
    <mergeCell ref="A1:I1"/>
    <mergeCell ref="J1:R1"/>
    <mergeCell ref="S1:AA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BM27"/>
  <sheetViews>
    <sheetView workbookViewId="0">
      <selection activeCell="A2" sqref="A2:M27"/>
    </sheetView>
  </sheetViews>
  <sheetFormatPr defaultRowHeight="15" x14ac:dyDescent="0.25"/>
  <sheetData>
    <row r="1" spans="1:65" ht="15.75" thickBot="1" x14ac:dyDescent="0.3">
      <c r="A1" s="143">
        <v>0.5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5"/>
      <c r="N1" s="125">
        <v>1.5</v>
      </c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7"/>
      <c r="AA1" s="143">
        <v>2.5</v>
      </c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5"/>
      <c r="AN1" s="125">
        <v>3.5</v>
      </c>
      <c r="AO1" s="126"/>
      <c r="AP1" s="126"/>
      <c r="AQ1" s="126"/>
      <c r="AR1" s="126"/>
      <c r="AS1" s="126"/>
      <c r="AT1" s="126"/>
      <c r="AU1" s="126"/>
      <c r="AV1" s="126"/>
      <c r="AW1" s="126"/>
      <c r="AX1" s="126"/>
      <c r="AY1" s="126"/>
      <c r="AZ1" s="127"/>
      <c r="BA1" s="143">
        <v>4.5</v>
      </c>
      <c r="BB1" s="144"/>
      <c r="BC1" s="144"/>
      <c r="BD1" s="144"/>
      <c r="BE1" s="144"/>
      <c r="BF1" s="144"/>
      <c r="BG1" s="144"/>
      <c r="BH1" s="144"/>
      <c r="BI1" s="144"/>
      <c r="BJ1" s="144"/>
      <c r="BK1" s="144"/>
      <c r="BL1" s="144"/>
      <c r="BM1" s="145"/>
    </row>
    <row r="2" spans="1:65" x14ac:dyDescent="0.25">
      <c r="A2" t="s">
        <v>1</v>
      </c>
      <c r="B2" t="s">
        <v>13</v>
      </c>
      <c r="F2" t="s">
        <v>14</v>
      </c>
      <c r="J2" t="s">
        <v>15</v>
      </c>
      <c r="N2" t="s">
        <v>1</v>
      </c>
      <c r="O2" t="s">
        <v>13</v>
      </c>
      <c r="S2" t="s">
        <v>14</v>
      </c>
      <c r="W2" t="s">
        <v>15</v>
      </c>
      <c r="AA2" t="s">
        <v>1</v>
      </c>
      <c r="AB2" t="s">
        <v>13</v>
      </c>
      <c r="AF2" t="s">
        <v>14</v>
      </c>
      <c r="AJ2" t="s">
        <v>15</v>
      </c>
      <c r="AN2" t="s">
        <v>1</v>
      </c>
      <c r="AO2" t="s">
        <v>13</v>
      </c>
      <c r="AS2" t="s">
        <v>14</v>
      </c>
      <c r="AW2" t="s">
        <v>15</v>
      </c>
      <c r="BA2" t="s">
        <v>1</v>
      </c>
      <c r="BB2" t="s">
        <v>13</v>
      </c>
      <c r="BF2" t="s">
        <v>14</v>
      </c>
      <c r="BJ2" t="s">
        <v>15</v>
      </c>
    </row>
    <row r="3" spans="1:65" x14ac:dyDescent="0.25">
      <c r="B3" t="s">
        <v>16</v>
      </c>
      <c r="C3" t="s">
        <v>6</v>
      </c>
      <c r="D3" t="s">
        <v>17</v>
      </c>
      <c r="E3" t="s">
        <v>18</v>
      </c>
      <c r="F3" t="s">
        <v>16</v>
      </c>
      <c r="G3" t="s">
        <v>6</v>
      </c>
      <c r="H3" t="s">
        <v>17</v>
      </c>
      <c r="I3" t="s">
        <v>18</v>
      </c>
      <c r="J3" t="s">
        <v>16</v>
      </c>
      <c r="K3" t="s">
        <v>6</v>
      </c>
      <c r="L3" t="s">
        <v>17</v>
      </c>
      <c r="M3" t="s">
        <v>18</v>
      </c>
      <c r="O3" t="s">
        <v>16</v>
      </c>
      <c r="P3" t="s">
        <v>6</v>
      </c>
      <c r="Q3" t="s">
        <v>17</v>
      </c>
      <c r="R3" t="s">
        <v>18</v>
      </c>
      <c r="S3" t="s">
        <v>16</v>
      </c>
      <c r="T3" t="s">
        <v>6</v>
      </c>
      <c r="U3" t="s">
        <v>17</v>
      </c>
      <c r="V3" t="s">
        <v>18</v>
      </c>
      <c r="W3" t="s">
        <v>16</v>
      </c>
      <c r="X3" t="s">
        <v>6</v>
      </c>
      <c r="Y3" t="s">
        <v>17</v>
      </c>
      <c r="Z3" t="s">
        <v>18</v>
      </c>
      <c r="AB3" t="s">
        <v>16</v>
      </c>
      <c r="AC3" t="s">
        <v>6</v>
      </c>
      <c r="AD3" t="s">
        <v>17</v>
      </c>
      <c r="AE3" t="s">
        <v>18</v>
      </c>
      <c r="AF3" t="s">
        <v>16</v>
      </c>
      <c r="AG3" t="s">
        <v>6</v>
      </c>
      <c r="AH3" t="s">
        <v>17</v>
      </c>
      <c r="AI3" t="s">
        <v>18</v>
      </c>
      <c r="AJ3" t="s">
        <v>16</v>
      </c>
      <c r="AK3" t="s">
        <v>6</v>
      </c>
      <c r="AL3" t="s">
        <v>17</v>
      </c>
      <c r="AM3" t="s">
        <v>18</v>
      </c>
      <c r="AO3" t="s">
        <v>16</v>
      </c>
      <c r="AP3" t="s">
        <v>6</v>
      </c>
      <c r="AQ3" t="s">
        <v>17</v>
      </c>
      <c r="AR3" t="s">
        <v>18</v>
      </c>
      <c r="AS3" t="s">
        <v>16</v>
      </c>
      <c r="AT3" t="s">
        <v>6</v>
      </c>
      <c r="AU3" t="s">
        <v>17</v>
      </c>
      <c r="AV3" t="s">
        <v>18</v>
      </c>
      <c r="AW3" t="s">
        <v>16</v>
      </c>
      <c r="AX3" t="s">
        <v>6</v>
      </c>
      <c r="AY3" t="s">
        <v>17</v>
      </c>
      <c r="AZ3" t="s">
        <v>18</v>
      </c>
      <c r="BB3" t="s">
        <v>16</v>
      </c>
      <c r="BC3" t="s">
        <v>6</v>
      </c>
      <c r="BD3" t="s">
        <v>17</v>
      </c>
      <c r="BE3" t="s">
        <v>18</v>
      </c>
      <c r="BF3" t="s">
        <v>16</v>
      </c>
      <c r="BG3" t="s">
        <v>6</v>
      </c>
      <c r="BH3" t="s">
        <v>17</v>
      </c>
      <c r="BI3" t="s">
        <v>18</v>
      </c>
      <c r="BJ3" t="s">
        <v>16</v>
      </c>
      <c r="BK3" t="s">
        <v>6</v>
      </c>
      <c r="BL3" t="s">
        <v>17</v>
      </c>
      <c r="BM3" t="s">
        <v>18</v>
      </c>
    </row>
    <row r="4" spans="1:65" x14ac:dyDescent="0.25">
      <c r="A4" t="s">
        <v>240</v>
      </c>
      <c r="B4">
        <v>5</v>
      </c>
      <c r="C4">
        <v>1</v>
      </c>
      <c r="D4">
        <v>83</v>
      </c>
      <c r="E4">
        <v>17</v>
      </c>
      <c r="F4">
        <v>3</v>
      </c>
      <c r="G4">
        <v>0</v>
      </c>
      <c r="H4">
        <v>100</v>
      </c>
      <c r="I4">
        <v>0</v>
      </c>
      <c r="J4">
        <v>2</v>
      </c>
      <c r="K4">
        <v>1</v>
      </c>
      <c r="L4">
        <v>67</v>
      </c>
      <c r="M4">
        <v>33</v>
      </c>
      <c r="N4" t="s">
        <v>240</v>
      </c>
      <c r="O4">
        <v>4</v>
      </c>
      <c r="P4">
        <v>2</v>
      </c>
      <c r="Q4">
        <v>67</v>
      </c>
      <c r="R4">
        <v>33</v>
      </c>
      <c r="S4">
        <v>2</v>
      </c>
      <c r="T4">
        <v>1</v>
      </c>
      <c r="U4">
        <v>67</v>
      </c>
      <c r="V4">
        <v>33</v>
      </c>
      <c r="W4">
        <v>2</v>
      </c>
      <c r="X4">
        <v>1</v>
      </c>
      <c r="Y4">
        <v>67</v>
      </c>
      <c r="Z4">
        <v>33</v>
      </c>
      <c r="AA4" t="s">
        <v>240</v>
      </c>
      <c r="AB4">
        <v>2</v>
      </c>
      <c r="AC4">
        <v>4</v>
      </c>
      <c r="AD4">
        <v>33</v>
      </c>
      <c r="AE4">
        <v>67</v>
      </c>
      <c r="AF4">
        <v>2</v>
      </c>
      <c r="AG4">
        <v>1</v>
      </c>
      <c r="AH4">
        <v>67</v>
      </c>
      <c r="AI4">
        <v>33</v>
      </c>
      <c r="AJ4">
        <v>0</v>
      </c>
      <c r="AK4">
        <v>3</v>
      </c>
      <c r="AL4">
        <v>0</v>
      </c>
      <c r="AM4">
        <v>100</v>
      </c>
      <c r="AN4" t="s">
        <v>240</v>
      </c>
      <c r="AO4">
        <v>2</v>
      </c>
      <c r="AP4">
        <v>4</v>
      </c>
      <c r="AQ4">
        <v>33</v>
      </c>
      <c r="AR4">
        <v>67</v>
      </c>
      <c r="AS4">
        <v>2</v>
      </c>
      <c r="AT4">
        <v>1</v>
      </c>
      <c r="AU4">
        <v>67</v>
      </c>
      <c r="AV4">
        <v>33</v>
      </c>
      <c r="AW4">
        <v>0</v>
      </c>
      <c r="AX4">
        <v>3</v>
      </c>
      <c r="AY4">
        <v>0</v>
      </c>
      <c r="AZ4">
        <v>100</v>
      </c>
      <c r="BA4" t="s">
        <v>93</v>
      </c>
      <c r="BB4">
        <v>5</v>
      </c>
      <c r="BC4">
        <v>22</v>
      </c>
      <c r="BD4">
        <v>19</v>
      </c>
      <c r="BE4">
        <v>81</v>
      </c>
      <c r="BF4">
        <v>3</v>
      </c>
      <c r="BG4">
        <v>11</v>
      </c>
      <c r="BH4">
        <v>21</v>
      </c>
      <c r="BI4">
        <v>79</v>
      </c>
      <c r="BJ4">
        <v>2</v>
      </c>
      <c r="BK4">
        <v>11</v>
      </c>
      <c r="BL4">
        <v>15</v>
      </c>
      <c r="BM4">
        <v>85</v>
      </c>
    </row>
    <row r="5" spans="1:65" x14ac:dyDescent="0.25">
      <c r="A5" t="s">
        <v>229</v>
      </c>
      <c r="B5">
        <v>6</v>
      </c>
      <c r="C5">
        <v>0</v>
      </c>
      <c r="D5">
        <v>100</v>
      </c>
      <c r="E5">
        <v>0</v>
      </c>
      <c r="F5">
        <v>3</v>
      </c>
      <c r="G5">
        <v>0</v>
      </c>
      <c r="H5">
        <v>100</v>
      </c>
      <c r="I5">
        <v>0</v>
      </c>
      <c r="J5">
        <v>3</v>
      </c>
      <c r="K5">
        <v>0</v>
      </c>
      <c r="L5">
        <v>100</v>
      </c>
      <c r="M5">
        <v>0</v>
      </c>
      <c r="N5" t="s">
        <v>229</v>
      </c>
      <c r="O5">
        <v>5</v>
      </c>
      <c r="P5">
        <v>1</v>
      </c>
      <c r="Q5">
        <v>83</v>
      </c>
      <c r="R5">
        <v>17</v>
      </c>
      <c r="S5">
        <v>3</v>
      </c>
      <c r="T5">
        <v>0</v>
      </c>
      <c r="U5">
        <v>100</v>
      </c>
      <c r="V5">
        <v>0</v>
      </c>
      <c r="W5">
        <v>2</v>
      </c>
      <c r="X5">
        <v>1</v>
      </c>
      <c r="Y5">
        <v>67</v>
      </c>
      <c r="Z5">
        <v>33</v>
      </c>
      <c r="AA5" t="s">
        <v>229</v>
      </c>
      <c r="AB5">
        <v>3</v>
      </c>
      <c r="AC5">
        <v>3</v>
      </c>
      <c r="AD5">
        <v>50</v>
      </c>
      <c r="AE5">
        <v>50</v>
      </c>
      <c r="AF5">
        <v>1</v>
      </c>
      <c r="AG5">
        <v>2</v>
      </c>
      <c r="AH5">
        <v>33</v>
      </c>
      <c r="AI5">
        <v>67</v>
      </c>
      <c r="AJ5">
        <v>2</v>
      </c>
      <c r="AK5">
        <v>1</v>
      </c>
      <c r="AL5">
        <v>67</v>
      </c>
      <c r="AM5">
        <v>33</v>
      </c>
      <c r="AN5" t="s">
        <v>229</v>
      </c>
      <c r="AO5">
        <v>0</v>
      </c>
      <c r="AP5">
        <v>6</v>
      </c>
      <c r="AQ5">
        <v>0</v>
      </c>
      <c r="AR5">
        <v>100</v>
      </c>
      <c r="AS5">
        <v>0</v>
      </c>
      <c r="AT5">
        <v>3</v>
      </c>
      <c r="AU5">
        <v>0</v>
      </c>
      <c r="AV5">
        <v>100</v>
      </c>
      <c r="AW5">
        <v>0</v>
      </c>
      <c r="AX5">
        <v>3</v>
      </c>
      <c r="AY5">
        <v>0</v>
      </c>
      <c r="AZ5">
        <v>100</v>
      </c>
      <c r="BA5" t="s">
        <v>87</v>
      </c>
      <c r="BB5">
        <v>3</v>
      </c>
      <c r="BC5">
        <v>24</v>
      </c>
      <c r="BD5">
        <v>11</v>
      </c>
      <c r="BE5">
        <v>89</v>
      </c>
      <c r="BF5">
        <v>2</v>
      </c>
      <c r="BG5">
        <v>12</v>
      </c>
      <c r="BH5">
        <v>14</v>
      </c>
      <c r="BI5">
        <v>86</v>
      </c>
      <c r="BJ5">
        <v>1</v>
      </c>
      <c r="BK5">
        <v>12</v>
      </c>
      <c r="BL5">
        <v>8</v>
      </c>
      <c r="BM5">
        <v>92</v>
      </c>
    </row>
    <row r="6" spans="1:65" x14ac:dyDescent="0.25">
      <c r="A6" t="s">
        <v>231</v>
      </c>
      <c r="B6">
        <v>5</v>
      </c>
      <c r="C6">
        <v>1</v>
      </c>
      <c r="D6">
        <v>83</v>
      </c>
      <c r="E6">
        <v>17</v>
      </c>
      <c r="F6">
        <v>2</v>
      </c>
      <c r="G6">
        <v>1</v>
      </c>
      <c r="H6">
        <v>67</v>
      </c>
      <c r="I6">
        <v>33</v>
      </c>
      <c r="J6">
        <v>3</v>
      </c>
      <c r="K6">
        <v>0</v>
      </c>
      <c r="L6">
        <v>100</v>
      </c>
      <c r="M6">
        <v>0</v>
      </c>
      <c r="N6" t="s">
        <v>231</v>
      </c>
      <c r="O6">
        <v>3</v>
      </c>
      <c r="P6">
        <v>3</v>
      </c>
      <c r="Q6">
        <v>50</v>
      </c>
      <c r="R6">
        <v>50</v>
      </c>
      <c r="S6">
        <v>1</v>
      </c>
      <c r="T6">
        <v>2</v>
      </c>
      <c r="U6">
        <v>33</v>
      </c>
      <c r="V6">
        <v>67</v>
      </c>
      <c r="W6">
        <v>2</v>
      </c>
      <c r="X6">
        <v>1</v>
      </c>
      <c r="Y6">
        <v>67</v>
      </c>
      <c r="Z6">
        <v>33</v>
      </c>
      <c r="AA6" t="s">
        <v>231</v>
      </c>
      <c r="AB6">
        <v>2</v>
      </c>
      <c r="AC6">
        <v>4</v>
      </c>
      <c r="AD6">
        <v>33</v>
      </c>
      <c r="AE6">
        <v>67</v>
      </c>
      <c r="AF6">
        <v>1</v>
      </c>
      <c r="AG6">
        <v>2</v>
      </c>
      <c r="AH6">
        <v>33</v>
      </c>
      <c r="AI6">
        <v>67</v>
      </c>
      <c r="AJ6">
        <v>1</v>
      </c>
      <c r="AK6">
        <v>2</v>
      </c>
      <c r="AL6">
        <v>33</v>
      </c>
      <c r="AM6">
        <v>67</v>
      </c>
      <c r="AN6" t="s">
        <v>231</v>
      </c>
      <c r="AO6">
        <v>1</v>
      </c>
      <c r="AP6">
        <v>5</v>
      </c>
      <c r="AQ6">
        <v>17</v>
      </c>
      <c r="AR6">
        <v>83</v>
      </c>
      <c r="AS6">
        <v>0</v>
      </c>
      <c r="AT6">
        <v>3</v>
      </c>
      <c r="AU6">
        <v>0</v>
      </c>
      <c r="AV6">
        <v>100</v>
      </c>
      <c r="AW6">
        <v>1</v>
      </c>
      <c r="AX6">
        <v>2</v>
      </c>
      <c r="AY6">
        <v>33</v>
      </c>
      <c r="AZ6">
        <v>67</v>
      </c>
      <c r="BA6" t="s">
        <v>82</v>
      </c>
      <c r="BB6">
        <v>7</v>
      </c>
      <c r="BC6">
        <v>20</v>
      </c>
      <c r="BD6">
        <v>26</v>
      </c>
      <c r="BE6">
        <v>74</v>
      </c>
      <c r="BF6">
        <v>4</v>
      </c>
      <c r="BG6">
        <v>9</v>
      </c>
      <c r="BH6">
        <v>31</v>
      </c>
      <c r="BI6">
        <v>69</v>
      </c>
      <c r="BJ6">
        <v>3</v>
      </c>
      <c r="BK6">
        <v>11</v>
      </c>
      <c r="BL6">
        <v>21</v>
      </c>
      <c r="BM6">
        <v>79</v>
      </c>
    </row>
    <row r="7" spans="1:65" x14ac:dyDescent="0.25">
      <c r="A7" t="s">
        <v>235</v>
      </c>
      <c r="B7">
        <v>6</v>
      </c>
      <c r="C7">
        <v>0</v>
      </c>
      <c r="D7">
        <v>100</v>
      </c>
      <c r="E7">
        <v>0</v>
      </c>
      <c r="F7">
        <v>3</v>
      </c>
      <c r="G7">
        <v>0</v>
      </c>
      <c r="H7">
        <v>100</v>
      </c>
      <c r="I7">
        <v>0</v>
      </c>
      <c r="J7">
        <v>3</v>
      </c>
      <c r="K7">
        <v>0</v>
      </c>
      <c r="L7">
        <v>100</v>
      </c>
      <c r="M7">
        <v>0</v>
      </c>
      <c r="N7" t="s">
        <v>235</v>
      </c>
      <c r="O7">
        <v>2</v>
      </c>
      <c r="P7">
        <v>4</v>
      </c>
      <c r="Q7">
        <v>33</v>
      </c>
      <c r="R7">
        <v>67</v>
      </c>
      <c r="S7">
        <v>2</v>
      </c>
      <c r="T7">
        <v>1</v>
      </c>
      <c r="U7">
        <v>67</v>
      </c>
      <c r="V7">
        <v>33</v>
      </c>
      <c r="W7">
        <v>0</v>
      </c>
      <c r="X7">
        <v>3</v>
      </c>
      <c r="Y7">
        <v>0</v>
      </c>
      <c r="Z7">
        <v>100</v>
      </c>
      <c r="AA7" t="s">
        <v>235</v>
      </c>
      <c r="AB7">
        <v>1</v>
      </c>
      <c r="AC7">
        <v>5</v>
      </c>
      <c r="AD7">
        <v>17</v>
      </c>
      <c r="AE7">
        <v>83</v>
      </c>
      <c r="AF7">
        <v>1</v>
      </c>
      <c r="AG7">
        <v>2</v>
      </c>
      <c r="AH7">
        <v>33</v>
      </c>
      <c r="AI7">
        <v>67</v>
      </c>
      <c r="AJ7">
        <v>0</v>
      </c>
      <c r="AK7">
        <v>3</v>
      </c>
      <c r="AL7">
        <v>0</v>
      </c>
      <c r="AM7">
        <v>100</v>
      </c>
      <c r="AN7" t="s">
        <v>235</v>
      </c>
      <c r="AO7">
        <v>0</v>
      </c>
      <c r="AP7">
        <v>6</v>
      </c>
      <c r="AQ7">
        <v>0</v>
      </c>
      <c r="AR7">
        <v>100</v>
      </c>
      <c r="AS7">
        <v>0</v>
      </c>
      <c r="AT7">
        <v>3</v>
      </c>
      <c r="AU7">
        <v>0</v>
      </c>
      <c r="AV7">
        <v>100</v>
      </c>
      <c r="AW7">
        <v>0</v>
      </c>
      <c r="AX7">
        <v>3</v>
      </c>
      <c r="AY7">
        <v>0</v>
      </c>
      <c r="AZ7">
        <v>100</v>
      </c>
      <c r="BA7" t="s">
        <v>96</v>
      </c>
      <c r="BB7">
        <v>3</v>
      </c>
      <c r="BC7">
        <v>24</v>
      </c>
      <c r="BD7">
        <v>11</v>
      </c>
      <c r="BE7">
        <v>89</v>
      </c>
      <c r="BF7">
        <v>2</v>
      </c>
      <c r="BG7">
        <v>12</v>
      </c>
      <c r="BH7">
        <v>14</v>
      </c>
      <c r="BI7">
        <v>86</v>
      </c>
      <c r="BJ7">
        <v>1</v>
      </c>
      <c r="BK7">
        <v>12</v>
      </c>
      <c r="BL7">
        <v>8</v>
      </c>
      <c r="BM7">
        <v>92</v>
      </c>
    </row>
    <row r="8" spans="1:65" x14ac:dyDescent="0.25">
      <c r="A8" t="s">
        <v>228</v>
      </c>
      <c r="B8">
        <v>6</v>
      </c>
      <c r="C8">
        <v>0</v>
      </c>
      <c r="D8">
        <v>100</v>
      </c>
      <c r="E8">
        <v>0</v>
      </c>
      <c r="F8">
        <v>3</v>
      </c>
      <c r="G8">
        <v>0</v>
      </c>
      <c r="H8">
        <v>100</v>
      </c>
      <c r="I8">
        <v>0</v>
      </c>
      <c r="J8">
        <v>3</v>
      </c>
      <c r="K8">
        <v>0</v>
      </c>
      <c r="L8">
        <v>100</v>
      </c>
      <c r="M8">
        <v>0</v>
      </c>
      <c r="N8" t="s">
        <v>228</v>
      </c>
      <c r="O8">
        <v>6</v>
      </c>
      <c r="P8">
        <v>0</v>
      </c>
      <c r="Q8">
        <v>100</v>
      </c>
      <c r="R8">
        <v>0</v>
      </c>
      <c r="S8">
        <v>3</v>
      </c>
      <c r="T8">
        <v>0</v>
      </c>
      <c r="U8">
        <v>100</v>
      </c>
      <c r="V8">
        <v>0</v>
      </c>
      <c r="W8">
        <v>3</v>
      </c>
      <c r="X8">
        <v>0</v>
      </c>
      <c r="Y8">
        <v>100</v>
      </c>
      <c r="Z8">
        <v>0</v>
      </c>
      <c r="AA8" t="s">
        <v>228</v>
      </c>
      <c r="AB8">
        <v>4</v>
      </c>
      <c r="AC8">
        <v>2</v>
      </c>
      <c r="AD8">
        <v>67</v>
      </c>
      <c r="AE8">
        <v>33</v>
      </c>
      <c r="AF8">
        <v>2</v>
      </c>
      <c r="AG8">
        <v>1</v>
      </c>
      <c r="AH8">
        <v>67</v>
      </c>
      <c r="AI8">
        <v>33</v>
      </c>
      <c r="AJ8">
        <v>2</v>
      </c>
      <c r="AK8">
        <v>1</v>
      </c>
      <c r="AL8">
        <v>67</v>
      </c>
      <c r="AM8">
        <v>33</v>
      </c>
      <c r="AN8" t="s">
        <v>228</v>
      </c>
      <c r="AO8">
        <v>3</v>
      </c>
      <c r="AP8">
        <v>3</v>
      </c>
      <c r="AQ8">
        <v>50</v>
      </c>
      <c r="AR8">
        <v>50</v>
      </c>
      <c r="AS8">
        <v>2</v>
      </c>
      <c r="AT8">
        <v>1</v>
      </c>
      <c r="AU8">
        <v>67</v>
      </c>
      <c r="AV8">
        <v>33</v>
      </c>
      <c r="AW8">
        <v>1</v>
      </c>
      <c r="AX8">
        <v>2</v>
      </c>
      <c r="AY8">
        <v>33</v>
      </c>
      <c r="AZ8">
        <v>67</v>
      </c>
      <c r="BA8" t="s">
        <v>85</v>
      </c>
      <c r="BB8">
        <v>2</v>
      </c>
      <c r="BC8">
        <v>25</v>
      </c>
      <c r="BD8">
        <v>7</v>
      </c>
      <c r="BE8">
        <v>93</v>
      </c>
      <c r="BF8">
        <v>1</v>
      </c>
      <c r="BG8">
        <v>13</v>
      </c>
      <c r="BH8">
        <v>7</v>
      </c>
      <c r="BI8">
        <v>93</v>
      </c>
      <c r="BJ8">
        <v>1</v>
      </c>
      <c r="BK8">
        <v>12</v>
      </c>
      <c r="BL8">
        <v>8</v>
      </c>
      <c r="BM8">
        <v>92</v>
      </c>
    </row>
    <row r="9" spans="1:65" x14ac:dyDescent="0.25">
      <c r="A9" t="s">
        <v>226</v>
      </c>
      <c r="B9">
        <v>6</v>
      </c>
      <c r="C9">
        <v>0</v>
      </c>
      <c r="D9">
        <v>100</v>
      </c>
      <c r="E9">
        <v>0</v>
      </c>
      <c r="F9">
        <v>3</v>
      </c>
      <c r="G9">
        <v>0</v>
      </c>
      <c r="H9">
        <v>100</v>
      </c>
      <c r="I9">
        <v>0</v>
      </c>
      <c r="J9">
        <v>3</v>
      </c>
      <c r="K9">
        <v>0</v>
      </c>
      <c r="L9">
        <v>100</v>
      </c>
      <c r="M9">
        <v>0</v>
      </c>
      <c r="N9" t="s">
        <v>226</v>
      </c>
      <c r="O9">
        <v>6</v>
      </c>
      <c r="P9">
        <v>0</v>
      </c>
      <c r="Q9">
        <v>100</v>
      </c>
      <c r="R9">
        <v>0</v>
      </c>
      <c r="S9">
        <v>3</v>
      </c>
      <c r="T9">
        <v>0</v>
      </c>
      <c r="U9">
        <v>100</v>
      </c>
      <c r="V9">
        <v>0</v>
      </c>
      <c r="W9">
        <v>3</v>
      </c>
      <c r="X9">
        <v>0</v>
      </c>
      <c r="Y9">
        <v>100</v>
      </c>
      <c r="Z9">
        <v>0</v>
      </c>
      <c r="AA9" t="s">
        <v>226</v>
      </c>
      <c r="AB9">
        <v>3</v>
      </c>
      <c r="AC9">
        <v>3</v>
      </c>
      <c r="AD9">
        <v>50</v>
      </c>
      <c r="AE9">
        <v>50</v>
      </c>
      <c r="AF9">
        <v>1</v>
      </c>
      <c r="AG9">
        <v>2</v>
      </c>
      <c r="AH9">
        <v>33</v>
      </c>
      <c r="AI9">
        <v>67</v>
      </c>
      <c r="AJ9">
        <v>2</v>
      </c>
      <c r="AK9">
        <v>1</v>
      </c>
      <c r="AL9">
        <v>67</v>
      </c>
      <c r="AM9">
        <v>33</v>
      </c>
      <c r="AN9" t="s">
        <v>226</v>
      </c>
      <c r="AO9">
        <v>1</v>
      </c>
      <c r="AP9">
        <v>5</v>
      </c>
      <c r="AQ9">
        <v>17</v>
      </c>
      <c r="AR9">
        <v>83</v>
      </c>
      <c r="AS9">
        <v>1</v>
      </c>
      <c r="AT9">
        <v>2</v>
      </c>
      <c r="AU9">
        <v>33</v>
      </c>
      <c r="AV9">
        <v>67</v>
      </c>
      <c r="AW9">
        <v>0</v>
      </c>
      <c r="AX9">
        <v>3</v>
      </c>
      <c r="AY9">
        <v>0</v>
      </c>
      <c r="AZ9">
        <v>100</v>
      </c>
      <c r="BA9" t="s">
        <v>100</v>
      </c>
      <c r="BB9">
        <v>6</v>
      </c>
      <c r="BC9">
        <v>21</v>
      </c>
      <c r="BD9">
        <v>22</v>
      </c>
      <c r="BE9">
        <v>78</v>
      </c>
      <c r="BF9">
        <v>3</v>
      </c>
      <c r="BG9">
        <v>10</v>
      </c>
      <c r="BH9">
        <v>23</v>
      </c>
      <c r="BI9">
        <v>77</v>
      </c>
      <c r="BJ9">
        <v>3</v>
      </c>
      <c r="BK9">
        <v>11</v>
      </c>
      <c r="BL9">
        <v>21</v>
      </c>
      <c r="BM9">
        <v>79</v>
      </c>
    </row>
    <row r="10" spans="1:65" x14ac:dyDescent="0.25">
      <c r="A10" t="s">
        <v>232</v>
      </c>
      <c r="B10">
        <v>5</v>
      </c>
      <c r="C10">
        <v>1</v>
      </c>
      <c r="D10">
        <v>83</v>
      </c>
      <c r="E10">
        <v>17</v>
      </c>
      <c r="F10">
        <v>2</v>
      </c>
      <c r="G10">
        <v>1</v>
      </c>
      <c r="H10">
        <v>67</v>
      </c>
      <c r="I10">
        <v>33</v>
      </c>
      <c r="J10">
        <v>3</v>
      </c>
      <c r="K10">
        <v>0</v>
      </c>
      <c r="L10">
        <v>100</v>
      </c>
      <c r="M10">
        <v>0</v>
      </c>
      <c r="N10" t="s">
        <v>232</v>
      </c>
      <c r="O10">
        <v>5</v>
      </c>
      <c r="P10">
        <v>1</v>
      </c>
      <c r="Q10">
        <v>83</v>
      </c>
      <c r="R10">
        <v>17</v>
      </c>
      <c r="S10">
        <v>2</v>
      </c>
      <c r="T10">
        <v>1</v>
      </c>
      <c r="U10">
        <v>67</v>
      </c>
      <c r="V10">
        <v>33</v>
      </c>
      <c r="W10">
        <v>3</v>
      </c>
      <c r="X10">
        <v>0</v>
      </c>
      <c r="Y10">
        <v>100</v>
      </c>
      <c r="Z10">
        <v>0</v>
      </c>
      <c r="AA10" t="s">
        <v>232</v>
      </c>
      <c r="AB10">
        <v>4</v>
      </c>
      <c r="AC10">
        <v>2</v>
      </c>
      <c r="AD10">
        <v>67</v>
      </c>
      <c r="AE10">
        <v>33</v>
      </c>
      <c r="AF10">
        <v>1</v>
      </c>
      <c r="AG10">
        <v>2</v>
      </c>
      <c r="AH10">
        <v>33</v>
      </c>
      <c r="AI10">
        <v>67</v>
      </c>
      <c r="AJ10">
        <v>3</v>
      </c>
      <c r="AK10">
        <v>0</v>
      </c>
      <c r="AL10">
        <v>100</v>
      </c>
      <c r="AM10">
        <v>0</v>
      </c>
      <c r="AN10" t="s">
        <v>232</v>
      </c>
      <c r="AO10">
        <v>1</v>
      </c>
      <c r="AP10">
        <v>5</v>
      </c>
      <c r="AQ10">
        <v>17</v>
      </c>
      <c r="AR10">
        <v>83</v>
      </c>
      <c r="AS10">
        <v>0</v>
      </c>
      <c r="AT10">
        <v>3</v>
      </c>
      <c r="AU10">
        <v>0</v>
      </c>
      <c r="AV10">
        <v>100</v>
      </c>
      <c r="AW10">
        <v>1</v>
      </c>
      <c r="AX10">
        <v>2</v>
      </c>
      <c r="AY10">
        <v>33</v>
      </c>
      <c r="AZ10">
        <v>67</v>
      </c>
      <c r="BA10" t="s">
        <v>92</v>
      </c>
      <c r="BB10">
        <v>2</v>
      </c>
      <c r="BC10">
        <v>25</v>
      </c>
      <c r="BD10">
        <v>7</v>
      </c>
      <c r="BE10">
        <v>93</v>
      </c>
      <c r="BF10">
        <v>2</v>
      </c>
      <c r="BG10">
        <v>11</v>
      </c>
      <c r="BH10">
        <v>15</v>
      </c>
      <c r="BI10">
        <v>85</v>
      </c>
      <c r="BJ10">
        <v>0</v>
      </c>
      <c r="BK10">
        <v>14</v>
      </c>
      <c r="BL10">
        <v>0</v>
      </c>
      <c r="BM10">
        <v>100</v>
      </c>
    </row>
    <row r="11" spans="1:65" x14ac:dyDescent="0.25">
      <c r="A11" t="s">
        <v>244</v>
      </c>
      <c r="B11">
        <v>5</v>
      </c>
      <c r="C11">
        <v>1</v>
      </c>
      <c r="D11">
        <v>83</v>
      </c>
      <c r="E11">
        <v>17</v>
      </c>
      <c r="F11">
        <v>3</v>
      </c>
      <c r="G11">
        <v>0</v>
      </c>
      <c r="H11">
        <v>100</v>
      </c>
      <c r="I11">
        <v>0</v>
      </c>
      <c r="J11">
        <v>2</v>
      </c>
      <c r="K11">
        <v>1</v>
      </c>
      <c r="L11">
        <v>67</v>
      </c>
      <c r="M11">
        <v>33</v>
      </c>
      <c r="N11" t="s">
        <v>244</v>
      </c>
      <c r="O11">
        <v>5</v>
      </c>
      <c r="P11">
        <v>1</v>
      </c>
      <c r="Q11">
        <v>83</v>
      </c>
      <c r="R11">
        <v>17</v>
      </c>
      <c r="S11">
        <v>3</v>
      </c>
      <c r="T11">
        <v>0</v>
      </c>
      <c r="U11">
        <v>100</v>
      </c>
      <c r="V11">
        <v>0</v>
      </c>
      <c r="W11">
        <v>2</v>
      </c>
      <c r="X11">
        <v>1</v>
      </c>
      <c r="Y11">
        <v>67</v>
      </c>
      <c r="Z11">
        <v>33</v>
      </c>
      <c r="AA11" t="s">
        <v>244</v>
      </c>
      <c r="AB11">
        <v>4</v>
      </c>
      <c r="AC11">
        <v>2</v>
      </c>
      <c r="AD11">
        <v>67</v>
      </c>
      <c r="AE11">
        <v>33</v>
      </c>
      <c r="AF11">
        <v>2</v>
      </c>
      <c r="AG11">
        <v>1</v>
      </c>
      <c r="AH11">
        <v>67</v>
      </c>
      <c r="AI11">
        <v>33</v>
      </c>
      <c r="AJ11">
        <v>2</v>
      </c>
      <c r="AK11">
        <v>1</v>
      </c>
      <c r="AL11">
        <v>67</v>
      </c>
      <c r="AM11">
        <v>33</v>
      </c>
      <c r="AN11" t="s">
        <v>244</v>
      </c>
      <c r="AO11">
        <v>1</v>
      </c>
      <c r="AP11">
        <v>5</v>
      </c>
      <c r="AQ11">
        <v>17</v>
      </c>
      <c r="AR11">
        <v>83</v>
      </c>
      <c r="AS11">
        <v>0</v>
      </c>
      <c r="AT11">
        <v>3</v>
      </c>
      <c r="AU11">
        <v>0</v>
      </c>
      <c r="AV11">
        <v>100</v>
      </c>
      <c r="AW11">
        <v>1</v>
      </c>
      <c r="AX11">
        <v>2</v>
      </c>
      <c r="AY11">
        <v>33</v>
      </c>
      <c r="AZ11">
        <v>67</v>
      </c>
      <c r="BA11" t="s">
        <v>94</v>
      </c>
      <c r="BB11">
        <v>1</v>
      </c>
      <c r="BC11">
        <v>26</v>
      </c>
      <c r="BD11">
        <v>4</v>
      </c>
      <c r="BE11">
        <v>96</v>
      </c>
      <c r="BF11">
        <v>0</v>
      </c>
      <c r="BG11">
        <v>14</v>
      </c>
      <c r="BH11">
        <v>0</v>
      </c>
      <c r="BI11">
        <v>100</v>
      </c>
      <c r="BJ11">
        <v>1</v>
      </c>
      <c r="BK11">
        <v>12</v>
      </c>
      <c r="BL11">
        <v>8</v>
      </c>
      <c r="BM11">
        <v>92</v>
      </c>
    </row>
    <row r="12" spans="1:65" x14ac:dyDescent="0.25">
      <c r="A12" t="s">
        <v>238</v>
      </c>
      <c r="B12">
        <v>6</v>
      </c>
      <c r="C12">
        <v>0</v>
      </c>
      <c r="D12">
        <v>100</v>
      </c>
      <c r="E12">
        <v>0</v>
      </c>
      <c r="F12">
        <v>3</v>
      </c>
      <c r="G12">
        <v>0</v>
      </c>
      <c r="H12">
        <v>100</v>
      </c>
      <c r="I12">
        <v>0</v>
      </c>
      <c r="J12">
        <v>3</v>
      </c>
      <c r="K12">
        <v>0</v>
      </c>
      <c r="L12">
        <v>100</v>
      </c>
      <c r="M12">
        <v>0</v>
      </c>
      <c r="N12" t="s">
        <v>238</v>
      </c>
      <c r="O12">
        <v>6</v>
      </c>
      <c r="P12">
        <v>0</v>
      </c>
      <c r="Q12">
        <v>100</v>
      </c>
      <c r="R12">
        <v>0</v>
      </c>
      <c r="S12">
        <v>3</v>
      </c>
      <c r="T12">
        <v>0</v>
      </c>
      <c r="U12">
        <v>100</v>
      </c>
      <c r="V12">
        <v>0</v>
      </c>
      <c r="W12">
        <v>3</v>
      </c>
      <c r="X12">
        <v>0</v>
      </c>
      <c r="Y12">
        <v>100</v>
      </c>
      <c r="Z12">
        <v>0</v>
      </c>
      <c r="AA12" t="s">
        <v>238</v>
      </c>
      <c r="AB12">
        <v>4</v>
      </c>
      <c r="AC12">
        <v>2</v>
      </c>
      <c r="AD12">
        <v>67</v>
      </c>
      <c r="AE12">
        <v>33</v>
      </c>
      <c r="AF12">
        <v>2</v>
      </c>
      <c r="AG12">
        <v>1</v>
      </c>
      <c r="AH12">
        <v>67</v>
      </c>
      <c r="AI12">
        <v>33</v>
      </c>
      <c r="AJ12">
        <v>2</v>
      </c>
      <c r="AK12">
        <v>1</v>
      </c>
      <c r="AL12">
        <v>67</v>
      </c>
      <c r="AM12">
        <v>33</v>
      </c>
      <c r="AN12" t="s">
        <v>238</v>
      </c>
      <c r="AO12">
        <v>2</v>
      </c>
      <c r="AP12">
        <v>4</v>
      </c>
      <c r="AQ12">
        <v>33</v>
      </c>
      <c r="AR12">
        <v>67</v>
      </c>
      <c r="AS12">
        <v>2</v>
      </c>
      <c r="AT12">
        <v>1</v>
      </c>
      <c r="AU12">
        <v>67</v>
      </c>
      <c r="AV12">
        <v>33</v>
      </c>
      <c r="AW12">
        <v>0</v>
      </c>
      <c r="AX12">
        <v>3</v>
      </c>
      <c r="AY12">
        <v>0</v>
      </c>
      <c r="AZ12">
        <v>100</v>
      </c>
      <c r="BA12" t="s">
        <v>98</v>
      </c>
      <c r="BB12">
        <v>2</v>
      </c>
      <c r="BC12">
        <v>26</v>
      </c>
      <c r="BD12">
        <v>7</v>
      </c>
      <c r="BE12">
        <v>93</v>
      </c>
      <c r="BF12">
        <v>1</v>
      </c>
      <c r="BG12">
        <v>13</v>
      </c>
      <c r="BH12">
        <v>7</v>
      </c>
      <c r="BI12">
        <v>93</v>
      </c>
      <c r="BJ12">
        <v>1</v>
      </c>
      <c r="BK12">
        <v>13</v>
      </c>
      <c r="BL12">
        <v>7</v>
      </c>
      <c r="BM12">
        <v>93</v>
      </c>
    </row>
    <row r="13" spans="1:65" x14ac:dyDescent="0.25">
      <c r="A13" t="s">
        <v>224</v>
      </c>
      <c r="B13">
        <v>6</v>
      </c>
      <c r="C13">
        <v>0</v>
      </c>
      <c r="D13">
        <v>100</v>
      </c>
      <c r="E13">
        <v>0</v>
      </c>
      <c r="F13">
        <v>3</v>
      </c>
      <c r="G13">
        <v>0</v>
      </c>
      <c r="H13">
        <v>100</v>
      </c>
      <c r="I13">
        <v>0</v>
      </c>
      <c r="J13">
        <v>3</v>
      </c>
      <c r="K13">
        <v>0</v>
      </c>
      <c r="L13">
        <v>100</v>
      </c>
      <c r="M13">
        <v>0</v>
      </c>
      <c r="N13" t="s">
        <v>224</v>
      </c>
      <c r="O13">
        <v>4</v>
      </c>
      <c r="P13">
        <v>2</v>
      </c>
      <c r="Q13">
        <v>67</v>
      </c>
      <c r="R13">
        <v>33</v>
      </c>
      <c r="S13">
        <v>1</v>
      </c>
      <c r="T13">
        <v>2</v>
      </c>
      <c r="U13">
        <v>33</v>
      </c>
      <c r="V13">
        <v>67</v>
      </c>
      <c r="W13">
        <v>3</v>
      </c>
      <c r="X13">
        <v>0</v>
      </c>
      <c r="Y13">
        <v>100</v>
      </c>
      <c r="Z13">
        <v>0</v>
      </c>
      <c r="AA13" t="s">
        <v>224</v>
      </c>
      <c r="AB13">
        <v>2</v>
      </c>
      <c r="AC13">
        <v>4</v>
      </c>
      <c r="AD13">
        <v>33</v>
      </c>
      <c r="AE13">
        <v>67</v>
      </c>
      <c r="AF13">
        <v>0</v>
      </c>
      <c r="AG13">
        <v>3</v>
      </c>
      <c r="AH13">
        <v>0</v>
      </c>
      <c r="AI13">
        <v>100</v>
      </c>
      <c r="AJ13">
        <v>2</v>
      </c>
      <c r="AK13">
        <v>1</v>
      </c>
      <c r="AL13">
        <v>67</v>
      </c>
      <c r="AM13">
        <v>33</v>
      </c>
      <c r="AN13" t="s">
        <v>224</v>
      </c>
      <c r="AO13">
        <v>1</v>
      </c>
      <c r="AP13">
        <v>5</v>
      </c>
      <c r="AQ13">
        <v>17</v>
      </c>
      <c r="AR13">
        <v>83</v>
      </c>
      <c r="AS13">
        <v>0</v>
      </c>
      <c r="AT13">
        <v>3</v>
      </c>
      <c r="AU13">
        <v>0</v>
      </c>
      <c r="AV13">
        <v>100</v>
      </c>
      <c r="AW13">
        <v>1</v>
      </c>
      <c r="AX13">
        <v>2</v>
      </c>
      <c r="AY13">
        <v>33</v>
      </c>
      <c r="AZ13">
        <v>67</v>
      </c>
      <c r="BA13" t="s">
        <v>84</v>
      </c>
      <c r="BB13">
        <v>7</v>
      </c>
      <c r="BC13">
        <v>21</v>
      </c>
      <c r="BD13">
        <v>25</v>
      </c>
      <c r="BE13">
        <v>75</v>
      </c>
      <c r="BF13">
        <v>3</v>
      </c>
      <c r="BG13">
        <v>10</v>
      </c>
      <c r="BH13">
        <v>23</v>
      </c>
      <c r="BI13">
        <v>77</v>
      </c>
      <c r="BJ13">
        <v>4</v>
      </c>
      <c r="BK13">
        <v>11</v>
      </c>
      <c r="BL13">
        <v>27</v>
      </c>
      <c r="BM13">
        <v>73</v>
      </c>
    </row>
    <row r="14" spans="1:65" x14ac:dyDescent="0.25">
      <c r="A14" t="s">
        <v>247</v>
      </c>
      <c r="B14">
        <v>6</v>
      </c>
      <c r="C14">
        <v>0</v>
      </c>
      <c r="D14">
        <v>100</v>
      </c>
      <c r="E14">
        <v>0</v>
      </c>
      <c r="F14">
        <v>3</v>
      </c>
      <c r="G14">
        <v>0</v>
      </c>
      <c r="H14">
        <v>100</v>
      </c>
      <c r="I14">
        <v>0</v>
      </c>
      <c r="J14">
        <v>3</v>
      </c>
      <c r="K14">
        <v>0</v>
      </c>
      <c r="L14">
        <v>100</v>
      </c>
      <c r="M14">
        <v>0</v>
      </c>
      <c r="N14" t="s">
        <v>247</v>
      </c>
      <c r="O14">
        <v>5</v>
      </c>
      <c r="P14">
        <v>1</v>
      </c>
      <c r="Q14">
        <v>83</v>
      </c>
      <c r="R14">
        <v>17</v>
      </c>
      <c r="S14">
        <v>3</v>
      </c>
      <c r="T14">
        <v>0</v>
      </c>
      <c r="U14">
        <v>100</v>
      </c>
      <c r="V14">
        <v>0</v>
      </c>
      <c r="W14">
        <v>2</v>
      </c>
      <c r="X14">
        <v>1</v>
      </c>
      <c r="Y14">
        <v>67</v>
      </c>
      <c r="Z14">
        <v>33</v>
      </c>
      <c r="AA14" t="s">
        <v>247</v>
      </c>
      <c r="AB14">
        <v>5</v>
      </c>
      <c r="AC14">
        <v>1</v>
      </c>
      <c r="AD14">
        <v>83</v>
      </c>
      <c r="AE14">
        <v>17</v>
      </c>
      <c r="AF14">
        <v>3</v>
      </c>
      <c r="AG14">
        <v>0</v>
      </c>
      <c r="AH14">
        <v>100</v>
      </c>
      <c r="AI14">
        <v>0</v>
      </c>
      <c r="AJ14">
        <v>2</v>
      </c>
      <c r="AK14">
        <v>1</v>
      </c>
      <c r="AL14">
        <v>67</v>
      </c>
      <c r="AM14">
        <v>33</v>
      </c>
      <c r="AN14" t="s">
        <v>247</v>
      </c>
      <c r="AO14">
        <v>2</v>
      </c>
      <c r="AP14">
        <v>4</v>
      </c>
      <c r="AQ14">
        <v>33</v>
      </c>
      <c r="AR14">
        <v>67</v>
      </c>
      <c r="AS14">
        <v>1</v>
      </c>
      <c r="AT14">
        <v>2</v>
      </c>
      <c r="AU14">
        <v>33</v>
      </c>
      <c r="AV14">
        <v>67</v>
      </c>
      <c r="AW14">
        <v>1</v>
      </c>
      <c r="AX14">
        <v>2</v>
      </c>
      <c r="AY14">
        <v>33</v>
      </c>
      <c r="AZ14">
        <v>67</v>
      </c>
      <c r="BA14" t="s">
        <v>95</v>
      </c>
      <c r="BB14">
        <v>3</v>
      </c>
      <c r="BC14">
        <v>24</v>
      </c>
      <c r="BD14">
        <v>11</v>
      </c>
      <c r="BE14">
        <v>89</v>
      </c>
      <c r="BF14">
        <v>1</v>
      </c>
      <c r="BG14">
        <v>13</v>
      </c>
      <c r="BH14">
        <v>7</v>
      </c>
      <c r="BI14">
        <v>93</v>
      </c>
      <c r="BJ14">
        <v>2</v>
      </c>
      <c r="BK14">
        <v>11</v>
      </c>
      <c r="BL14">
        <v>15</v>
      </c>
      <c r="BM14">
        <v>85</v>
      </c>
    </row>
    <row r="15" spans="1:65" x14ac:dyDescent="0.25">
      <c r="A15" t="s">
        <v>237</v>
      </c>
      <c r="B15">
        <v>6</v>
      </c>
      <c r="C15">
        <v>0</v>
      </c>
      <c r="D15">
        <v>100</v>
      </c>
      <c r="E15">
        <v>0</v>
      </c>
      <c r="F15">
        <v>3</v>
      </c>
      <c r="G15">
        <v>0</v>
      </c>
      <c r="H15">
        <v>100</v>
      </c>
      <c r="I15">
        <v>0</v>
      </c>
      <c r="J15">
        <v>3</v>
      </c>
      <c r="K15">
        <v>0</v>
      </c>
      <c r="L15">
        <v>100</v>
      </c>
      <c r="M15">
        <v>0</v>
      </c>
      <c r="N15" t="s">
        <v>237</v>
      </c>
      <c r="O15">
        <v>3</v>
      </c>
      <c r="P15">
        <v>3</v>
      </c>
      <c r="Q15">
        <v>50</v>
      </c>
      <c r="R15">
        <v>50</v>
      </c>
      <c r="S15">
        <v>1</v>
      </c>
      <c r="T15">
        <v>2</v>
      </c>
      <c r="U15">
        <v>33</v>
      </c>
      <c r="V15">
        <v>67</v>
      </c>
      <c r="W15">
        <v>2</v>
      </c>
      <c r="X15">
        <v>1</v>
      </c>
      <c r="Y15">
        <v>67</v>
      </c>
      <c r="Z15">
        <v>33</v>
      </c>
      <c r="AA15" t="s">
        <v>237</v>
      </c>
      <c r="AB15">
        <v>2</v>
      </c>
      <c r="AC15">
        <v>4</v>
      </c>
      <c r="AD15">
        <v>33</v>
      </c>
      <c r="AE15">
        <v>67</v>
      </c>
      <c r="AF15">
        <v>0</v>
      </c>
      <c r="AG15">
        <v>3</v>
      </c>
      <c r="AH15">
        <v>0</v>
      </c>
      <c r="AI15">
        <v>100</v>
      </c>
      <c r="AJ15">
        <v>2</v>
      </c>
      <c r="AK15">
        <v>1</v>
      </c>
      <c r="AL15">
        <v>67</v>
      </c>
      <c r="AM15">
        <v>33</v>
      </c>
      <c r="AN15" t="s">
        <v>237</v>
      </c>
      <c r="AO15">
        <v>2</v>
      </c>
      <c r="AP15">
        <v>4</v>
      </c>
      <c r="AQ15">
        <v>33</v>
      </c>
      <c r="AR15">
        <v>67</v>
      </c>
      <c r="AS15">
        <v>0</v>
      </c>
      <c r="AT15">
        <v>3</v>
      </c>
      <c r="AU15">
        <v>0</v>
      </c>
      <c r="AV15">
        <v>100</v>
      </c>
      <c r="AW15">
        <v>2</v>
      </c>
      <c r="AX15">
        <v>1</v>
      </c>
      <c r="AY15">
        <v>67</v>
      </c>
      <c r="AZ15">
        <v>33</v>
      </c>
      <c r="BA15" t="s">
        <v>99</v>
      </c>
      <c r="BB15">
        <v>4</v>
      </c>
      <c r="BC15">
        <v>24</v>
      </c>
      <c r="BD15">
        <v>14</v>
      </c>
      <c r="BE15">
        <v>86</v>
      </c>
      <c r="BF15">
        <v>0</v>
      </c>
      <c r="BG15">
        <v>14</v>
      </c>
      <c r="BH15">
        <v>0</v>
      </c>
      <c r="BI15">
        <v>100</v>
      </c>
      <c r="BJ15">
        <v>4</v>
      </c>
      <c r="BK15">
        <v>10</v>
      </c>
      <c r="BL15">
        <v>29</v>
      </c>
      <c r="BM15">
        <v>71</v>
      </c>
    </row>
    <row r="16" spans="1:65" x14ac:dyDescent="0.25">
      <c r="A16" t="s">
        <v>227</v>
      </c>
      <c r="B16">
        <v>6</v>
      </c>
      <c r="C16">
        <v>0</v>
      </c>
      <c r="D16">
        <v>100</v>
      </c>
      <c r="E16">
        <v>0</v>
      </c>
      <c r="F16">
        <v>3</v>
      </c>
      <c r="G16">
        <v>0</v>
      </c>
      <c r="H16">
        <v>100</v>
      </c>
      <c r="I16">
        <v>0</v>
      </c>
      <c r="J16">
        <v>3</v>
      </c>
      <c r="K16">
        <v>0</v>
      </c>
      <c r="L16">
        <v>100</v>
      </c>
      <c r="M16">
        <v>0</v>
      </c>
      <c r="N16" t="s">
        <v>227</v>
      </c>
      <c r="O16">
        <v>4</v>
      </c>
      <c r="P16">
        <v>2</v>
      </c>
      <c r="Q16">
        <v>67</v>
      </c>
      <c r="R16">
        <v>33</v>
      </c>
      <c r="S16">
        <v>1</v>
      </c>
      <c r="T16">
        <v>2</v>
      </c>
      <c r="U16">
        <v>33</v>
      </c>
      <c r="V16">
        <v>67</v>
      </c>
      <c r="W16">
        <v>3</v>
      </c>
      <c r="X16">
        <v>0</v>
      </c>
      <c r="Y16">
        <v>100</v>
      </c>
      <c r="Z16">
        <v>0</v>
      </c>
      <c r="AA16" t="s">
        <v>227</v>
      </c>
      <c r="AB16">
        <v>1</v>
      </c>
      <c r="AC16">
        <v>5</v>
      </c>
      <c r="AD16">
        <v>17</v>
      </c>
      <c r="AE16">
        <v>83</v>
      </c>
      <c r="AF16">
        <v>0</v>
      </c>
      <c r="AG16">
        <v>3</v>
      </c>
      <c r="AH16">
        <v>0</v>
      </c>
      <c r="AI16">
        <v>100</v>
      </c>
      <c r="AJ16">
        <v>1</v>
      </c>
      <c r="AK16">
        <v>2</v>
      </c>
      <c r="AL16">
        <v>33</v>
      </c>
      <c r="AM16">
        <v>67</v>
      </c>
      <c r="AN16" t="s">
        <v>227</v>
      </c>
      <c r="AO16">
        <v>1</v>
      </c>
      <c r="AP16">
        <v>5</v>
      </c>
      <c r="AQ16">
        <v>17</v>
      </c>
      <c r="AR16">
        <v>83</v>
      </c>
      <c r="AS16">
        <v>0</v>
      </c>
      <c r="AT16">
        <v>3</v>
      </c>
      <c r="AU16">
        <v>0</v>
      </c>
      <c r="AV16">
        <v>100</v>
      </c>
      <c r="AW16">
        <v>1</v>
      </c>
      <c r="AX16">
        <v>2</v>
      </c>
      <c r="AY16">
        <v>33</v>
      </c>
      <c r="AZ16">
        <v>67</v>
      </c>
      <c r="BA16" t="s">
        <v>83</v>
      </c>
      <c r="BB16">
        <v>2</v>
      </c>
      <c r="BC16">
        <v>25</v>
      </c>
      <c r="BD16">
        <v>7</v>
      </c>
      <c r="BE16">
        <v>93</v>
      </c>
      <c r="BF16">
        <v>2</v>
      </c>
      <c r="BG16">
        <v>12</v>
      </c>
      <c r="BH16">
        <v>14</v>
      </c>
      <c r="BI16">
        <v>86</v>
      </c>
      <c r="BJ16">
        <v>0</v>
      </c>
      <c r="BK16">
        <v>13</v>
      </c>
      <c r="BL16">
        <v>0</v>
      </c>
      <c r="BM16">
        <v>100</v>
      </c>
    </row>
    <row r="17" spans="1:65" x14ac:dyDescent="0.25">
      <c r="A17" t="s">
        <v>233</v>
      </c>
      <c r="B17">
        <v>6</v>
      </c>
      <c r="C17">
        <v>0</v>
      </c>
      <c r="D17">
        <v>100</v>
      </c>
      <c r="E17">
        <v>0</v>
      </c>
      <c r="F17">
        <v>3</v>
      </c>
      <c r="G17">
        <v>0</v>
      </c>
      <c r="H17">
        <v>100</v>
      </c>
      <c r="I17">
        <v>0</v>
      </c>
      <c r="J17">
        <v>3</v>
      </c>
      <c r="K17">
        <v>0</v>
      </c>
      <c r="L17">
        <v>100</v>
      </c>
      <c r="M17">
        <v>0</v>
      </c>
      <c r="N17" t="s">
        <v>233</v>
      </c>
      <c r="O17">
        <v>6</v>
      </c>
      <c r="P17">
        <v>0</v>
      </c>
      <c r="Q17">
        <v>100</v>
      </c>
      <c r="R17">
        <v>0</v>
      </c>
      <c r="S17">
        <v>3</v>
      </c>
      <c r="T17">
        <v>0</v>
      </c>
      <c r="U17">
        <v>100</v>
      </c>
      <c r="V17">
        <v>0</v>
      </c>
      <c r="W17">
        <v>3</v>
      </c>
      <c r="X17">
        <v>0</v>
      </c>
      <c r="Y17">
        <v>100</v>
      </c>
      <c r="Z17">
        <v>0</v>
      </c>
      <c r="AA17" t="s">
        <v>233</v>
      </c>
      <c r="AB17">
        <v>3</v>
      </c>
      <c r="AC17">
        <v>3</v>
      </c>
      <c r="AD17">
        <v>50</v>
      </c>
      <c r="AE17">
        <v>50</v>
      </c>
      <c r="AF17">
        <v>2</v>
      </c>
      <c r="AG17">
        <v>1</v>
      </c>
      <c r="AH17">
        <v>67</v>
      </c>
      <c r="AI17">
        <v>33</v>
      </c>
      <c r="AJ17">
        <v>1</v>
      </c>
      <c r="AK17">
        <v>2</v>
      </c>
      <c r="AL17">
        <v>33</v>
      </c>
      <c r="AM17">
        <v>67</v>
      </c>
      <c r="AN17" t="s">
        <v>233</v>
      </c>
      <c r="AO17">
        <v>0</v>
      </c>
      <c r="AP17">
        <v>6</v>
      </c>
      <c r="AQ17">
        <v>0</v>
      </c>
      <c r="AR17">
        <v>100</v>
      </c>
      <c r="AS17">
        <v>0</v>
      </c>
      <c r="AT17">
        <v>3</v>
      </c>
      <c r="AU17">
        <v>0</v>
      </c>
      <c r="AV17">
        <v>100</v>
      </c>
      <c r="AW17">
        <v>0</v>
      </c>
      <c r="AX17">
        <v>3</v>
      </c>
      <c r="AY17">
        <v>0</v>
      </c>
      <c r="AZ17">
        <v>100</v>
      </c>
      <c r="BA17" t="s">
        <v>88</v>
      </c>
      <c r="BB17">
        <v>4</v>
      </c>
      <c r="BC17">
        <v>23</v>
      </c>
      <c r="BD17">
        <v>15</v>
      </c>
      <c r="BE17">
        <v>85</v>
      </c>
      <c r="BF17">
        <v>1</v>
      </c>
      <c r="BG17">
        <v>12</v>
      </c>
      <c r="BH17">
        <v>8</v>
      </c>
      <c r="BI17">
        <v>92</v>
      </c>
      <c r="BJ17">
        <v>3</v>
      </c>
      <c r="BK17">
        <v>11</v>
      </c>
      <c r="BL17">
        <v>21</v>
      </c>
      <c r="BM17">
        <v>79</v>
      </c>
    </row>
    <row r="18" spans="1:65" x14ac:dyDescent="0.25">
      <c r="A18" t="s">
        <v>241</v>
      </c>
      <c r="B18">
        <v>6</v>
      </c>
      <c r="C18">
        <v>0</v>
      </c>
      <c r="D18">
        <v>100</v>
      </c>
      <c r="E18">
        <v>0</v>
      </c>
      <c r="F18">
        <v>3</v>
      </c>
      <c r="G18">
        <v>0</v>
      </c>
      <c r="H18">
        <v>100</v>
      </c>
      <c r="I18">
        <v>0</v>
      </c>
      <c r="J18">
        <v>3</v>
      </c>
      <c r="K18">
        <v>0</v>
      </c>
      <c r="L18">
        <v>100</v>
      </c>
      <c r="M18">
        <v>0</v>
      </c>
      <c r="N18" t="s">
        <v>241</v>
      </c>
      <c r="O18">
        <v>5</v>
      </c>
      <c r="P18">
        <v>1</v>
      </c>
      <c r="Q18">
        <v>83</v>
      </c>
      <c r="R18">
        <v>17</v>
      </c>
      <c r="S18">
        <v>3</v>
      </c>
      <c r="T18">
        <v>0</v>
      </c>
      <c r="U18">
        <v>100</v>
      </c>
      <c r="V18">
        <v>0</v>
      </c>
      <c r="W18">
        <v>2</v>
      </c>
      <c r="X18">
        <v>1</v>
      </c>
      <c r="Y18">
        <v>67</v>
      </c>
      <c r="Z18">
        <v>33</v>
      </c>
      <c r="AA18" t="s">
        <v>241</v>
      </c>
      <c r="AB18">
        <v>4</v>
      </c>
      <c r="AC18">
        <v>2</v>
      </c>
      <c r="AD18">
        <v>67</v>
      </c>
      <c r="AE18">
        <v>33</v>
      </c>
      <c r="AF18">
        <v>3</v>
      </c>
      <c r="AG18">
        <v>0</v>
      </c>
      <c r="AH18">
        <v>100</v>
      </c>
      <c r="AI18">
        <v>0</v>
      </c>
      <c r="AJ18">
        <v>1</v>
      </c>
      <c r="AK18">
        <v>2</v>
      </c>
      <c r="AL18">
        <v>33</v>
      </c>
      <c r="AM18">
        <v>67</v>
      </c>
      <c r="AN18" t="s">
        <v>241</v>
      </c>
      <c r="AO18">
        <v>2</v>
      </c>
      <c r="AP18">
        <v>4</v>
      </c>
      <c r="AQ18">
        <v>33</v>
      </c>
      <c r="AR18">
        <v>67</v>
      </c>
      <c r="AS18">
        <v>1</v>
      </c>
      <c r="AT18">
        <v>2</v>
      </c>
      <c r="AU18">
        <v>33</v>
      </c>
      <c r="AV18">
        <v>67</v>
      </c>
      <c r="AW18">
        <v>1</v>
      </c>
      <c r="AX18">
        <v>2</v>
      </c>
      <c r="AY18">
        <v>33</v>
      </c>
      <c r="AZ18">
        <v>67</v>
      </c>
      <c r="BA18" t="s">
        <v>86</v>
      </c>
      <c r="BB18">
        <v>4</v>
      </c>
      <c r="BC18">
        <v>24</v>
      </c>
      <c r="BD18">
        <v>14</v>
      </c>
      <c r="BE18">
        <v>86</v>
      </c>
      <c r="BF18">
        <v>2</v>
      </c>
      <c r="BG18">
        <v>12</v>
      </c>
      <c r="BH18">
        <v>14</v>
      </c>
      <c r="BI18">
        <v>86</v>
      </c>
      <c r="BJ18">
        <v>2</v>
      </c>
      <c r="BK18">
        <v>12</v>
      </c>
      <c r="BL18">
        <v>14</v>
      </c>
      <c r="BM18">
        <v>86</v>
      </c>
    </row>
    <row r="19" spans="1:65" x14ac:dyDescent="0.25">
      <c r="A19" t="s">
        <v>242</v>
      </c>
      <c r="B19">
        <v>6</v>
      </c>
      <c r="C19">
        <v>0</v>
      </c>
      <c r="D19">
        <v>100</v>
      </c>
      <c r="E19">
        <v>0</v>
      </c>
      <c r="F19">
        <v>3</v>
      </c>
      <c r="G19">
        <v>0</v>
      </c>
      <c r="H19">
        <v>100</v>
      </c>
      <c r="I19">
        <v>0</v>
      </c>
      <c r="J19">
        <v>3</v>
      </c>
      <c r="K19">
        <v>0</v>
      </c>
      <c r="L19">
        <v>100</v>
      </c>
      <c r="M19">
        <v>0</v>
      </c>
      <c r="N19" t="s">
        <v>242</v>
      </c>
      <c r="O19">
        <v>6</v>
      </c>
      <c r="P19">
        <v>0</v>
      </c>
      <c r="Q19">
        <v>100</v>
      </c>
      <c r="R19">
        <v>0</v>
      </c>
      <c r="S19">
        <v>3</v>
      </c>
      <c r="T19">
        <v>0</v>
      </c>
      <c r="U19">
        <v>100</v>
      </c>
      <c r="V19">
        <v>0</v>
      </c>
      <c r="W19">
        <v>3</v>
      </c>
      <c r="X19">
        <v>0</v>
      </c>
      <c r="Y19">
        <v>100</v>
      </c>
      <c r="Z19">
        <v>0</v>
      </c>
      <c r="AA19" t="s">
        <v>242</v>
      </c>
      <c r="AB19">
        <v>3</v>
      </c>
      <c r="AC19">
        <v>3</v>
      </c>
      <c r="AD19">
        <v>50</v>
      </c>
      <c r="AE19">
        <v>50</v>
      </c>
      <c r="AF19">
        <v>2</v>
      </c>
      <c r="AG19">
        <v>1</v>
      </c>
      <c r="AH19">
        <v>67</v>
      </c>
      <c r="AI19">
        <v>33</v>
      </c>
      <c r="AJ19">
        <v>1</v>
      </c>
      <c r="AK19">
        <v>2</v>
      </c>
      <c r="AL19">
        <v>33</v>
      </c>
      <c r="AM19">
        <v>67</v>
      </c>
      <c r="AN19" t="s">
        <v>242</v>
      </c>
      <c r="AO19">
        <v>1</v>
      </c>
      <c r="AP19">
        <v>5</v>
      </c>
      <c r="AQ19">
        <v>17</v>
      </c>
      <c r="AR19">
        <v>83</v>
      </c>
      <c r="AS19">
        <v>1</v>
      </c>
      <c r="AT19">
        <v>2</v>
      </c>
      <c r="AU19">
        <v>33</v>
      </c>
      <c r="AV19">
        <v>67</v>
      </c>
      <c r="AW19">
        <v>0</v>
      </c>
      <c r="AX19">
        <v>3</v>
      </c>
      <c r="AY19">
        <v>0</v>
      </c>
      <c r="AZ19">
        <v>100</v>
      </c>
      <c r="BA19" t="s">
        <v>91</v>
      </c>
      <c r="BB19">
        <v>3</v>
      </c>
      <c r="BC19">
        <v>25</v>
      </c>
      <c r="BD19">
        <v>11</v>
      </c>
      <c r="BE19">
        <v>89</v>
      </c>
      <c r="BF19">
        <v>1</v>
      </c>
      <c r="BG19">
        <v>13</v>
      </c>
      <c r="BH19">
        <v>7</v>
      </c>
      <c r="BI19">
        <v>93</v>
      </c>
      <c r="BJ19">
        <v>2</v>
      </c>
      <c r="BK19">
        <v>12</v>
      </c>
      <c r="BL19">
        <v>14</v>
      </c>
      <c r="BM19">
        <v>86</v>
      </c>
    </row>
    <row r="20" spans="1:65" x14ac:dyDescent="0.25">
      <c r="A20" t="s">
        <v>248</v>
      </c>
      <c r="B20">
        <v>6</v>
      </c>
      <c r="C20">
        <v>0</v>
      </c>
      <c r="D20">
        <v>100</v>
      </c>
      <c r="E20">
        <v>0</v>
      </c>
      <c r="F20">
        <v>3</v>
      </c>
      <c r="G20">
        <v>0</v>
      </c>
      <c r="H20">
        <v>100</v>
      </c>
      <c r="I20">
        <v>0</v>
      </c>
      <c r="J20">
        <v>3</v>
      </c>
      <c r="K20">
        <v>0</v>
      </c>
      <c r="L20">
        <v>100</v>
      </c>
      <c r="M20">
        <v>0</v>
      </c>
      <c r="N20" t="s">
        <v>248</v>
      </c>
      <c r="O20">
        <v>6</v>
      </c>
      <c r="P20">
        <v>0</v>
      </c>
      <c r="Q20">
        <v>100</v>
      </c>
      <c r="R20">
        <v>0</v>
      </c>
      <c r="S20">
        <v>3</v>
      </c>
      <c r="T20">
        <v>0</v>
      </c>
      <c r="U20">
        <v>100</v>
      </c>
      <c r="V20">
        <v>0</v>
      </c>
      <c r="W20">
        <v>3</v>
      </c>
      <c r="X20">
        <v>0</v>
      </c>
      <c r="Y20">
        <v>100</v>
      </c>
      <c r="Z20">
        <v>0</v>
      </c>
      <c r="AA20" t="s">
        <v>248</v>
      </c>
      <c r="AB20">
        <v>6</v>
      </c>
      <c r="AC20">
        <v>0</v>
      </c>
      <c r="AD20">
        <v>100</v>
      </c>
      <c r="AE20">
        <v>0</v>
      </c>
      <c r="AF20">
        <v>3</v>
      </c>
      <c r="AG20">
        <v>0</v>
      </c>
      <c r="AH20">
        <v>100</v>
      </c>
      <c r="AI20">
        <v>0</v>
      </c>
      <c r="AJ20">
        <v>3</v>
      </c>
      <c r="AK20">
        <v>0</v>
      </c>
      <c r="AL20">
        <v>100</v>
      </c>
      <c r="AM20">
        <v>0</v>
      </c>
      <c r="AN20" t="s">
        <v>248</v>
      </c>
      <c r="AO20">
        <v>3</v>
      </c>
      <c r="AP20">
        <v>3</v>
      </c>
      <c r="AQ20">
        <v>50</v>
      </c>
      <c r="AR20">
        <v>50</v>
      </c>
      <c r="AS20">
        <v>1</v>
      </c>
      <c r="AT20">
        <v>2</v>
      </c>
      <c r="AU20">
        <v>33</v>
      </c>
      <c r="AV20">
        <v>67</v>
      </c>
      <c r="AW20">
        <v>2</v>
      </c>
      <c r="AX20">
        <v>1</v>
      </c>
      <c r="AY20">
        <v>67</v>
      </c>
      <c r="AZ20">
        <v>33</v>
      </c>
      <c r="BA20" t="s">
        <v>90</v>
      </c>
      <c r="BB20">
        <v>4</v>
      </c>
      <c r="BC20">
        <v>24</v>
      </c>
      <c r="BD20">
        <v>14</v>
      </c>
      <c r="BE20">
        <v>86</v>
      </c>
      <c r="BF20">
        <v>1</v>
      </c>
      <c r="BG20">
        <v>13</v>
      </c>
      <c r="BH20">
        <v>7</v>
      </c>
      <c r="BI20">
        <v>93</v>
      </c>
      <c r="BJ20">
        <v>3</v>
      </c>
      <c r="BK20">
        <v>11</v>
      </c>
      <c r="BL20">
        <v>21</v>
      </c>
      <c r="BM20">
        <v>79</v>
      </c>
    </row>
    <row r="21" spans="1:65" x14ac:dyDescent="0.25">
      <c r="A21" t="s">
        <v>225</v>
      </c>
      <c r="B21">
        <v>5</v>
      </c>
      <c r="C21">
        <v>1</v>
      </c>
      <c r="D21">
        <v>83</v>
      </c>
      <c r="E21">
        <v>17</v>
      </c>
      <c r="F21">
        <v>3</v>
      </c>
      <c r="G21">
        <v>0</v>
      </c>
      <c r="H21">
        <v>100</v>
      </c>
      <c r="I21">
        <v>0</v>
      </c>
      <c r="J21">
        <v>2</v>
      </c>
      <c r="K21">
        <v>1</v>
      </c>
      <c r="L21">
        <v>67</v>
      </c>
      <c r="M21">
        <v>33</v>
      </c>
      <c r="N21" t="s">
        <v>225</v>
      </c>
      <c r="O21">
        <v>4</v>
      </c>
      <c r="P21">
        <v>2</v>
      </c>
      <c r="Q21">
        <v>67</v>
      </c>
      <c r="R21">
        <v>33</v>
      </c>
      <c r="S21">
        <v>3</v>
      </c>
      <c r="T21">
        <v>0</v>
      </c>
      <c r="U21">
        <v>100</v>
      </c>
      <c r="V21">
        <v>0</v>
      </c>
      <c r="W21">
        <v>1</v>
      </c>
      <c r="X21">
        <v>2</v>
      </c>
      <c r="Y21">
        <v>33</v>
      </c>
      <c r="Z21">
        <v>67</v>
      </c>
      <c r="AA21" t="s">
        <v>225</v>
      </c>
      <c r="AB21">
        <v>4</v>
      </c>
      <c r="AC21">
        <v>2</v>
      </c>
      <c r="AD21">
        <v>67</v>
      </c>
      <c r="AE21">
        <v>33</v>
      </c>
      <c r="AF21">
        <v>3</v>
      </c>
      <c r="AG21">
        <v>0</v>
      </c>
      <c r="AH21">
        <v>100</v>
      </c>
      <c r="AI21">
        <v>0</v>
      </c>
      <c r="AJ21">
        <v>1</v>
      </c>
      <c r="AK21">
        <v>2</v>
      </c>
      <c r="AL21">
        <v>33</v>
      </c>
      <c r="AM21">
        <v>67</v>
      </c>
      <c r="AN21" t="s">
        <v>225</v>
      </c>
      <c r="AO21">
        <v>2</v>
      </c>
      <c r="AP21">
        <v>4</v>
      </c>
      <c r="AQ21">
        <v>33</v>
      </c>
      <c r="AR21">
        <v>67</v>
      </c>
      <c r="AS21">
        <v>1</v>
      </c>
      <c r="AT21">
        <v>2</v>
      </c>
      <c r="AU21">
        <v>33</v>
      </c>
      <c r="AV21">
        <v>67</v>
      </c>
      <c r="AW21">
        <v>1</v>
      </c>
      <c r="AX21">
        <v>2</v>
      </c>
      <c r="AY21">
        <v>33</v>
      </c>
      <c r="AZ21">
        <v>67</v>
      </c>
      <c r="BA21" t="s">
        <v>97</v>
      </c>
      <c r="BB21">
        <v>3</v>
      </c>
      <c r="BC21">
        <v>25</v>
      </c>
      <c r="BD21">
        <v>11</v>
      </c>
      <c r="BE21">
        <v>89</v>
      </c>
      <c r="BF21">
        <v>2</v>
      </c>
      <c r="BG21">
        <v>12</v>
      </c>
      <c r="BH21">
        <v>14</v>
      </c>
      <c r="BI21">
        <v>86</v>
      </c>
      <c r="BJ21">
        <v>1</v>
      </c>
      <c r="BK21">
        <v>13</v>
      </c>
      <c r="BL21">
        <v>7</v>
      </c>
      <c r="BM21">
        <v>93</v>
      </c>
    </row>
    <row r="22" spans="1:65" x14ac:dyDescent="0.25">
      <c r="A22" t="s">
        <v>245</v>
      </c>
      <c r="B22">
        <v>5</v>
      </c>
      <c r="C22">
        <v>1</v>
      </c>
      <c r="D22">
        <v>83</v>
      </c>
      <c r="E22">
        <v>17</v>
      </c>
      <c r="F22">
        <v>2</v>
      </c>
      <c r="G22">
        <v>1</v>
      </c>
      <c r="H22">
        <v>67</v>
      </c>
      <c r="I22">
        <v>33</v>
      </c>
      <c r="J22">
        <v>3</v>
      </c>
      <c r="K22">
        <v>0</v>
      </c>
      <c r="L22">
        <v>100</v>
      </c>
      <c r="M22">
        <v>0</v>
      </c>
      <c r="N22" t="s">
        <v>245</v>
      </c>
      <c r="O22">
        <v>4</v>
      </c>
      <c r="P22">
        <v>2</v>
      </c>
      <c r="Q22">
        <v>67</v>
      </c>
      <c r="R22">
        <v>33</v>
      </c>
      <c r="S22">
        <v>2</v>
      </c>
      <c r="T22">
        <v>1</v>
      </c>
      <c r="U22">
        <v>67</v>
      </c>
      <c r="V22">
        <v>33</v>
      </c>
      <c r="W22">
        <v>2</v>
      </c>
      <c r="X22">
        <v>1</v>
      </c>
      <c r="Y22">
        <v>67</v>
      </c>
      <c r="Z22">
        <v>33</v>
      </c>
      <c r="AA22" t="s">
        <v>245</v>
      </c>
      <c r="AB22">
        <v>3</v>
      </c>
      <c r="AC22">
        <v>3</v>
      </c>
      <c r="AD22">
        <v>50</v>
      </c>
      <c r="AE22">
        <v>50</v>
      </c>
      <c r="AF22">
        <v>1</v>
      </c>
      <c r="AG22">
        <v>2</v>
      </c>
      <c r="AH22">
        <v>33</v>
      </c>
      <c r="AI22">
        <v>67</v>
      </c>
      <c r="AJ22">
        <v>2</v>
      </c>
      <c r="AK22">
        <v>1</v>
      </c>
      <c r="AL22">
        <v>67</v>
      </c>
      <c r="AM22">
        <v>33</v>
      </c>
      <c r="AN22" t="s">
        <v>245</v>
      </c>
      <c r="AO22">
        <v>2</v>
      </c>
      <c r="AP22">
        <v>4</v>
      </c>
      <c r="AQ22">
        <v>33</v>
      </c>
      <c r="AR22">
        <v>67</v>
      </c>
      <c r="AS22">
        <v>1</v>
      </c>
      <c r="AT22">
        <v>2</v>
      </c>
      <c r="AU22">
        <v>33</v>
      </c>
      <c r="AV22">
        <v>67</v>
      </c>
      <c r="AW22">
        <v>1</v>
      </c>
      <c r="AX22">
        <v>2</v>
      </c>
      <c r="AY22">
        <v>33</v>
      </c>
      <c r="AZ22">
        <v>67</v>
      </c>
      <c r="BA22" t="s">
        <v>89</v>
      </c>
      <c r="BB22">
        <v>3</v>
      </c>
      <c r="BC22">
        <v>24</v>
      </c>
      <c r="BD22">
        <v>11</v>
      </c>
      <c r="BE22">
        <v>89</v>
      </c>
      <c r="BF22">
        <v>3</v>
      </c>
      <c r="BG22">
        <v>10</v>
      </c>
      <c r="BH22">
        <v>23</v>
      </c>
      <c r="BI22">
        <v>77</v>
      </c>
      <c r="BJ22">
        <v>0</v>
      </c>
      <c r="BK22">
        <v>14</v>
      </c>
      <c r="BL22">
        <v>0</v>
      </c>
      <c r="BM22">
        <v>100</v>
      </c>
    </row>
    <row r="23" spans="1:65" x14ac:dyDescent="0.25">
      <c r="A23" t="s">
        <v>230</v>
      </c>
      <c r="B23">
        <v>6</v>
      </c>
      <c r="C23">
        <v>0</v>
      </c>
      <c r="D23">
        <v>100</v>
      </c>
      <c r="E23">
        <v>0</v>
      </c>
      <c r="F23">
        <v>3</v>
      </c>
      <c r="G23">
        <v>0</v>
      </c>
      <c r="H23">
        <v>100</v>
      </c>
      <c r="I23">
        <v>0</v>
      </c>
      <c r="J23">
        <v>3</v>
      </c>
      <c r="K23">
        <v>0</v>
      </c>
      <c r="L23">
        <v>100</v>
      </c>
      <c r="M23">
        <v>0</v>
      </c>
      <c r="N23" t="s">
        <v>230</v>
      </c>
      <c r="O23">
        <v>5</v>
      </c>
      <c r="P23">
        <v>1</v>
      </c>
      <c r="Q23">
        <v>83</v>
      </c>
      <c r="R23">
        <v>17</v>
      </c>
      <c r="S23">
        <v>3</v>
      </c>
      <c r="T23">
        <v>0</v>
      </c>
      <c r="U23">
        <v>100</v>
      </c>
      <c r="V23">
        <v>0</v>
      </c>
      <c r="W23">
        <v>2</v>
      </c>
      <c r="X23">
        <v>1</v>
      </c>
      <c r="Y23">
        <v>67</v>
      </c>
      <c r="Z23">
        <v>33</v>
      </c>
      <c r="AA23" t="s">
        <v>230</v>
      </c>
      <c r="AB23">
        <v>3</v>
      </c>
      <c r="AC23">
        <v>3</v>
      </c>
      <c r="AD23">
        <v>50</v>
      </c>
      <c r="AE23">
        <v>50</v>
      </c>
      <c r="AF23">
        <v>2</v>
      </c>
      <c r="AG23">
        <v>1</v>
      </c>
      <c r="AH23">
        <v>67</v>
      </c>
      <c r="AI23">
        <v>33</v>
      </c>
      <c r="AJ23">
        <v>1</v>
      </c>
      <c r="AK23">
        <v>2</v>
      </c>
      <c r="AL23">
        <v>33</v>
      </c>
      <c r="AM23">
        <v>67</v>
      </c>
      <c r="AN23" t="s">
        <v>230</v>
      </c>
      <c r="AO23">
        <v>1</v>
      </c>
      <c r="AP23">
        <v>5</v>
      </c>
      <c r="AQ23">
        <v>17</v>
      </c>
      <c r="AR23">
        <v>83</v>
      </c>
      <c r="AS23">
        <v>1</v>
      </c>
      <c r="AT23">
        <v>2</v>
      </c>
      <c r="AU23">
        <v>33</v>
      </c>
      <c r="AV23">
        <v>67</v>
      </c>
      <c r="AW23">
        <v>0</v>
      </c>
      <c r="AX23">
        <v>3</v>
      </c>
      <c r="AY23">
        <v>0</v>
      </c>
      <c r="AZ23">
        <v>100</v>
      </c>
      <c r="BA23" t="s">
        <v>81</v>
      </c>
      <c r="BB23">
        <v>3</v>
      </c>
      <c r="BC23">
        <v>25</v>
      </c>
      <c r="BD23">
        <v>11</v>
      </c>
      <c r="BE23">
        <v>89</v>
      </c>
      <c r="BF23">
        <v>1</v>
      </c>
      <c r="BG23">
        <v>12</v>
      </c>
      <c r="BH23">
        <v>8</v>
      </c>
      <c r="BI23">
        <v>92</v>
      </c>
      <c r="BJ23">
        <v>2</v>
      </c>
      <c r="BK23">
        <v>13</v>
      </c>
      <c r="BL23">
        <v>13</v>
      </c>
      <c r="BM23">
        <v>87</v>
      </c>
    </row>
    <row r="24" spans="1:65" x14ac:dyDescent="0.25">
      <c r="A24" t="s">
        <v>246</v>
      </c>
      <c r="B24">
        <v>6</v>
      </c>
      <c r="C24">
        <v>0</v>
      </c>
      <c r="D24">
        <v>100</v>
      </c>
      <c r="E24">
        <v>0</v>
      </c>
      <c r="F24">
        <v>3</v>
      </c>
      <c r="G24">
        <v>0</v>
      </c>
      <c r="H24">
        <v>100</v>
      </c>
      <c r="I24">
        <v>0</v>
      </c>
      <c r="J24">
        <v>3</v>
      </c>
      <c r="K24">
        <v>0</v>
      </c>
      <c r="L24">
        <v>100</v>
      </c>
      <c r="M24">
        <v>0</v>
      </c>
      <c r="N24" t="s">
        <v>246</v>
      </c>
      <c r="O24">
        <v>6</v>
      </c>
      <c r="P24">
        <v>0</v>
      </c>
      <c r="Q24">
        <v>100</v>
      </c>
      <c r="R24">
        <v>0</v>
      </c>
      <c r="S24">
        <v>3</v>
      </c>
      <c r="T24">
        <v>0</v>
      </c>
      <c r="U24">
        <v>100</v>
      </c>
      <c r="V24">
        <v>0</v>
      </c>
      <c r="W24">
        <v>3</v>
      </c>
      <c r="X24">
        <v>0</v>
      </c>
      <c r="Y24">
        <v>100</v>
      </c>
      <c r="Z24">
        <v>0</v>
      </c>
      <c r="AA24" t="s">
        <v>246</v>
      </c>
      <c r="AB24">
        <v>4</v>
      </c>
      <c r="AC24">
        <v>2</v>
      </c>
      <c r="AD24">
        <v>67</v>
      </c>
      <c r="AE24">
        <v>33</v>
      </c>
      <c r="AF24">
        <v>2</v>
      </c>
      <c r="AG24">
        <v>1</v>
      </c>
      <c r="AH24">
        <v>67</v>
      </c>
      <c r="AI24">
        <v>33</v>
      </c>
      <c r="AJ24">
        <v>2</v>
      </c>
      <c r="AK24">
        <v>1</v>
      </c>
      <c r="AL24">
        <v>67</v>
      </c>
      <c r="AM24">
        <v>33</v>
      </c>
      <c r="AN24" t="s">
        <v>246</v>
      </c>
      <c r="AO24">
        <v>0</v>
      </c>
      <c r="AP24">
        <v>6</v>
      </c>
      <c r="AQ24">
        <v>0</v>
      </c>
      <c r="AR24">
        <v>100</v>
      </c>
      <c r="AS24">
        <v>0</v>
      </c>
      <c r="AT24">
        <v>3</v>
      </c>
      <c r="AU24">
        <v>0</v>
      </c>
      <c r="AV24">
        <v>100</v>
      </c>
      <c r="AW24">
        <v>0</v>
      </c>
      <c r="AX24">
        <v>3</v>
      </c>
      <c r="AY24">
        <v>0</v>
      </c>
      <c r="AZ24">
        <v>100</v>
      </c>
      <c r="BA24" t="s">
        <v>79</v>
      </c>
      <c r="BB24">
        <v>3</v>
      </c>
      <c r="BC24">
        <v>33</v>
      </c>
      <c r="BD24">
        <v>8</v>
      </c>
      <c r="BE24">
        <v>92</v>
      </c>
      <c r="BF24">
        <v>3</v>
      </c>
      <c r="BG24">
        <v>15</v>
      </c>
      <c r="BH24">
        <v>17</v>
      </c>
      <c r="BI24">
        <v>83</v>
      </c>
      <c r="BJ24">
        <v>0</v>
      </c>
      <c r="BK24">
        <v>18</v>
      </c>
      <c r="BL24">
        <v>0</v>
      </c>
      <c r="BM24">
        <v>100</v>
      </c>
    </row>
    <row r="25" spans="1:65" x14ac:dyDescent="0.25">
      <c r="A25" t="s">
        <v>236</v>
      </c>
      <c r="B25">
        <v>6</v>
      </c>
      <c r="C25">
        <v>0</v>
      </c>
      <c r="D25">
        <v>100</v>
      </c>
      <c r="E25">
        <v>0</v>
      </c>
      <c r="F25">
        <v>3</v>
      </c>
      <c r="G25">
        <v>0</v>
      </c>
      <c r="H25">
        <v>100</v>
      </c>
      <c r="I25">
        <v>0</v>
      </c>
      <c r="J25">
        <v>3</v>
      </c>
      <c r="K25">
        <v>0</v>
      </c>
      <c r="L25">
        <v>100</v>
      </c>
      <c r="M25">
        <v>0</v>
      </c>
      <c r="N25" t="s">
        <v>236</v>
      </c>
      <c r="O25">
        <v>5</v>
      </c>
      <c r="P25">
        <v>1</v>
      </c>
      <c r="Q25">
        <v>83</v>
      </c>
      <c r="R25">
        <v>17</v>
      </c>
      <c r="S25">
        <v>2</v>
      </c>
      <c r="T25">
        <v>1</v>
      </c>
      <c r="U25">
        <v>67</v>
      </c>
      <c r="V25">
        <v>33</v>
      </c>
      <c r="W25">
        <v>3</v>
      </c>
      <c r="X25">
        <v>0</v>
      </c>
      <c r="Y25">
        <v>100</v>
      </c>
      <c r="Z25">
        <v>0</v>
      </c>
      <c r="AA25" t="s">
        <v>236</v>
      </c>
      <c r="AB25">
        <v>3</v>
      </c>
      <c r="AC25">
        <v>3</v>
      </c>
      <c r="AD25">
        <v>50</v>
      </c>
      <c r="AE25">
        <v>50</v>
      </c>
      <c r="AF25">
        <v>2</v>
      </c>
      <c r="AG25">
        <v>1</v>
      </c>
      <c r="AH25">
        <v>67</v>
      </c>
      <c r="AI25">
        <v>33</v>
      </c>
      <c r="AJ25">
        <v>1</v>
      </c>
      <c r="AK25">
        <v>2</v>
      </c>
      <c r="AL25">
        <v>33</v>
      </c>
      <c r="AM25">
        <v>67</v>
      </c>
      <c r="AN25" t="s">
        <v>236</v>
      </c>
      <c r="AO25">
        <v>1</v>
      </c>
      <c r="AP25">
        <v>5</v>
      </c>
      <c r="AQ25">
        <v>17</v>
      </c>
      <c r="AR25">
        <v>83</v>
      </c>
      <c r="AS25">
        <v>1</v>
      </c>
      <c r="AT25">
        <v>2</v>
      </c>
      <c r="AU25">
        <v>33</v>
      </c>
      <c r="AV25">
        <v>67</v>
      </c>
      <c r="AW25">
        <v>0</v>
      </c>
      <c r="AX25">
        <v>3</v>
      </c>
      <c r="AY25">
        <v>0</v>
      </c>
      <c r="AZ25">
        <v>100</v>
      </c>
      <c r="BA25" t="s">
        <v>78</v>
      </c>
      <c r="BB25">
        <v>3</v>
      </c>
      <c r="BC25">
        <v>33</v>
      </c>
      <c r="BD25">
        <v>8</v>
      </c>
      <c r="BE25">
        <v>92</v>
      </c>
      <c r="BF25">
        <v>2</v>
      </c>
      <c r="BG25">
        <v>16</v>
      </c>
      <c r="BH25">
        <v>11</v>
      </c>
      <c r="BI25">
        <v>89</v>
      </c>
      <c r="BJ25">
        <v>1</v>
      </c>
      <c r="BK25">
        <v>17</v>
      </c>
      <c r="BL25">
        <v>6</v>
      </c>
      <c r="BM25">
        <v>94</v>
      </c>
    </row>
    <row r="26" spans="1:65" x14ac:dyDescent="0.25">
      <c r="A26" t="s">
        <v>77</v>
      </c>
      <c r="B26">
        <v>6</v>
      </c>
      <c r="C26">
        <v>0</v>
      </c>
      <c r="D26">
        <v>100</v>
      </c>
      <c r="E26">
        <v>0</v>
      </c>
      <c r="F26">
        <v>3</v>
      </c>
      <c r="G26">
        <v>0</v>
      </c>
      <c r="H26">
        <v>100</v>
      </c>
      <c r="I26">
        <v>0</v>
      </c>
      <c r="J26">
        <v>3</v>
      </c>
      <c r="K26">
        <v>0</v>
      </c>
      <c r="L26">
        <v>100</v>
      </c>
      <c r="M26">
        <v>0</v>
      </c>
      <c r="N26" t="s">
        <v>77</v>
      </c>
      <c r="O26">
        <v>5</v>
      </c>
      <c r="P26">
        <v>1</v>
      </c>
      <c r="Q26">
        <v>83</v>
      </c>
      <c r="R26">
        <v>17</v>
      </c>
      <c r="S26">
        <v>2</v>
      </c>
      <c r="T26">
        <v>1</v>
      </c>
      <c r="U26">
        <v>67</v>
      </c>
      <c r="V26">
        <v>33</v>
      </c>
      <c r="W26">
        <v>3</v>
      </c>
      <c r="X26">
        <v>0</v>
      </c>
      <c r="Y26">
        <v>100</v>
      </c>
      <c r="Z26">
        <v>0</v>
      </c>
      <c r="AA26" t="s">
        <v>77</v>
      </c>
      <c r="AB26">
        <v>3</v>
      </c>
      <c r="AC26">
        <v>3</v>
      </c>
      <c r="AD26">
        <v>50</v>
      </c>
      <c r="AE26">
        <v>50</v>
      </c>
      <c r="AF26">
        <v>1</v>
      </c>
      <c r="AG26">
        <v>2</v>
      </c>
      <c r="AH26">
        <v>33</v>
      </c>
      <c r="AI26">
        <v>67</v>
      </c>
      <c r="AJ26">
        <v>2</v>
      </c>
      <c r="AK26">
        <v>1</v>
      </c>
      <c r="AL26">
        <v>67</v>
      </c>
      <c r="AM26">
        <v>33</v>
      </c>
      <c r="AN26" t="s">
        <v>77</v>
      </c>
      <c r="AO26">
        <v>2</v>
      </c>
      <c r="AP26">
        <v>4</v>
      </c>
      <c r="AQ26">
        <v>33</v>
      </c>
      <c r="AR26">
        <v>67</v>
      </c>
      <c r="AS26">
        <v>1</v>
      </c>
      <c r="AT26">
        <v>2</v>
      </c>
      <c r="AU26">
        <v>33</v>
      </c>
      <c r="AV26">
        <v>67</v>
      </c>
      <c r="AW26">
        <v>1</v>
      </c>
      <c r="AX26">
        <v>2</v>
      </c>
      <c r="AY26">
        <v>33</v>
      </c>
      <c r="AZ26">
        <v>67</v>
      </c>
      <c r="BA26" t="s">
        <v>77</v>
      </c>
      <c r="BB26">
        <v>2</v>
      </c>
      <c r="BC26">
        <v>34</v>
      </c>
      <c r="BD26">
        <v>6</v>
      </c>
      <c r="BE26">
        <v>94</v>
      </c>
      <c r="BF26">
        <v>1</v>
      </c>
      <c r="BG26">
        <v>17</v>
      </c>
      <c r="BH26">
        <v>6</v>
      </c>
      <c r="BI26">
        <v>94</v>
      </c>
      <c r="BJ26">
        <v>1</v>
      </c>
      <c r="BK26">
        <v>17</v>
      </c>
      <c r="BL26">
        <v>6</v>
      </c>
      <c r="BM26">
        <v>94</v>
      </c>
    </row>
    <row r="27" spans="1:65" x14ac:dyDescent="0.25">
      <c r="A27" t="s">
        <v>223</v>
      </c>
      <c r="B27">
        <v>6</v>
      </c>
      <c r="C27">
        <v>0</v>
      </c>
      <c r="D27">
        <v>100</v>
      </c>
      <c r="E27">
        <v>0</v>
      </c>
      <c r="F27">
        <v>3</v>
      </c>
      <c r="G27">
        <v>0</v>
      </c>
      <c r="H27">
        <v>100</v>
      </c>
      <c r="I27">
        <v>0</v>
      </c>
      <c r="J27">
        <v>3</v>
      </c>
      <c r="K27">
        <v>0</v>
      </c>
      <c r="L27">
        <v>100</v>
      </c>
      <c r="M27">
        <v>0</v>
      </c>
      <c r="N27" t="s">
        <v>223</v>
      </c>
      <c r="O27">
        <v>4</v>
      </c>
      <c r="P27">
        <v>2</v>
      </c>
      <c r="Q27">
        <v>67</v>
      </c>
      <c r="R27">
        <v>33</v>
      </c>
      <c r="S27">
        <v>2</v>
      </c>
      <c r="T27">
        <v>1</v>
      </c>
      <c r="U27">
        <v>67</v>
      </c>
      <c r="V27">
        <v>33</v>
      </c>
      <c r="W27">
        <v>2</v>
      </c>
      <c r="X27">
        <v>1</v>
      </c>
      <c r="Y27">
        <v>67</v>
      </c>
      <c r="Z27">
        <v>33</v>
      </c>
      <c r="AA27" t="s">
        <v>223</v>
      </c>
      <c r="AB27">
        <v>3</v>
      </c>
      <c r="AC27">
        <v>3</v>
      </c>
      <c r="AD27">
        <v>50</v>
      </c>
      <c r="AE27">
        <v>50</v>
      </c>
      <c r="AF27">
        <v>1</v>
      </c>
      <c r="AG27">
        <v>2</v>
      </c>
      <c r="AH27">
        <v>33</v>
      </c>
      <c r="AI27">
        <v>67</v>
      </c>
      <c r="AJ27">
        <v>2</v>
      </c>
      <c r="AK27">
        <v>1</v>
      </c>
      <c r="AL27">
        <v>67</v>
      </c>
      <c r="AM27">
        <v>33</v>
      </c>
      <c r="AN27" t="s">
        <v>223</v>
      </c>
      <c r="AO27">
        <v>1</v>
      </c>
      <c r="AP27">
        <v>5</v>
      </c>
      <c r="AQ27">
        <v>17</v>
      </c>
      <c r="AR27">
        <v>83</v>
      </c>
      <c r="AS27">
        <v>0</v>
      </c>
      <c r="AT27">
        <v>3</v>
      </c>
      <c r="AU27">
        <v>0</v>
      </c>
      <c r="AV27">
        <v>100</v>
      </c>
      <c r="AW27">
        <v>1</v>
      </c>
      <c r="AX27">
        <v>2</v>
      </c>
      <c r="AY27">
        <v>33</v>
      </c>
      <c r="AZ27">
        <v>67</v>
      </c>
      <c r="BA27" t="s">
        <v>80</v>
      </c>
      <c r="BB27">
        <v>4</v>
      </c>
      <c r="BC27">
        <v>32</v>
      </c>
      <c r="BD27">
        <v>11</v>
      </c>
      <c r="BE27">
        <v>89</v>
      </c>
      <c r="BF27">
        <v>1</v>
      </c>
      <c r="BG27">
        <v>17</v>
      </c>
      <c r="BH27">
        <v>6</v>
      </c>
      <c r="BI27">
        <v>94</v>
      </c>
      <c r="BJ27">
        <v>3</v>
      </c>
      <c r="BK27">
        <v>15</v>
      </c>
      <c r="BL27">
        <v>17</v>
      </c>
      <c r="BM27">
        <v>83</v>
      </c>
    </row>
  </sheetData>
  <mergeCells count="5">
    <mergeCell ref="AN1:AZ1"/>
    <mergeCell ref="BA1:BM1"/>
    <mergeCell ref="A1:M1"/>
    <mergeCell ref="N1:Z1"/>
    <mergeCell ref="AA1:AM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Z27"/>
  <sheetViews>
    <sheetView topLeftCell="Q1" workbookViewId="0">
      <selection activeCell="AA2" sqref="AA2:AM27"/>
    </sheetView>
  </sheetViews>
  <sheetFormatPr defaultRowHeight="15" x14ac:dyDescent="0.25"/>
  <sheetData>
    <row r="1" spans="1:52" ht="15.75" thickBot="1" x14ac:dyDescent="0.3">
      <c r="A1" s="125" t="s">
        <v>28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7"/>
      <c r="N1" s="143" t="s">
        <v>30</v>
      </c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5"/>
      <c r="AA1" s="125" t="s">
        <v>29</v>
      </c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7"/>
      <c r="AN1" s="143" t="s">
        <v>31</v>
      </c>
      <c r="AO1" s="144"/>
      <c r="AP1" s="144"/>
      <c r="AQ1" s="144"/>
      <c r="AR1" s="144"/>
      <c r="AS1" s="144"/>
      <c r="AT1" s="144"/>
      <c r="AU1" s="144"/>
      <c r="AV1" s="144"/>
      <c r="AW1" s="144"/>
      <c r="AX1" s="144"/>
      <c r="AY1" s="144"/>
      <c r="AZ1" s="145"/>
    </row>
    <row r="2" spans="1:52" x14ac:dyDescent="0.25">
      <c r="A2" t="s">
        <v>1</v>
      </c>
      <c r="B2" t="s">
        <v>13</v>
      </c>
      <c r="F2" t="s">
        <v>14</v>
      </c>
      <c r="J2" t="s">
        <v>15</v>
      </c>
      <c r="N2" t="s">
        <v>1</v>
      </c>
      <c r="O2" t="s">
        <v>13</v>
      </c>
      <c r="S2" t="s">
        <v>14</v>
      </c>
      <c r="W2" t="s">
        <v>15</v>
      </c>
      <c r="AA2" t="s">
        <v>1</v>
      </c>
      <c r="AB2" t="s">
        <v>13</v>
      </c>
      <c r="AF2" t="s">
        <v>14</v>
      </c>
      <c r="AJ2" t="s">
        <v>15</v>
      </c>
      <c r="AN2" t="s">
        <v>1</v>
      </c>
      <c r="AO2" t="s">
        <v>13</v>
      </c>
      <c r="AS2" t="s">
        <v>14</v>
      </c>
      <c r="AW2" t="s">
        <v>15</v>
      </c>
    </row>
    <row r="3" spans="1:52" x14ac:dyDescent="0.25">
      <c r="B3" t="s">
        <v>16</v>
      </c>
      <c r="C3" t="s">
        <v>6</v>
      </c>
      <c r="D3" t="s">
        <v>17</v>
      </c>
      <c r="E3" t="s">
        <v>18</v>
      </c>
      <c r="F3" t="s">
        <v>16</v>
      </c>
      <c r="G3" t="s">
        <v>6</v>
      </c>
      <c r="H3" t="s">
        <v>17</v>
      </c>
      <c r="I3" t="s">
        <v>18</v>
      </c>
      <c r="J3" t="s">
        <v>16</v>
      </c>
      <c r="K3" t="s">
        <v>6</v>
      </c>
      <c r="L3" t="s">
        <v>17</v>
      </c>
      <c r="M3" t="s">
        <v>18</v>
      </c>
      <c r="O3" t="s">
        <v>16</v>
      </c>
      <c r="P3" t="s">
        <v>6</v>
      </c>
      <c r="Q3" t="s">
        <v>17</v>
      </c>
      <c r="R3" t="s">
        <v>18</v>
      </c>
      <c r="S3" t="s">
        <v>16</v>
      </c>
      <c r="T3" t="s">
        <v>6</v>
      </c>
      <c r="U3" t="s">
        <v>17</v>
      </c>
      <c r="V3" t="s">
        <v>18</v>
      </c>
      <c r="W3" t="s">
        <v>16</v>
      </c>
      <c r="X3" t="s">
        <v>6</v>
      </c>
      <c r="Y3" t="s">
        <v>17</v>
      </c>
      <c r="Z3" t="s">
        <v>18</v>
      </c>
      <c r="AB3" t="s">
        <v>16</v>
      </c>
      <c r="AC3" t="s">
        <v>6</v>
      </c>
      <c r="AD3" t="s">
        <v>17</v>
      </c>
      <c r="AE3" t="s">
        <v>18</v>
      </c>
      <c r="AF3" t="s">
        <v>16</v>
      </c>
      <c r="AG3" t="s">
        <v>6</v>
      </c>
      <c r="AH3" t="s">
        <v>17</v>
      </c>
      <c r="AI3" t="s">
        <v>18</v>
      </c>
      <c r="AJ3" t="s">
        <v>16</v>
      </c>
      <c r="AK3" t="s">
        <v>6</v>
      </c>
      <c r="AL3" t="s">
        <v>17</v>
      </c>
      <c r="AM3" t="s">
        <v>18</v>
      </c>
      <c r="AO3" t="s">
        <v>16</v>
      </c>
      <c r="AP3" t="s">
        <v>6</v>
      </c>
      <c r="AQ3" t="s">
        <v>17</v>
      </c>
      <c r="AR3" t="s">
        <v>18</v>
      </c>
      <c r="AS3" t="s">
        <v>16</v>
      </c>
      <c r="AT3" t="s">
        <v>6</v>
      </c>
      <c r="AU3" t="s">
        <v>17</v>
      </c>
      <c r="AV3" t="s">
        <v>18</v>
      </c>
      <c r="AW3" t="s">
        <v>16</v>
      </c>
      <c r="AX3" t="s">
        <v>6</v>
      </c>
      <c r="AY3" t="s">
        <v>17</v>
      </c>
      <c r="AZ3" t="s">
        <v>18</v>
      </c>
    </row>
    <row r="4" spans="1:52" x14ac:dyDescent="0.25">
      <c r="A4" t="s">
        <v>240</v>
      </c>
      <c r="B4">
        <v>4</v>
      </c>
      <c r="C4">
        <v>2</v>
      </c>
      <c r="D4">
        <v>67</v>
      </c>
      <c r="E4">
        <v>33</v>
      </c>
      <c r="F4">
        <v>3</v>
      </c>
      <c r="G4">
        <v>0</v>
      </c>
      <c r="H4">
        <v>100</v>
      </c>
      <c r="I4">
        <v>0</v>
      </c>
      <c r="J4">
        <v>1</v>
      </c>
      <c r="K4">
        <v>2</v>
      </c>
      <c r="L4">
        <v>33</v>
      </c>
      <c r="M4">
        <v>67</v>
      </c>
      <c r="N4" t="s">
        <v>240</v>
      </c>
      <c r="O4">
        <v>2</v>
      </c>
      <c r="P4">
        <v>4</v>
      </c>
      <c r="Q4">
        <v>33</v>
      </c>
      <c r="R4">
        <v>67</v>
      </c>
      <c r="S4">
        <v>2</v>
      </c>
      <c r="T4">
        <v>1</v>
      </c>
      <c r="U4">
        <v>67</v>
      </c>
      <c r="V4">
        <v>33</v>
      </c>
      <c r="W4">
        <v>0</v>
      </c>
      <c r="X4">
        <v>3</v>
      </c>
      <c r="Y4">
        <v>0</v>
      </c>
      <c r="Z4">
        <v>100</v>
      </c>
      <c r="AA4" t="s">
        <v>240</v>
      </c>
      <c r="AB4">
        <v>4</v>
      </c>
      <c r="AC4">
        <v>2</v>
      </c>
      <c r="AD4">
        <v>67</v>
      </c>
      <c r="AE4">
        <v>33</v>
      </c>
      <c r="AF4">
        <v>2</v>
      </c>
      <c r="AG4">
        <v>1</v>
      </c>
      <c r="AH4">
        <v>67</v>
      </c>
      <c r="AI4">
        <v>33</v>
      </c>
      <c r="AJ4">
        <v>2</v>
      </c>
      <c r="AK4">
        <v>1</v>
      </c>
      <c r="AL4">
        <v>67</v>
      </c>
      <c r="AM4">
        <v>33</v>
      </c>
      <c r="AN4" t="s">
        <v>240</v>
      </c>
      <c r="AO4">
        <v>2</v>
      </c>
      <c r="AP4">
        <v>4</v>
      </c>
      <c r="AQ4">
        <v>33</v>
      </c>
      <c r="AR4">
        <v>67</v>
      </c>
      <c r="AS4">
        <v>1</v>
      </c>
      <c r="AT4">
        <v>2</v>
      </c>
      <c r="AU4">
        <v>33</v>
      </c>
      <c r="AV4">
        <v>67</v>
      </c>
      <c r="AW4">
        <v>1</v>
      </c>
      <c r="AX4">
        <v>2</v>
      </c>
      <c r="AY4">
        <v>33</v>
      </c>
      <c r="AZ4">
        <v>67</v>
      </c>
    </row>
    <row r="5" spans="1:52" x14ac:dyDescent="0.25">
      <c r="A5" t="s">
        <v>229</v>
      </c>
      <c r="B5">
        <v>2</v>
      </c>
      <c r="C5">
        <v>4</v>
      </c>
      <c r="D5">
        <v>33</v>
      </c>
      <c r="E5">
        <v>67</v>
      </c>
      <c r="F5">
        <v>0</v>
      </c>
      <c r="G5">
        <v>3</v>
      </c>
      <c r="H5">
        <v>0</v>
      </c>
      <c r="I5">
        <v>100</v>
      </c>
      <c r="J5">
        <v>2</v>
      </c>
      <c r="K5">
        <v>1</v>
      </c>
      <c r="L5">
        <v>67</v>
      </c>
      <c r="M5">
        <v>33</v>
      </c>
      <c r="N5" t="s">
        <v>229</v>
      </c>
      <c r="O5">
        <v>1</v>
      </c>
      <c r="P5">
        <v>5</v>
      </c>
      <c r="Q5">
        <v>17</v>
      </c>
      <c r="R5">
        <v>83</v>
      </c>
      <c r="S5">
        <v>0</v>
      </c>
      <c r="T5">
        <v>3</v>
      </c>
      <c r="U5">
        <v>0</v>
      </c>
      <c r="V5">
        <v>100</v>
      </c>
      <c r="W5">
        <v>1</v>
      </c>
      <c r="X5">
        <v>2</v>
      </c>
      <c r="Y5">
        <v>33</v>
      </c>
      <c r="Z5">
        <v>67</v>
      </c>
      <c r="AA5" t="s">
        <v>229</v>
      </c>
      <c r="AB5">
        <v>5</v>
      </c>
      <c r="AC5">
        <v>1</v>
      </c>
      <c r="AD5">
        <v>83</v>
      </c>
      <c r="AE5">
        <v>17</v>
      </c>
      <c r="AF5">
        <v>3</v>
      </c>
      <c r="AG5">
        <v>0</v>
      </c>
      <c r="AH5">
        <v>100</v>
      </c>
      <c r="AI5">
        <v>0</v>
      </c>
      <c r="AJ5">
        <v>2</v>
      </c>
      <c r="AK5">
        <v>1</v>
      </c>
      <c r="AL5">
        <v>67</v>
      </c>
      <c r="AM5">
        <v>33</v>
      </c>
      <c r="AN5" t="s">
        <v>229</v>
      </c>
      <c r="AO5">
        <v>4</v>
      </c>
      <c r="AP5">
        <v>2</v>
      </c>
      <c r="AQ5">
        <v>67</v>
      </c>
      <c r="AR5">
        <v>33</v>
      </c>
      <c r="AS5">
        <v>3</v>
      </c>
      <c r="AT5">
        <v>0</v>
      </c>
      <c r="AU5">
        <v>100</v>
      </c>
      <c r="AV5">
        <v>0</v>
      </c>
      <c r="AW5">
        <v>1</v>
      </c>
      <c r="AX5">
        <v>2</v>
      </c>
      <c r="AY5">
        <v>33</v>
      </c>
      <c r="AZ5">
        <v>67</v>
      </c>
    </row>
    <row r="6" spans="1:52" x14ac:dyDescent="0.25">
      <c r="A6" t="s">
        <v>231</v>
      </c>
      <c r="B6">
        <v>4</v>
      </c>
      <c r="C6">
        <v>2</v>
      </c>
      <c r="D6">
        <v>67</v>
      </c>
      <c r="E6">
        <v>33</v>
      </c>
      <c r="F6">
        <v>2</v>
      </c>
      <c r="G6">
        <v>1</v>
      </c>
      <c r="H6">
        <v>67</v>
      </c>
      <c r="I6">
        <v>33</v>
      </c>
      <c r="J6">
        <v>2</v>
      </c>
      <c r="K6">
        <v>1</v>
      </c>
      <c r="L6">
        <v>67</v>
      </c>
      <c r="M6">
        <v>33</v>
      </c>
      <c r="N6" t="s">
        <v>231</v>
      </c>
      <c r="O6">
        <v>1</v>
      </c>
      <c r="P6">
        <v>5</v>
      </c>
      <c r="Q6">
        <v>17</v>
      </c>
      <c r="R6">
        <v>83</v>
      </c>
      <c r="S6">
        <v>0</v>
      </c>
      <c r="T6">
        <v>3</v>
      </c>
      <c r="U6">
        <v>0</v>
      </c>
      <c r="V6">
        <v>100</v>
      </c>
      <c r="W6">
        <v>1</v>
      </c>
      <c r="X6">
        <v>2</v>
      </c>
      <c r="Y6">
        <v>33</v>
      </c>
      <c r="Z6">
        <v>67</v>
      </c>
      <c r="AA6" t="s">
        <v>231</v>
      </c>
      <c r="AB6">
        <v>3</v>
      </c>
      <c r="AC6">
        <v>3</v>
      </c>
      <c r="AD6">
        <v>50</v>
      </c>
      <c r="AE6">
        <v>50</v>
      </c>
      <c r="AF6">
        <v>1</v>
      </c>
      <c r="AG6">
        <v>2</v>
      </c>
      <c r="AH6">
        <v>33</v>
      </c>
      <c r="AI6">
        <v>67</v>
      </c>
      <c r="AJ6">
        <v>2</v>
      </c>
      <c r="AK6">
        <v>1</v>
      </c>
      <c r="AL6">
        <v>67</v>
      </c>
      <c r="AM6">
        <v>33</v>
      </c>
      <c r="AN6" t="s">
        <v>231</v>
      </c>
      <c r="AO6">
        <v>1</v>
      </c>
      <c r="AP6">
        <v>5</v>
      </c>
      <c r="AQ6">
        <v>17</v>
      </c>
      <c r="AR6">
        <v>83</v>
      </c>
      <c r="AS6">
        <v>1</v>
      </c>
      <c r="AT6">
        <v>2</v>
      </c>
      <c r="AU6">
        <v>33</v>
      </c>
      <c r="AV6">
        <v>67</v>
      </c>
      <c r="AW6">
        <v>0</v>
      </c>
      <c r="AX6">
        <v>3</v>
      </c>
      <c r="AY6">
        <v>0</v>
      </c>
      <c r="AZ6">
        <v>100</v>
      </c>
    </row>
    <row r="7" spans="1:52" x14ac:dyDescent="0.25">
      <c r="A7" t="s">
        <v>235</v>
      </c>
      <c r="B7">
        <v>3</v>
      </c>
      <c r="C7">
        <v>3</v>
      </c>
      <c r="D7">
        <v>50</v>
      </c>
      <c r="E7">
        <v>50</v>
      </c>
      <c r="F7">
        <v>2</v>
      </c>
      <c r="G7">
        <v>1</v>
      </c>
      <c r="H7">
        <v>67</v>
      </c>
      <c r="I7">
        <v>33</v>
      </c>
      <c r="J7">
        <v>1</v>
      </c>
      <c r="K7">
        <v>2</v>
      </c>
      <c r="L7">
        <v>33</v>
      </c>
      <c r="M7">
        <v>67</v>
      </c>
      <c r="N7" t="s">
        <v>235</v>
      </c>
      <c r="O7">
        <v>1</v>
      </c>
      <c r="P7">
        <v>5</v>
      </c>
      <c r="Q7">
        <v>17</v>
      </c>
      <c r="R7">
        <v>83</v>
      </c>
      <c r="S7">
        <v>1</v>
      </c>
      <c r="T7">
        <v>2</v>
      </c>
      <c r="U7">
        <v>33</v>
      </c>
      <c r="V7">
        <v>67</v>
      </c>
      <c r="W7">
        <v>0</v>
      </c>
      <c r="X7">
        <v>3</v>
      </c>
      <c r="Y7">
        <v>0</v>
      </c>
      <c r="Z7">
        <v>100</v>
      </c>
      <c r="AA7" t="s">
        <v>235</v>
      </c>
      <c r="AB7">
        <v>3</v>
      </c>
      <c r="AC7">
        <v>3</v>
      </c>
      <c r="AD7">
        <v>50</v>
      </c>
      <c r="AE7">
        <v>50</v>
      </c>
      <c r="AF7">
        <v>1</v>
      </c>
      <c r="AG7">
        <v>2</v>
      </c>
      <c r="AH7">
        <v>33</v>
      </c>
      <c r="AI7">
        <v>67</v>
      </c>
      <c r="AJ7">
        <v>2</v>
      </c>
      <c r="AK7">
        <v>1</v>
      </c>
      <c r="AL7">
        <v>67</v>
      </c>
      <c r="AM7">
        <v>33</v>
      </c>
      <c r="AN7" t="s">
        <v>235</v>
      </c>
      <c r="AO7">
        <v>1</v>
      </c>
      <c r="AP7">
        <v>5</v>
      </c>
      <c r="AQ7">
        <v>17</v>
      </c>
      <c r="AR7">
        <v>83</v>
      </c>
      <c r="AS7">
        <v>1</v>
      </c>
      <c r="AT7">
        <v>2</v>
      </c>
      <c r="AU7">
        <v>33</v>
      </c>
      <c r="AV7">
        <v>67</v>
      </c>
      <c r="AW7">
        <v>0</v>
      </c>
      <c r="AX7">
        <v>3</v>
      </c>
      <c r="AY7">
        <v>0</v>
      </c>
      <c r="AZ7">
        <v>100</v>
      </c>
    </row>
    <row r="8" spans="1:52" x14ac:dyDescent="0.25">
      <c r="A8" t="s">
        <v>228</v>
      </c>
      <c r="B8">
        <v>5</v>
      </c>
      <c r="C8">
        <v>1</v>
      </c>
      <c r="D8">
        <v>83</v>
      </c>
      <c r="E8">
        <v>17</v>
      </c>
      <c r="F8">
        <v>3</v>
      </c>
      <c r="G8">
        <v>0</v>
      </c>
      <c r="H8">
        <v>100</v>
      </c>
      <c r="I8">
        <v>0</v>
      </c>
      <c r="J8">
        <v>2</v>
      </c>
      <c r="K8">
        <v>1</v>
      </c>
      <c r="L8">
        <v>67</v>
      </c>
      <c r="M8">
        <v>33</v>
      </c>
      <c r="N8" t="s">
        <v>228</v>
      </c>
      <c r="O8">
        <v>2</v>
      </c>
      <c r="P8">
        <v>4</v>
      </c>
      <c r="Q8">
        <v>33</v>
      </c>
      <c r="R8">
        <v>67</v>
      </c>
      <c r="S8">
        <v>0</v>
      </c>
      <c r="T8">
        <v>3</v>
      </c>
      <c r="U8">
        <v>0</v>
      </c>
      <c r="V8">
        <v>100</v>
      </c>
      <c r="W8">
        <v>2</v>
      </c>
      <c r="X8">
        <v>1</v>
      </c>
      <c r="Y8">
        <v>67</v>
      </c>
      <c r="Z8">
        <v>33</v>
      </c>
      <c r="AA8" t="s">
        <v>228</v>
      </c>
      <c r="AB8">
        <v>6</v>
      </c>
      <c r="AC8">
        <v>0</v>
      </c>
      <c r="AD8">
        <v>100</v>
      </c>
      <c r="AE8">
        <v>0</v>
      </c>
      <c r="AF8">
        <v>3</v>
      </c>
      <c r="AG8">
        <v>0</v>
      </c>
      <c r="AH8">
        <v>100</v>
      </c>
      <c r="AI8">
        <v>0</v>
      </c>
      <c r="AJ8">
        <v>3</v>
      </c>
      <c r="AK8">
        <v>0</v>
      </c>
      <c r="AL8">
        <v>100</v>
      </c>
      <c r="AM8">
        <v>0</v>
      </c>
      <c r="AN8" t="s">
        <v>228</v>
      </c>
      <c r="AO8">
        <v>4</v>
      </c>
      <c r="AP8">
        <v>2</v>
      </c>
      <c r="AQ8">
        <v>67</v>
      </c>
      <c r="AR8">
        <v>33</v>
      </c>
      <c r="AS8">
        <v>2</v>
      </c>
      <c r="AT8">
        <v>1</v>
      </c>
      <c r="AU8">
        <v>67</v>
      </c>
      <c r="AV8">
        <v>33</v>
      </c>
      <c r="AW8">
        <v>2</v>
      </c>
      <c r="AX8">
        <v>1</v>
      </c>
      <c r="AY8">
        <v>67</v>
      </c>
      <c r="AZ8">
        <v>33</v>
      </c>
    </row>
    <row r="9" spans="1:52" x14ac:dyDescent="0.25">
      <c r="A9" t="s">
        <v>226</v>
      </c>
      <c r="B9">
        <v>4</v>
      </c>
      <c r="C9">
        <v>2</v>
      </c>
      <c r="D9">
        <v>67</v>
      </c>
      <c r="E9">
        <v>33</v>
      </c>
      <c r="F9">
        <v>1</v>
      </c>
      <c r="G9">
        <v>2</v>
      </c>
      <c r="H9">
        <v>33</v>
      </c>
      <c r="I9">
        <v>67</v>
      </c>
      <c r="J9">
        <v>3</v>
      </c>
      <c r="K9">
        <v>0</v>
      </c>
      <c r="L9">
        <v>100</v>
      </c>
      <c r="M9">
        <v>0</v>
      </c>
      <c r="N9" t="s">
        <v>226</v>
      </c>
      <c r="O9">
        <v>2</v>
      </c>
      <c r="P9">
        <v>4</v>
      </c>
      <c r="Q9">
        <v>33</v>
      </c>
      <c r="R9">
        <v>67</v>
      </c>
      <c r="S9">
        <v>1</v>
      </c>
      <c r="T9">
        <v>2</v>
      </c>
      <c r="U9">
        <v>33</v>
      </c>
      <c r="V9">
        <v>67</v>
      </c>
      <c r="W9">
        <v>1</v>
      </c>
      <c r="X9">
        <v>2</v>
      </c>
      <c r="Y9">
        <v>33</v>
      </c>
      <c r="Z9">
        <v>67</v>
      </c>
      <c r="AA9" t="s">
        <v>226</v>
      </c>
      <c r="AB9">
        <v>4</v>
      </c>
      <c r="AC9">
        <v>2</v>
      </c>
      <c r="AD9">
        <v>67</v>
      </c>
      <c r="AE9">
        <v>33</v>
      </c>
      <c r="AF9">
        <v>2</v>
      </c>
      <c r="AG9">
        <v>1</v>
      </c>
      <c r="AH9">
        <v>67</v>
      </c>
      <c r="AI9">
        <v>33</v>
      </c>
      <c r="AJ9">
        <v>2</v>
      </c>
      <c r="AK9">
        <v>1</v>
      </c>
      <c r="AL9">
        <v>67</v>
      </c>
      <c r="AM9">
        <v>33</v>
      </c>
      <c r="AN9" t="s">
        <v>226</v>
      </c>
      <c r="AO9">
        <v>3</v>
      </c>
      <c r="AP9">
        <v>3</v>
      </c>
      <c r="AQ9">
        <v>50</v>
      </c>
      <c r="AR9">
        <v>50</v>
      </c>
      <c r="AS9">
        <v>2</v>
      </c>
      <c r="AT9">
        <v>1</v>
      </c>
      <c r="AU9">
        <v>67</v>
      </c>
      <c r="AV9">
        <v>33</v>
      </c>
      <c r="AW9">
        <v>1</v>
      </c>
      <c r="AX9">
        <v>2</v>
      </c>
      <c r="AY9">
        <v>33</v>
      </c>
      <c r="AZ9">
        <v>67</v>
      </c>
    </row>
    <row r="10" spans="1:52" x14ac:dyDescent="0.25">
      <c r="A10" t="s">
        <v>232</v>
      </c>
      <c r="B10">
        <v>5</v>
      </c>
      <c r="C10">
        <v>1</v>
      </c>
      <c r="D10">
        <v>83</v>
      </c>
      <c r="E10">
        <v>17</v>
      </c>
      <c r="F10">
        <v>2</v>
      </c>
      <c r="G10">
        <v>1</v>
      </c>
      <c r="H10">
        <v>67</v>
      </c>
      <c r="I10">
        <v>33</v>
      </c>
      <c r="J10">
        <v>3</v>
      </c>
      <c r="K10">
        <v>0</v>
      </c>
      <c r="L10">
        <v>100</v>
      </c>
      <c r="M10">
        <v>0</v>
      </c>
      <c r="N10" t="s">
        <v>232</v>
      </c>
      <c r="O10">
        <v>4</v>
      </c>
      <c r="P10">
        <v>2</v>
      </c>
      <c r="Q10">
        <v>67</v>
      </c>
      <c r="R10">
        <v>33</v>
      </c>
      <c r="S10">
        <v>1</v>
      </c>
      <c r="T10">
        <v>2</v>
      </c>
      <c r="U10">
        <v>33</v>
      </c>
      <c r="V10">
        <v>67</v>
      </c>
      <c r="W10">
        <v>3</v>
      </c>
      <c r="X10">
        <v>0</v>
      </c>
      <c r="Y10">
        <v>100</v>
      </c>
      <c r="Z10">
        <v>0</v>
      </c>
      <c r="AA10" t="s">
        <v>232</v>
      </c>
      <c r="AB10">
        <v>3</v>
      </c>
      <c r="AC10">
        <v>3</v>
      </c>
      <c r="AD10">
        <v>50</v>
      </c>
      <c r="AE10">
        <v>50</v>
      </c>
      <c r="AF10">
        <v>2</v>
      </c>
      <c r="AG10">
        <v>1</v>
      </c>
      <c r="AH10">
        <v>67</v>
      </c>
      <c r="AI10">
        <v>33</v>
      </c>
      <c r="AJ10">
        <v>1</v>
      </c>
      <c r="AK10">
        <v>2</v>
      </c>
      <c r="AL10">
        <v>33</v>
      </c>
      <c r="AM10">
        <v>67</v>
      </c>
      <c r="AN10" t="s">
        <v>232</v>
      </c>
      <c r="AO10">
        <v>1</v>
      </c>
      <c r="AP10">
        <v>5</v>
      </c>
      <c r="AQ10">
        <v>17</v>
      </c>
      <c r="AR10">
        <v>83</v>
      </c>
      <c r="AS10">
        <v>0</v>
      </c>
      <c r="AT10">
        <v>3</v>
      </c>
      <c r="AU10">
        <v>0</v>
      </c>
      <c r="AV10">
        <v>100</v>
      </c>
      <c r="AW10">
        <v>1</v>
      </c>
      <c r="AX10">
        <v>2</v>
      </c>
      <c r="AY10">
        <v>33</v>
      </c>
      <c r="AZ10">
        <v>67</v>
      </c>
    </row>
    <row r="11" spans="1:52" x14ac:dyDescent="0.25">
      <c r="A11" t="s">
        <v>244</v>
      </c>
      <c r="B11">
        <v>4</v>
      </c>
      <c r="C11">
        <v>2</v>
      </c>
      <c r="D11">
        <v>67</v>
      </c>
      <c r="E11">
        <v>33</v>
      </c>
      <c r="F11">
        <v>2</v>
      </c>
      <c r="G11">
        <v>1</v>
      </c>
      <c r="H11">
        <v>67</v>
      </c>
      <c r="I11">
        <v>33</v>
      </c>
      <c r="J11">
        <v>2</v>
      </c>
      <c r="K11">
        <v>1</v>
      </c>
      <c r="L11">
        <v>67</v>
      </c>
      <c r="M11">
        <v>33</v>
      </c>
      <c r="N11" t="s">
        <v>244</v>
      </c>
      <c r="O11">
        <v>2</v>
      </c>
      <c r="P11">
        <v>4</v>
      </c>
      <c r="Q11">
        <v>33</v>
      </c>
      <c r="R11">
        <v>67</v>
      </c>
      <c r="S11">
        <v>1</v>
      </c>
      <c r="T11">
        <v>2</v>
      </c>
      <c r="U11">
        <v>33</v>
      </c>
      <c r="V11">
        <v>67</v>
      </c>
      <c r="W11">
        <v>1</v>
      </c>
      <c r="X11">
        <v>2</v>
      </c>
      <c r="Y11">
        <v>33</v>
      </c>
      <c r="Z11">
        <v>67</v>
      </c>
      <c r="AA11" t="s">
        <v>244</v>
      </c>
      <c r="AB11">
        <v>4</v>
      </c>
      <c r="AC11">
        <v>2</v>
      </c>
      <c r="AD11">
        <v>67</v>
      </c>
      <c r="AE11">
        <v>33</v>
      </c>
      <c r="AF11">
        <v>2</v>
      </c>
      <c r="AG11">
        <v>1</v>
      </c>
      <c r="AH11">
        <v>67</v>
      </c>
      <c r="AI11">
        <v>33</v>
      </c>
      <c r="AJ11">
        <v>2</v>
      </c>
      <c r="AK11">
        <v>1</v>
      </c>
      <c r="AL11">
        <v>67</v>
      </c>
      <c r="AM11">
        <v>33</v>
      </c>
      <c r="AN11" t="s">
        <v>244</v>
      </c>
      <c r="AO11">
        <v>3</v>
      </c>
      <c r="AP11">
        <v>3</v>
      </c>
      <c r="AQ11">
        <v>50</v>
      </c>
      <c r="AR11">
        <v>50</v>
      </c>
      <c r="AS11">
        <v>2</v>
      </c>
      <c r="AT11">
        <v>1</v>
      </c>
      <c r="AU11">
        <v>67</v>
      </c>
      <c r="AV11">
        <v>33</v>
      </c>
      <c r="AW11">
        <v>1</v>
      </c>
      <c r="AX11">
        <v>2</v>
      </c>
      <c r="AY11">
        <v>33</v>
      </c>
      <c r="AZ11">
        <v>67</v>
      </c>
    </row>
    <row r="12" spans="1:52" x14ac:dyDescent="0.25">
      <c r="A12" t="s">
        <v>238</v>
      </c>
      <c r="B12">
        <v>5</v>
      </c>
      <c r="C12">
        <v>1</v>
      </c>
      <c r="D12">
        <v>83</v>
      </c>
      <c r="E12">
        <v>17</v>
      </c>
      <c r="F12">
        <v>2</v>
      </c>
      <c r="G12">
        <v>1</v>
      </c>
      <c r="H12">
        <v>67</v>
      </c>
      <c r="I12">
        <v>33</v>
      </c>
      <c r="J12">
        <v>3</v>
      </c>
      <c r="K12">
        <v>0</v>
      </c>
      <c r="L12">
        <v>100</v>
      </c>
      <c r="M12">
        <v>0</v>
      </c>
      <c r="N12" t="s">
        <v>238</v>
      </c>
      <c r="O12">
        <v>0</v>
      </c>
      <c r="P12">
        <v>6</v>
      </c>
      <c r="Q12">
        <v>0</v>
      </c>
      <c r="R12">
        <v>100</v>
      </c>
      <c r="S12">
        <v>0</v>
      </c>
      <c r="T12">
        <v>3</v>
      </c>
      <c r="U12">
        <v>0</v>
      </c>
      <c r="V12">
        <v>100</v>
      </c>
      <c r="W12">
        <v>0</v>
      </c>
      <c r="X12">
        <v>3</v>
      </c>
      <c r="Y12">
        <v>0</v>
      </c>
      <c r="Z12">
        <v>100</v>
      </c>
      <c r="AA12" t="s">
        <v>238</v>
      </c>
      <c r="AB12">
        <v>6</v>
      </c>
      <c r="AC12">
        <v>0</v>
      </c>
      <c r="AD12">
        <v>100</v>
      </c>
      <c r="AE12">
        <v>0</v>
      </c>
      <c r="AF12">
        <v>3</v>
      </c>
      <c r="AG12">
        <v>0</v>
      </c>
      <c r="AH12">
        <v>100</v>
      </c>
      <c r="AI12">
        <v>0</v>
      </c>
      <c r="AJ12">
        <v>3</v>
      </c>
      <c r="AK12">
        <v>0</v>
      </c>
      <c r="AL12">
        <v>100</v>
      </c>
      <c r="AM12">
        <v>0</v>
      </c>
      <c r="AN12" t="s">
        <v>238</v>
      </c>
      <c r="AO12">
        <v>5</v>
      </c>
      <c r="AP12">
        <v>1</v>
      </c>
      <c r="AQ12">
        <v>83</v>
      </c>
      <c r="AR12">
        <v>17</v>
      </c>
      <c r="AS12">
        <v>3</v>
      </c>
      <c r="AT12">
        <v>0</v>
      </c>
      <c r="AU12">
        <v>100</v>
      </c>
      <c r="AV12">
        <v>0</v>
      </c>
      <c r="AW12">
        <v>2</v>
      </c>
      <c r="AX12">
        <v>1</v>
      </c>
      <c r="AY12">
        <v>67</v>
      </c>
      <c r="AZ12">
        <v>33</v>
      </c>
    </row>
    <row r="13" spans="1:52" x14ac:dyDescent="0.25">
      <c r="A13" t="s">
        <v>224</v>
      </c>
      <c r="B13">
        <v>3</v>
      </c>
      <c r="C13">
        <v>3</v>
      </c>
      <c r="D13">
        <v>50</v>
      </c>
      <c r="E13">
        <v>50</v>
      </c>
      <c r="F13">
        <v>0</v>
      </c>
      <c r="G13">
        <v>3</v>
      </c>
      <c r="H13">
        <v>0</v>
      </c>
      <c r="I13">
        <v>100</v>
      </c>
      <c r="J13">
        <v>3</v>
      </c>
      <c r="K13">
        <v>0</v>
      </c>
      <c r="L13">
        <v>100</v>
      </c>
      <c r="M13">
        <v>0</v>
      </c>
      <c r="N13" t="s">
        <v>224</v>
      </c>
      <c r="O13">
        <v>0</v>
      </c>
      <c r="P13">
        <v>6</v>
      </c>
      <c r="Q13">
        <v>0</v>
      </c>
      <c r="R13">
        <v>100</v>
      </c>
      <c r="S13">
        <v>0</v>
      </c>
      <c r="T13">
        <v>3</v>
      </c>
      <c r="U13">
        <v>0</v>
      </c>
      <c r="V13">
        <v>100</v>
      </c>
      <c r="W13">
        <v>0</v>
      </c>
      <c r="X13">
        <v>3</v>
      </c>
      <c r="Y13">
        <v>0</v>
      </c>
      <c r="Z13">
        <v>100</v>
      </c>
      <c r="AA13" t="s">
        <v>224</v>
      </c>
      <c r="AB13">
        <v>6</v>
      </c>
      <c r="AC13">
        <v>0</v>
      </c>
      <c r="AD13">
        <v>100</v>
      </c>
      <c r="AE13">
        <v>0</v>
      </c>
      <c r="AF13">
        <v>3</v>
      </c>
      <c r="AG13">
        <v>0</v>
      </c>
      <c r="AH13">
        <v>100</v>
      </c>
      <c r="AI13">
        <v>0</v>
      </c>
      <c r="AJ13">
        <v>3</v>
      </c>
      <c r="AK13">
        <v>0</v>
      </c>
      <c r="AL13">
        <v>100</v>
      </c>
      <c r="AM13">
        <v>0</v>
      </c>
      <c r="AN13" t="s">
        <v>224</v>
      </c>
      <c r="AO13">
        <v>3</v>
      </c>
      <c r="AP13">
        <v>3</v>
      </c>
      <c r="AQ13">
        <v>50</v>
      </c>
      <c r="AR13">
        <v>50</v>
      </c>
      <c r="AS13">
        <v>1</v>
      </c>
      <c r="AT13">
        <v>2</v>
      </c>
      <c r="AU13">
        <v>33</v>
      </c>
      <c r="AV13">
        <v>67</v>
      </c>
      <c r="AW13">
        <v>2</v>
      </c>
      <c r="AX13">
        <v>1</v>
      </c>
      <c r="AY13">
        <v>67</v>
      </c>
      <c r="AZ13">
        <v>33</v>
      </c>
    </row>
    <row r="14" spans="1:52" x14ac:dyDescent="0.25">
      <c r="A14" t="s">
        <v>247</v>
      </c>
      <c r="B14">
        <v>3</v>
      </c>
      <c r="C14">
        <v>3</v>
      </c>
      <c r="D14">
        <v>50</v>
      </c>
      <c r="E14">
        <v>50</v>
      </c>
      <c r="F14">
        <v>2</v>
      </c>
      <c r="G14">
        <v>1</v>
      </c>
      <c r="H14">
        <v>67</v>
      </c>
      <c r="I14">
        <v>33</v>
      </c>
      <c r="J14">
        <v>1</v>
      </c>
      <c r="K14">
        <v>2</v>
      </c>
      <c r="L14">
        <v>33</v>
      </c>
      <c r="M14">
        <v>67</v>
      </c>
      <c r="N14" t="s">
        <v>247</v>
      </c>
      <c r="O14">
        <v>2</v>
      </c>
      <c r="P14">
        <v>4</v>
      </c>
      <c r="Q14">
        <v>33</v>
      </c>
      <c r="R14">
        <v>67</v>
      </c>
      <c r="S14">
        <v>1</v>
      </c>
      <c r="T14">
        <v>2</v>
      </c>
      <c r="U14">
        <v>33</v>
      </c>
      <c r="V14">
        <v>67</v>
      </c>
      <c r="W14">
        <v>1</v>
      </c>
      <c r="X14">
        <v>2</v>
      </c>
      <c r="Y14">
        <v>33</v>
      </c>
      <c r="Z14">
        <v>67</v>
      </c>
      <c r="AA14" t="s">
        <v>247</v>
      </c>
      <c r="AB14">
        <v>6</v>
      </c>
      <c r="AC14">
        <v>0</v>
      </c>
      <c r="AD14">
        <v>100</v>
      </c>
      <c r="AE14">
        <v>0</v>
      </c>
      <c r="AF14">
        <v>3</v>
      </c>
      <c r="AG14">
        <v>0</v>
      </c>
      <c r="AH14">
        <v>100</v>
      </c>
      <c r="AI14">
        <v>0</v>
      </c>
      <c r="AJ14">
        <v>3</v>
      </c>
      <c r="AK14">
        <v>0</v>
      </c>
      <c r="AL14">
        <v>100</v>
      </c>
      <c r="AM14">
        <v>0</v>
      </c>
      <c r="AN14" t="s">
        <v>247</v>
      </c>
      <c r="AO14">
        <v>4</v>
      </c>
      <c r="AP14">
        <v>2</v>
      </c>
      <c r="AQ14">
        <v>67</v>
      </c>
      <c r="AR14">
        <v>33</v>
      </c>
      <c r="AS14">
        <v>3</v>
      </c>
      <c r="AT14">
        <v>0</v>
      </c>
      <c r="AU14">
        <v>100</v>
      </c>
      <c r="AV14">
        <v>0</v>
      </c>
      <c r="AW14">
        <v>1</v>
      </c>
      <c r="AX14">
        <v>2</v>
      </c>
      <c r="AY14">
        <v>33</v>
      </c>
      <c r="AZ14">
        <v>67</v>
      </c>
    </row>
    <row r="15" spans="1:52" x14ac:dyDescent="0.25">
      <c r="A15" t="s">
        <v>237</v>
      </c>
      <c r="B15">
        <v>4</v>
      </c>
      <c r="C15">
        <v>2</v>
      </c>
      <c r="D15">
        <v>67</v>
      </c>
      <c r="E15">
        <v>33</v>
      </c>
      <c r="F15">
        <v>1</v>
      </c>
      <c r="G15">
        <v>2</v>
      </c>
      <c r="H15">
        <v>33</v>
      </c>
      <c r="I15">
        <v>67</v>
      </c>
      <c r="J15">
        <v>3</v>
      </c>
      <c r="K15">
        <v>0</v>
      </c>
      <c r="L15">
        <v>100</v>
      </c>
      <c r="M15">
        <v>0</v>
      </c>
      <c r="N15" t="s">
        <v>237</v>
      </c>
      <c r="O15">
        <v>1</v>
      </c>
      <c r="P15">
        <v>5</v>
      </c>
      <c r="Q15">
        <v>17</v>
      </c>
      <c r="R15">
        <v>83</v>
      </c>
      <c r="S15">
        <v>0</v>
      </c>
      <c r="T15">
        <v>3</v>
      </c>
      <c r="U15">
        <v>0</v>
      </c>
      <c r="V15">
        <v>100</v>
      </c>
      <c r="W15">
        <v>1</v>
      </c>
      <c r="X15">
        <v>2</v>
      </c>
      <c r="Y15">
        <v>33</v>
      </c>
      <c r="Z15">
        <v>67</v>
      </c>
      <c r="AA15" t="s">
        <v>237</v>
      </c>
      <c r="AB15">
        <v>4</v>
      </c>
      <c r="AC15">
        <v>2</v>
      </c>
      <c r="AD15">
        <v>67</v>
      </c>
      <c r="AE15">
        <v>33</v>
      </c>
      <c r="AF15">
        <v>2</v>
      </c>
      <c r="AG15">
        <v>1</v>
      </c>
      <c r="AH15">
        <v>67</v>
      </c>
      <c r="AI15">
        <v>33</v>
      </c>
      <c r="AJ15">
        <v>2</v>
      </c>
      <c r="AK15">
        <v>1</v>
      </c>
      <c r="AL15">
        <v>67</v>
      </c>
      <c r="AM15">
        <v>33</v>
      </c>
      <c r="AN15" t="s">
        <v>237</v>
      </c>
      <c r="AO15">
        <v>3</v>
      </c>
      <c r="AP15">
        <v>3</v>
      </c>
      <c r="AQ15">
        <v>50</v>
      </c>
      <c r="AR15">
        <v>50</v>
      </c>
      <c r="AS15">
        <v>1</v>
      </c>
      <c r="AT15">
        <v>2</v>
      </c>
      <c r="AU15">
        <v>33</v>
      </c>
      <c r="AV15">
        <v>67</v>
      </c>
      <c r="AW15">
        <v>2</v>
      </c>
      <c r="AX15">
        <v>1</v>
      </c>
      <c r="AY15">
        <v>67</v>
      </c>
      <c r="AZ15">
        <v>33</v>
      </c>
    </row>
    <row r="16" spans="1:52" x14ac:dyDescent="0.25">
      <c r="A16" t="s">
        <v>227</v>
      </c>
      <c r="B16">
        <v>4</v>
      </c>
      <c r="C16">
        <v>2</v>
      </c>
      <c r="D16">
        <v>67</v>
      </c>
      <c r="E16">
        <v>33</v>
      </c>
      <c r="F16">
        <v>3</v>
      </c>
      <c r="G16">
        <v>0</v>
      </c>
      <c r="H16">
        <v>100</v>
      </c>
      <c r="I16">
        <v>0</v>
      </c>
      <c r="J16">
        <v>1</v>
      </c>
      <c r="K16">
        <v>2</v>
      </c>
      <c r="L16">
        <v>33</v>
      </c>
      <c r="M16">
        <v>67</v>
      </c>
      <c r="N16" t="s">
        <v>227</v>
      </c>
      <c r="O16">
        <v>2</v>
      </c>
      <c r="P16">
        <v>4</v>
      </c>
      <c r="Q16">
        <v>33</v>
      </c>
      <c r="R16">
        <v>67</v>
      </c>
      <c r="S16">
        <v>1</v>
      </c>
      <c r="T16">
        <v>2</v>
      </c>
      <c r="U16">
        <v>33</v>
      </c>
      <c r="V16">
        <v>67</v>
      </c>
      <c r="W16">
        <v>1</v>
      </c>
      <c r="X16">
        <v>2</v>
      </c>
      <c r="Y16">
        <v>33</v>
      </c>
      <c r="Z16">
        <v>67</v>
      </c>
      <c r="AA16" t="s">
        <v>227</v>
      </c>
      <c r="AB16">
        <v>3</v>
      </c>
      <c r="AC16">
        <v>3</v>
      </c>
      <c r="AD16">
        <v>50</v>
      </c>
      <c r="AE16">
        <v>50</v>
      </c>
      <c r="AF16">
        <v>0</v>
      </c>
      <c r="AG16">
        <v>3</v>
      </c>
      <c r="AH16">
        <v>0</v>
      </c>
      <c r="AI16">
        <v>100</v>
      </c>
      <c r="AJ16">
        <v>3</v>
      </c>
      <c r="AK16">
        <v>0</v>
      </c>
      <c r="AL16">
        <v>100</v>
      </c>
      <c r="AM16">
        <v>0</v>
      </c>
      <c r="AN16" t="s">
        <v>227</v>
      </c>
      <c r="AO16">
        <v>3</v>
      </c>
      <c r="AP16">
        <v>3</v>
      </c>
      <c r="AQ16">
        <v>50</v>
      </c>
      <c r="AR16">
        <v>50</v>
      </c>
      <c r="AS16">
        <v>0</v>
      </c>
      <c r="AT16">
        <v>3</v>
      </c>
      <c r="AU16">
        <v>0</v>
      </c>
      <c r="AV16">
        <v>100</v>
      </c>
      <c r="AW16">
        <v>3</v>
      </c>
      <c r="AX16">
        <v>0</v>
      </c>
      <c r="AY16">
        <v>100</v>
      </c>
      <c r="AZ16">
        <v>0</v>
      </c>
    </row>
    <row r="17" spans="1:52" x14ac:dyDescent="0.25">
      <c r="A17" t="s">
        <v>233</v>
      </c>
      <c r="B17">
        <v>5</v>
      </c>
      <c r="C17">
        <v>1</v>
      </c>
      <c r="D17">
        <v>83</v>
      </c>
      <c r="E17">
        <v>17</v>
      </c>
      <c r="F17">
        <v>3</v>
      </c>
      <c r="G17">
        <v>0</v>
      </c>
      <c r="H17">
        <v>100</v>
      </c>
      <c r="I17">
        <v>0</v>
      </c>
      <c r="J17">
        <v>2</v>
      </c>
      <c r="K17">
        <v>1</v>
      </c>
      <c r="L17">
        <v>67</v>
      </c>
      <c r="M17">
        <v>33</v>
      </c>
      <c r="N17" t="s">
        <v>233</v>
      </c>
      <c r="O17">
        <v>2</v>
      </c>
      <c r="P17">
        <v>4</v>
      </c>
      <c r="Q17">
        <v>33</v>
      </c>
      <c r="R17">
        <v>67</v>
      </c>
      <c r="S17">
        <v>2</v>
      </c>
      <c r="T17">
        <v>1</v>
      </c>
      <c r="U17">
        <v>67</v>
      </c>
      <c r="V17">
        <v>33</v>
      </c>
      <c r="W17">
        <v>0</v>
      </c>
      <c r="X17">
        <v>3</v>
      </c>
      <c r="Y17">
        <v>0</v>
      </c>
      <c r="Z17">
        <v>100</v>
      </c>
      <c r="AA17" t="s">
        <v>233</v>
      </c>
      <c r="AB17">
        <v>5</v>
      </c>
      <c r="AC17">
        <v>1</v>
      </c>
      <c r="AD17">
        <v>83</v>
      </c>
      <c r="AE17">
        <v>17</v>
      </c>
      <c r="AF17">
        <v>2</v>
      </c>
      <c r="AG17">
        <v>1</v>
      </c>
      <c r="AH17">
        <v>67</v>
      </c>
      <c r="AI17">
        <v>33</v>
      </c>
      <c r="AJ17">
        <v>3</v>
      </c>
      <c r="AK17">
        <v>0</v>
      </c>
      <c r="AL17">
        <v>100</v>
      </c>
      <c r="AM17">
        <v>0</v>
      </c>
      <c r="AN17" t="s">
        <v>233</v>
      </c>
      <c r="AO17">
        <v>2</v>
      </c>
      <c r="AP17">
        <v>4</v>
      </c>
      <c r="AQ17">
        <v>33</v>
      </c>
      <c r="AR17">
        <v>67</v>
      </c>
      <c r="AS17">
        <v>0</v>
      </c>
      <c r="AT17">
        <v>3</v>
      </c>
      <c r="AU17">
        <v>0</v>
      </c>
      <c r="AV17">
        <v>100</v>
      </c>
      <c r="AW17">
        <v>2</v>
      </c>
      <c r="AX17">
        <v>1</v>
      </c>
      <c r="AY17">
        <v>67</v>
      </c>
      <c r="AZ17">
        <v>33</v>
      </c>
    </row>
    <row r="18" spans="1:52" x14ac:dyDescent="0.25">
      <c r="A18" t="s">
        <v>241</v>
      </c>
      <c r="B18">
        <v>6</v>
      </c>
      <c r="C18">
        <v>0</v>
      </c>
      <c r="D18">
        <v>100</v>
      </c>
      <c r="E18">
        <v>0</v>
      </c>
      <c r="F18">
        <v>3</v>
      </c>
      <c r="G18">
        <v>0</v>
      </c>
      <c r="H18">
        <v>100</v>
      </c>
      <c r="I18">
        <v>0</v>
      </c>
      <c r="J18">
        <v>3</v>
      </c>
      <c r="K18">
        <v>0</v>
      </c>
      <c r="L18">
        <v>100</v>
      </c>
      <c r="M18">
        <v>0</v>
      </c>
      <c r="N18" t="s">
        <v>241</v>
      </c>
      <c r="O18">
        <v>3</v>
      </c>
      <c r="P18">
        <v>3</v>
      </c>
      <c r="Q18">
        <v>50</v>
      </c>
      <c r="R18">
        <v>50</v>
      </c>
      <c r="S18">
        <v>2</v>
      </c>
      <c r="T18">
        <v>1</v>
      </c>
      <c r="U18">
        <v>67</v>
      </c>
      <c r="V18">
        <v>33</v>
      </c>
      <c r="W18">
        <v>1</v>
      </c>
      <c r="X18">
        <v>2</v>
      </c>
      <c r="Y18">
        <v>33</v>
      </c>
      <c r="Z18">
        <v>67</v>
      </c>
      <c r="AA18" t="s">
        <v>241</v>
      </c>
      <c r="AB18">
        <v>5</v>
      </c>
      <c r="AC18">
        <v>1</v>
      </c>
      <c r="AD18">
        <v>83</v>
      </c>
      <c r="AE18">
        <v>17</v>
      </c>
      <c r="AF18">
        <v>3</v>
      </c>
      <c r="AG18">
        <v>0</v>
      </c>
      <c r="AH18">
        <v>100</v>
      </c>
      <c r="AI18">
        <v>0</v>
      </c>
      <c r="AJ18">
        <v>2</v>
      </c>
      <c r="AK18">
        <v>1</v>
      </c>
      <c r="AL18">
        <v>67</v>
      </c>
      <c r="AM18">
        <v>33</v>
      </c>
      <c r="AN18" t="s">
        <v>241</v>
      </c>
      <c r="AO18">
        <v>3</v>
      </c>
      <c r="AP18">
        <v>3</v>
      </c>
      <c r="AQ18">
        <v>50</v>
      </c>
      <c r="AR18">
        <v>50</v>
      </c>
      <c r="AS18">
        <v>2</v>
      </c>
      <c r="AT18">
        <v>1</v>
      </c>
      <c r="AU18">
        <v>67</v>
      </c>
      <c r="AV18">
        <v>33</v>
      </c>
      <c r="AW18">
        <v>1</v>
      </c>
      <c r="AX18">
        <v>2</v>
      </c>
      <c r="AY18">
        <v>33</v>
      </c>
      <c r="AZ18">
        <v>67</v>
      </c>
    </row>
    <row r="19" spans="1:52" x14ac:dyDescent="0.25">
      <c r="A19" t="s">
        <v>242</v>
      </c>
      <c r="B19">
        <v>3</v>
      </c>
      <c r="C19">
        <v>3</v>
      </c>
      <c r="D19">
        <v>50</v>
      </c>
      <c r="E19">
        <v>50</v>
      </c>
      <c r="F19">
        <v>2</v>
      </c>
      <c r="G19">
        <v>1</v>
      </c>
      <c r="H19">
        <v>67</v>
      </c>
      <c r="I19">
        <v>33</v>
      </c>
      <c r="J19">
        <v>1</v>
      </c>
      <c r="K19">
        <v>2</v>
      </c>
      <c r="L19">
        <v>33</v>
      </c>
      <c r="M19">
        <v>67</v>
      </c>
      <c r="N19" t="s">
        <v>242</v>
      </c>
      <c r="O19">
        <v>2</v>
      </c>
      <c r="P19">
        <v>4</v>
      </c>
      <c r="Q19">
        <v>33</v>
      </c>
      <c r="R19">
        <v>67</v>
      </c>
      <c r="S19">
        <v>1</v>
      </c>
      <c r="T19">
        <v>2</v>
      </c>
      <c r="U19">
        <v>33</v>
      </c>
      <c r="V19">
        <v>67</v>
      </c>
      <c r="W19">
        <v>1</v>
      </c>
      <c r="X19">
        <v>2</v>
      </c>
      <c r="Y19">
        <v>33</v>
      </c>
      <c r="Z19">
        <v>67</v>
      </c>
      <c r="AA19" t="s">
        <v>242</v>
      </c>
      <c r="AB19">
        <v>6</v>
      </c>
      <c r="AC19">
        <v>0</v>
      </c>
      <c r="AD19">
        <v>100</v>
      </c>
      <c r="AE19">
        <v>0</v>
      </c>
      <c r="AF19">
        <v>3</v>
      </c>
      <c r="AG19">
        <v>0</v>
      </c>
      <c r="AH19">
        <v>100</v>
      </c>
      <c r="AI19">
        <v>0</v>
      </c>
      <c r="AJ19">
        <v>3</v>
      </c>
      <c r="AK19">
        <v>0</v>
      </c>
      <c r="AL19">
        <v>100</v>
      </c>
      <c r="AM19">
        <v>0</v>
      </c>
      <c r="AN19" t="s">
        <v>242</v>
      </c>
      <c r="AO19">
        <v>4</v>
      </c>
      <c r="AP19">
        <v>2</v>
      </c>
      <c r="AQ19">
        <v>67</v>
      </c>
      <c r="AR19">
        <v>33</v>
      </c>
      <c r="AS19">
        <v>2</v>
      </c>
      <c r="AT19">
        <v>1</v>
      </c>
      <c r="AU19">
        <v>67</v>
      </c>
      <c r="AV19">
        <v>33</v>
      </c>
      <c r="AW19">
        <v>2</v>
      </c>
      <c r="AX19">
        <v>1</v>
      </c>
      <c r="AY19">
        <v>67</v>
      </c>
      <c r="AZ19">
        <v>33</v>
      </c>
    </row>
    <row r="20" spans="1:52" x14ac:dyDescent="0.25">
      <c r="A20" t="s">
        <v>248</v>
      </c>
      <c r="B20">
        <v>5</v>
      </c>
      <c r="C20">
        <v>1</v>
      </c>
      <c r="D20">
        <v>83</v>
      </c>
      <c r="E20">
        <v>17</v>
      </c>
      <c r="F20">
        <v>3</v>
      </c>
      <c r="G20">
        <v>0</v>
      </c>
      <c r="H20">
        <v>100</v>
      </c>
      <c r="I20">
        <v>0</v>
      </c>
      <c r="J20">
        <v>2</v>
      </c>
      <c r="K20">
        <v>1</v>
      </c>
      <c r="L20">
        <v>67</v>
      </c>
      <c r="M20">
        <v>33</v>
      </c>
      <c r="N20" t="s">
        <v>248</v>
      </c>
      <c r="O20">
        <v>3</v>
      </c>
      <c r="P20">
        <v>3</v>
      </c>
      <c r="Q20">
        <v>50</v>
      </c>
      <c r="R20">
        <v>50</v>
      </c>
      <c r="S20">
        <v>1</v>
      </c>
      <c r="T20">
        <v>2</v>
      </c>
      <c r="U20">
        <v>33</v>
      </c>
      <c r="V20">
        <v>67</v>
      </c>
      <c r="W20">
        <v>2</v>
      </c>
      <c r="X20">
        <v>1</v>
      </c>
      <c r="Y20">
        <v>67</v>
      </c>
      <c r="Z20">
        <v>33</v>
      </c>
      <c r="AA20" t="s">
        <v>248</v>
      </c>
      <c r="AB20">
        <v>6</v>
      </c>
      <c r="AC20">
        <v>0</v>
      </c>
      <c r="AD20">
        <v>100</v>
      </c>
      <c r="AE20">
        <v>0</v>
      </c>
      <c r="AF20">
        <v>3</v>
      </c>
      <c r="AG20">
        <v>0</v>
      </c>
      <c r="AH20">
        <v>100</v>
      </c>
      <c r="AI20">
        <v>0</v>
      </c>
      <c r="AJ20">
        <v>3</v>
      </c>
      <c r="AK20">
        <v>0</v>
      </c>
      <c r="AL20">
        <v>100</v>
      </c>
      <c r="AM20">
        <v>0</v>
      </c>
      <c r="AN20" t="s">
        <v>248</v>
      </c>
      <c r="AO20">
        <v>6</v>
      </c>
      <c r="AP20">
        <v>0</v>
      </c>
      <c r="AQ20">
        <v>100</v>
      </c>
      <c r="AR20">
        <v>0</v>
      </c>
      <c r="AS20">
        <v>3</v>
      </c>
      <c r="AT20">
        <v>0</v>
      </c>
      <c r="AU20">
        <v>100</v>
      </c>
      <c r="AV20">
        <v>0</v>
      </c>
      <c r="AW20">
        <v>3</v>
      </c>
      <c r="AX20">
        <v>0</v>
      </c>
      <c r="AY20">
        <v>100</v>
      </c>
      <c r="AZ20">
        <v>0</v>
      </c>
    </row>
    <row r="21" spans="1:52" x14ac:dyDescent="0.25">
      <c r="A21" t="s">
        <v>225</v>
      </c>
      <c r="B21">
        <v>3</v>
      </c>
      <c r="C21">
        <v>3</v>
      </c>
      <c r="D21">
        <v>50</v>
      </c>
      <c r="E21">
        <v>50</v>
      </c>
      <c r="F21">
        <v>2</v>
      </c>
      <c r="G21">
        <v>1</v>
      </c>
      <c r="H21">
        <v>67</v>
      </c>
      <c r="I21">
        <v>33</v>
      </c>
      <c r="J21">
        <v>1</v>
      </c>
      <c r="K21">
        <v>2</v>
      </c>
      <c r="L21">
        <v>33</v>
      </c>
      <c r="M21">
        <v>67</v>
      </c>
      <c r="N21" t="s">
        <v>225</v>
      </c>
      <c r="O21">
        <v>1</v>
      </c>
      <c r="P21">
        <v>5</v>
      </c>
      <c r="Q21">
        <v>17</v>
      </c>
      <c r="R21">
        <v>83</v>
      </c>
      <c r="S21">
        <v>1</v>
      </c>
      <c r="T21">
        <v>2</v>
      </c>
      <c r="U21">
        <v>33</v>
      </c>
      <c r="V21">
        <v>67</v>
      </c>
      <c r="W21">
        <v>0</v>
      </c>
      <c r="X21">
        <v>3</v>
      </c>
      <c r="Y21">
        <v>0</v>
      </c>
      <c r="Z21">
        <v>100</v>
      </c>
      <c r="AA21" t="s">
        <v>225</v>
      </c>
      <c r="AB21">
        <v>5</v>
      </c>
      <c r="AC21">
        <v>1</v>
      </c>
      <c r="AD21">
        <v>83</v>
      </c>
      <c r="AE21">
        <v>17</v>
      </c>
      <c r="AF21">
        <v>3</v>
      </c>
      <c r="AG21">
        <v>0</v>
      </c>
      <c r="AH21">
        <v>100</v>
      </c>
      <c r="AI21">
        <v>0</v>
      </c>
      <c r="AJ21">
        <v>2</v>
      </c>
      <c r="AK21">
        <v>1</v>
      </c>
      <c r="AL21">
        <v>67</v>
      </c>
      <c r="AM21">
        <v>33</v>
      </c>
      <c r="AN21" t="s">
        <v>225</v>
      </c>
      <c r="AO21">
        <v>4</v>
      </c>
      <c r="AP21">
        <v>2</v>
      </c>
      <c r="AQ21">
        <v>67</v>
      </c>
      <c r="AR21">
        <v>33</v>
      </c>
      <c r="AS21">
        <v>3</v>
      </c>
      <c r="AT21">
        <v>0</v>
      </c>
      <c r="AU21">
        <v>100</v>
      </c>
      <c r="AV21">
        <v>0</v>
      </c>
      <c r="AW21">
        <v>1</v>
      </c>
      <c r="AX21">
        <v>2</v>
      </c>
      <c r="AY21">
        <v>33</v>
      </c>
      <c r="AZ21">
        <v>67</v>
      </c>
    </row>
    <row r="22" spans="1:52" x14ac:dyDescent="0.25">
      <c r="A22" t="s">
        <v>245</v>
      </c>
      <c r="B22">
        <v>5</v>
      </c>
      <c r="C22">
        <v>1</v>
      </c>
      <c r="D22">
        <v>83</v>
      </c>
      <c r="E22">
        <v>17</v>
      </c>
      <c r="F22">
        <v>2</v>
      </c>
      <c r="G22">
        <v>1</v>
      </c>
      <c r="H22">
        <v>67</v>
      </c>
      <c r="I22">
        <v>33</v>
      </c>
      <c r="J22">
        <v>3</v>
      </c>
      <c r="K22">
        <v>0</v>
      </c>
      <c r="L22">
        <v>100</v>
      </c>
      <c r="M22">
        <v>0</v>
      </c>
      <c r="N22" t="s">
        <v>245</v>
      </c>
      <c r="O22">
        <v>1</v>
      </c>
      <c r="P22">
        <v>5</v>
      </c>
      <c r="Q22">
        <v>17</v>
      </c>
      <c r="R22">
        <v>83</v>
      </c>
      <c r="S22">
        <v>0</v>
      </c>
      <c r="T22">
        <v>3</v>
      </c>
      <c r="U22">
        <v>0</v>
      </c>
      <c r="V22">
        <v>100</v>
      </c>
      <c r="W22">
        <v>1</v>
      </c>
      <c r="X22">
        <v>2</v>
      </c>
      <c r="Y22">
        <v>33</v>
      </c>
      <c r="Z22">
        <v>67</v>
      </c>
      <c r="AA22" t="s">
        <v>245</v>
      </c>
      <c r="AB22">
        <v>4</v>
      </c>
      <c r="AC22">
        <v>2</v>
      </c>
      <c r="AD22">
        <v>67</v>
      </c>
      <c r="AE22">
        <v>33</v>
      </c>
      <c r="AF22">
        <v>2</v>
      </c>
      <c r="AG22">
        <v>1</v>
      </c>
      <c r="AH22">
        <v>67</v>
      </c>
      <c r="AI22">
        <v>33</v>
      </c>
      <c r="AJ22">
        <v>2</v>
      </c>
      <c r="AK22">
        <v>1</v>
      </c>
      <c r="AL22">
        <v>67</v>
      </c>
      <c r="AM22">
        <v>33</v>
      </c>
      <c r="AN22" t="s">
        <v>245</v>
      </c>
      <c r="AO22">
        <v>2</v>
      </c>
      <c r="AP22">
        <v>4</v>
      </c>
      <c r="AQ22">
        <v>33</v>
      </c>
      <c r="AR22">
        <v>67</v>
      </c>
      <c r="AS22">
        <v>1</v>
      </c>
      <c r="AT22">
        <v>2</v>
      </c>
      <c r="AU22">
        <v>33</v>
      </c>
      <c r="AV22">
        <v>67</v>
      </c>
      <c r="AW22">
        <v>1</v>
      </c>
      <c r="AX22">
        <v>2</v>
      </c>
      <c r="AY22">
        <v>33</v>
      </c>
      <c r="AZ22">
        <v>67</v>
      </c>
    </row>
    <row r="23" spans="1:52" x14ac:dyDescent="0.25">
      <c r="A23" t="s">
        <v>230</v>
      </c>
      <c r="B23">
        <v>5</v>
      </c>
      <c r="C23">
        <v>1</v>
      </c>
      <c r="D23">
        <v>83</v>
      </c>
      <c r="E23">
        <v>17</v>
      </c>
      <c r="F23">
        <v>3</v>
      </c>
      <c r="G23">
        <v>0</v>
      </c>
      <c r="H23">
        <v>100</v>
      </c>
      <c r="I23">
        <v>0</v>
      </c>
      <c r="J23">
        <v>2</v>
      </c>
      <c r="K23">
        <v>1</v>
      </c>
      <c r="L23">
        <v>67</v>
      </c>
      <c r="M23">
        <v>33</v>
      </c>
      <c r="N23" t="s">
        <v>230</v>
      </c>
      <c r="O23">
        <v>2</v>
      </c>
      <c r="P23">
        <v>4</v>
      </c>
      <c r="Q23">
        <v>33</v>
      </c>
      <c r="R23">
        <v>67</v>
      </c>
      <c r="S23">
        <v>1</v>
      </c>
      <c r="T23">
        <v>2</v>
      </c>
      <c r="U23">
        <v>33</v>
      </c>
      <c r="V23">
        <v>67</v>
      </c>
      <c r="W23">
        <v>1</v>
      </c>
      <c r="X23">
        <v>2</v>
      </c>
      <c r="Y23">
        <v>33</v>
      </c>
      <c r="Z23">
        <v>67</v>
      </c>
      <c r="AA23" t="s">
        <v>230</v>
      </c>
      <c r="AB23">
        <v>4</v>
      </c>
      <c r="AC23">
        <v>2</v>
      </c>
      <c r="AD23">
        <v>67</v>
      </c>
      <c r="AE23">
        <v>33</v>
      </c>
      <c r="AF23">
        <v>3</v>
      </c>
      <c r="AG23">
        <v>0</v>
      </c>
      <c r="AH23">
        <v>100</v>
      </c>
      <c r="AI23">
        <v>0</v>
      </c>
      <c r="AJ23">
        <v>1</v>
      </c>
      <c r="AK23">
        <v>2</v>
      </c>
      <c r="AL23">
        <v>33</v>
      </c>
      <c r="AM23">
        <v>67</v>
      </c>
      <c r="AN23" t="s">
        <v>230</v>
      </c>
      <c r="AO23">
        <v>3</v>
      </c>
      <c r="AP23">
        <v>3</v>
      </c>
      <c r="AQ23">
        <v>50</v>
      </c>
      <c r="AR23">
        <v>50</v>
      </c>
      <c r="AS23">
        <v>2</v>
      </c>
      <c r="AT23">
        <v>1</v>
      </c>
      <c r="AU23">
        <v>67</v>
      </c>
      <c r="AV23">
        <v>33</v>
      </c>
      <c r="AW23">
        <v>1</v>
      </c>
      <c r="AX23">
        <v>2</v>
      </c>
      <c r="AY23">
        <v>33</v>
      </c>
      <c r="AZ23">
        <v>67</v>
      </c>
    </row>
    <row r="24" spans="1:52" x14ac:dyDescent="0.25">
      <c r="A24" t="s">
        <v>246</v>
      </c>
      <c r="B24">
        <v>2</v>
      </c>
      <c r="C24">
        <v>4</v>
      </c>
      <c r="D24">
        <v>33</v>
      </c>
      <c r="E24">
        <v>67</v>
      </c>
      <c r="F24">
        <v>1</v>
      </c>
      <c r="G24">
        <v>2</v>
      </c>
      <c r="H24">
        <v>33</v>
      </c>
      <c r="I24">
        <v>67</v>
      </c>
      <c r="J24">
        <v>1</v>
      </c>
      <c r="K24">
        <v>2</v>
      </c>
      <c r="L24">
        <v>33</v>
      </c>
      <c r="M24">
        <v>67</v>
      </c>
      <c r="N24" t="s">
        <v>246</v>
      </c>
      <c r="O24">
        <v>1</v>
      </c>
      <c r="P24">
        <v>5</v>
      </c>
      <c r="Q24">
        <v>17</v>
      </c>
      <c r="R24">
        <v>83</v>
      </c>
      <c r="S24">
        <v>1</v>
      </c>
      <c r="T24">
        <v>2</v>
      </c>
      <c r="U24">
        <v>33</v>
      </c>
      <c r="V24">
        <v>67</v>
      </c>
      <c r="W24">
        <v>0</v>
      </c>
      <c r="X24">
        <v>3</v>
      </c>
      <c r="Y24">
        <v>0</v>
      </c>
      <c r="Z24">
        <v>100</v>
      </c>
      <c r="AA24" t="s">
        <v>246</v>
      </c>
      <c r="AB24">
        <v>5</v>
      </c>
      <c r="AC24">
        <v>1</v>
      </c>
      <c r="AD24">
        <v>83</v>
      </c>
      <c r="AE24">
        <v>17</v>
      </c>
      <c r="AF24">
        <v>2</v>
      </c>
      <c r="AG24">
        <v>1</v>
      </c>
      <c r="AH24">
        <v>67</v>
      </c>
      <c r="AI24">
        <v>33</v>
      </c>
      <c r="AJ24">
        <v>3</v>
      </c>
      <c r="AK24">
        <v>0</v>
      </c>
      <c r="AL24">
        <v>100</v>
      </c>
      <c r="AM24">
        <v>0</v>
      </c>
      <c r="AN24" t="s">
        <v>246</v>
      </c>
      <c r="AO24">
        <v>5</v>
      </c>
      <c r="AP24">
        <v>1</v>
      </c>
      <c r="AQ24">
        <v>83</v>
      </c>
      <c r="AR24">
        <v>17</v>
      </c>
      <c r="AS24">
        <v>2</v>
      </c>
      <c r="AT24">
        <v>1</v>
      </c>
      <c r="AU24">
        <v>67</v>
      </c>
      <c r="AV24">
        <v>33</v>
      </c>
      <c r="AW24">
        <v>3</v>
      </c>
      <c r="AX24">
        <v>0</v>
      </c>
      <c r="AY24">
        <v>100</v>
      </c>
      <c r="AZ24">
        <v>0</v>
      </c>
    </row>
    <row r="25" spans="1:52" x14ac:dyDescent="0.25">
      <c r="A25" t="s">
        <v>236</v>
      </c>
      <c r="B25">
        <v>4</v>
      </c>
      <c r="C25">
        <v>2</v>
      </c>
      <c r="D25">
        <v>67</v>
      </c>
      <c r="E25">
        <v>33</v>
      </c>
      <c r="F25">
        <v>2</v>
      </c>
      <c r="G25">
        <v>1</v>
      </c>
      <c r="H25">
        <v>67</v>
      </c>
      <c r="I25">
        <v>33</v>
      </c>
      <c r="J25">
        <v>2</v>
      </c>
      <c r="K25">
        <v>1</v>
      </c>
      <c r="L25">
        <v>67</v>
      </c>
      <c r="M25">
        <v>33</v>
      </c>
      <c r="N25" t="s">
        <v>236</v>
      </c>
      <c r="O25">
        <v>3</v>
      </c>
      <c r="P25">
        <v>3</v>
      </c>
      <c r="Q25">
        <v>50</v>
      </c>
      <c r="R25">
        <v>50</v>
      </c>
      <c r="S25">
        <v>2</v>
      </c>
      <c r="T25">
        <v>1</v>
      </c>
      <c r="U25">
        <v>67</v>
      </c>
      <c r="V25">
        <v>33</v>
      </c>
      <c r="W25">
        <v>1</v>
      </c>
      <c r="X25">
        <v>2</v>
      </c>
      <c r="Y25">
        <v>33</v>
      </c>
      <c r="Z25">
        <v>67</v>
      </c>
      <c r="AA25" t="s">
        <v>236</v>
      </c>
      <c r="AB25">
        <v>5</v>
      </c>
      <c r="AC25">
        <v>1</v>
      </c>
      <c r="AD25">
        <v>83</v>
      </c>
      <c r="AE25">
        <v>17</v>
      </c>
      <c r="AF25">
        <v>3</v>
      </c>
      <c r="AG25">
        <v>0</v>
      </c>
      <c r="AH25">
        <v>100</v>
      </c>
      <c r="AI25">
        <v>0</v>
      </c>
      <c r="AJ25">
        <v>2</v>
      </c>
      <c r="AK25">
        <v>1</v>
      </c>
      <c r="AL25">
        <v>67</v>
      </c>
      <c r="AM25">
        <v>33</v>
      </c>
      <c r="AN25" t="s">
        <v>236</v>
      </c>
      <c r="AO25">
        <v>3</v>
      </c>
      <c r="AP25">
        <v>3</v>
      </c>
      <c r="AQ25">
        <v>50</v>
      </c>
      <c r="AR25">
        <v>50</v>
      </c>
      <c r="AS25">
        <v>1</v>
      </c>
      <c r="AT25">
        <v>2</v>
      </c>
      <c r="AU25">
        <v>33</v>
      </c>
      <c r="AV25">
        <v>67</v>
      </c>
      <c r="AW25">
        <v>2</v>
      </c>
      <c r="AX25">
        <v>1</v>
      </c>
      <c r="AY25">
        <v>67</v>
      </c>
      <c r="AZ25">
        <v>33</v>
      </c>
    </row>
    <row r="26" spans="1:52" x14ac:dyDescent="0.25">
      <c r="A26" t="s">
        <v>77</v>
      </c>
      <c r="B26">
        <v>5</v>
      </c>
      <c r="C26">
        <v>1</v>
      </c>
      <c r="D26">
        <v>83</v>
      </c>
      <c r="E26">
        <v>17</v>
      </c>
      <c r="F26">
        <v>3</v>
      </c>
      <c r="G26">
        <v>0</v>
      </c>
      <c r="H26">
        <v>100</v>
      </c>
      <c r="I26">
        <v>0</v>
      </c>
      <c r="J26">
        <v>2</v>
      </c>
      <c r="K26">
        <v>1</v>
      </c>
      <c r="L26">
        <v>67</v>
      </c>
      <c r="M26">
        <v>33</v>
      </c>
      <c r="N26" t="s">
        <v>77</v>
      </c>
      <c r="O26">
        <v>2</v>
      </c>
      <c r="P26">
        <v>4</v>
      </c>
      <c r="Q26">
        <v>33</v>
      </c>
      <c r="R26">
        <v>67</v>
      </c>
      <c r="S26">
        <v>1</v>
      </c>
      <c r="T26">
        <v>2</v>
      </c>
      <c r="U26">
        <v>33</v>
      </c>
      <c r="V26">
        <v>67</v>
      </c>
      <c r="W26">
        <v>1</v>
      </c>
      <c r="X26">
        <v>2</v>
      </c>
      <c r="Y26">
        <v>33</v>
      </c>
      <c r="Z26">
        <v>67</v>
      </c>
      <c r="AA26" t="s">
        <v>77</v>
      </c>
      <c r="AB26">
        <v>5</v>
      </c>
      <c r="AC26">
        <v>1</v>
      </c>
      <c r="AD26">
        <v>83</v>
      </c>
      <c r="AE26">
        <v>17</v>
      </c>
      <c r="AF26">
        <v>2</v>
      </c>
      <c r="AG26">
        <v>1</v>
      </c>
      <c r="AH26">
        <v>67</v>
      </c>
      <c r="AI26">
        <v>33</v>
      </c>
      <c r="AJ26">
        <v>3</v>
      </c>
      <c r="AK26">
        <v>0</v>
      </c>
      <c r="AL26">
        <v>100</v>
      </c>
      <c r="AM26">
        <v>0</v>
      </c>
      <c r="AN26" t="s">
        <v>77</v>
      </c>
      <c r="AO26">
        <v>4</v>
      </c>
      <c r="AP26">
        <v>2</v>
      </c>
      <c r="AQ26">
        <v>67</v>
      </c>
      <c r="AR26">
        <v>33</v>
      </c>
      <c r="AS26">
        <v>1</v>
      </c>
      <c r="AT26">
        <v>2</v>
      </c>
      <c r="AU26">
        <v>33</v>
      </c>
      <c r="AV26">
        <v>67</v>
      </c>
      <c r="AW26">
        <v>3</v>
      </c>
      <c r="AX26">
        <v>0</v>
      </c>
      <c r="AY26">
        <v>100</v>
      </c>
      <c r="AZ26">
        <v>0</v>
      </c>
    </row>
    <row r="27" spans="1:52" x14ac:dyDescent="0.25">
      <c r="A27" t="s">
        <v>223</v>
      </c>
      <c r="B27">
        <v>5</v>
      </c>
      <c r="C27">
        <v>1</v>
      </c>
      <c r="D27">
        <v>83</v>
      </c>
      <c r="E27">
        <v>17</v>
      </c>
      <c r="F27">
        <v>2</v>
      </c>
      <c r="G27">
        <v>1</v>
      </c>
      <c r="H27">
        <v>67</v>
      </c>
      <c r="I27">
        <v>33</v>
      </c>
      <c r="J27">
        <v>3</v>
      </c>
      <c r="K27">
        <v>0</v>
      </c>
      <c r="L27">
        <v>100</v>
      </c>
      <c r="M27">
        <v>0</v>
      </c>
      <c r="N27" t="s">
        <v>223</v>
      </c>
      <c r="O27">
        <v>0</v>
      </c>
      <c r="P27">
        <v>6</v>
      </c>
      <c r="Q27">
        <v>0</v>
      </c>
      <c r="R27">
        <v>100</v>
      </c>
      <c r="S27">
        <v>0</v>
      </c>
      <c r="T27">
        <v>3</v>
      </c>
      <c r="U27">
        <v>0</v>
      </c>
      <c r="V27">
        <v>100</v>
      </c>
      <c r="W27">
        <v>0</v>
      </c>
      <c r="X27">
        <v>3</v>
      </c>
      <c r="Y27">
        <v>0</v>
      </c>
      <c r="Z27">
        <v>100</v>
      </c>
      <c r="AA27" t="s">
        <v>223</v>
      </c>
      <c r="AB27">
        <v>5</v>
      </c>
      <c r="AC27">
        <v>1</v>
      </c>
      <c r="AD27">
        <v>83</v>
      </c>
      <c r="AE27">
        <v>17</v>
      </c>
      <c r="AF27">
        <v>3</v>
      </c>
      <c r="AG27">
        <v>0</v>
      </c>
      <c r="AH27">
        <v>100</v>
      </c>
      <c r="AI27">
        <v>0</v>
      </c>
      <c r="AJ27">
        <v>2</v>
      </c>
      <c r="AK27">
        <v>1</v>
      </c>
      <c r="AL27">
        <v>67</v>
      </c>
      <c r="AM27">
        <v>33</v>
      </c>
      <c r="AN27" t="s">
        <v>223</v>
      </c>
      <c r="AO27">
        <v>3</v>
      </c>
      <c r="AP27">
        <v>3</v>
      </c>
      <c r="AQ27">
        <v>50</v>
      </c>
      <c r="AR27">
        <v>50</v>
      </c>
      <c r="AS27">
        <v>1</v>
      </c>
      <c r="AT27">
        <v>2</v>
      </c>
      <c r="AU27">
        <v>33</v>
      </c>
      <c r="AV27">
        <v>67</v>
      </c>
      <c r="AW27">
        <v>2</v>
      </c>
      <c r="AX27">
        <v>1</v>
      </c>
      <c r="AY27">
        <v>67</v>
      </c>
      <c r="AZ27">
        <v>33</v>
      </c>
    </row>
  </sheetData>
  <mergeCells count="4">
    <mergeCell ref="A1:M1"/>
    <mergeCell ref="N1:Z1"/>
    <mergeCell ref="AA1:AM1"/>
    <mergeCell ref="AN1:AZ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J26"/>
  <sheetViews>
    <sheetView topLeftCell="T1" workbookViewId="0">
      <selection activeCell="AE2" sqref="AE2:AJ26"/>
    </sheetView>
  </sheetViews>
  <sheetFormatPr defaultRowHeight="15" x14ac:dyDescent="0.25"/>
  <sheetData>
    <row r="1" spans="1:36" ht="15.75" thickBot="1" x14ac:dyDescent="0.3">
      <c r="A1" s="143" t="s">
        <v>33</v>
      </c>
      <c r="B1" s="144"/>
      <c r="C1" s="144"/>
      <c r="D1" s="144"/>
      <c r="E1" s="144"/>
      <c r="F1" s="145"/>
      <c r="G1" s="125" t="s">
        <v>34</v>
      </c>
      <c r="H1" s="126"/>
      <c r="I1" s="126"/>
      <c r="J1" s="126"/>
      <c r="K1" s="126"/>
      <c r="L1" s="127"/>
      <c r="M1" s="143" t="s">
        <v>35</v>
      </c>
      <c r="N1" s="144"/>
      <c r="O1" s="144"/>
      <c r="P1" s="144"/>
      <c r="Q1" s="144"/>
      <c r="R1" s="145"/>
      <c r="S1" s="125" t="s">
        <v>36</v>
      </c>
      <c r="T1" s="126"/>
      <c r="U1" s="126"/>
      <c r="V1" s="126"/>
      <c r="W1" s="126"/>
      <c r="X1" s="127"/>
      <c r="Y1" s="143" t="s">
        <v>37</v>
      </c>
      <c r="Z1" s="144"/>
      <c r="AA1" s="144"/>
      <c r="AB1" s="144"/>
      <c r="AC1" s="144"/>
      <c r="AD1" s="145"/>
      <c r="AE1" s="143" t="s">
        <v>38</v>
      </c>
      <c r="AF1" s="144"/>
      <c r="AG1" s="144"/>
      <c r="AH1" s="144"/>
      <c r="AI1" s="144"/>
      <c r="AJ1" s="145"/>
    </row>
    <row r="2" spans="1:36" x14ac:dyDescent="0.25">
      <c r="A2" t="s">
        <v>19</v>
      </c>
      <c r="B2" t="s">
        <v>20</v>
      </c>
      <c r="C2" t="s">
        <v>32</v>
      </c>
      <c r="D2" t="s">
        <v>22</v>
      </c>
      <c r="E2" t="s">
        <v>23</v>
      </c>
      <c r="F2" t="s">
        <v>24</v>
      </c>
      <c r="G2" t="s">
        <v>19</v>
      </c>
      <c r="H2" t="s">
        <v>20</v>
      </c>
      <c r="I2" t="s">
        <v>32</v>
      </c>
      <c r="J2" t="s">
        <v>22</v>
      </c>
      <c r="K2" t="s">
        <v>23</v>
      </c>
      <c r="L2" t="s">
        <v>24</v>
      </c>
      <c r="M2" t="s">
        <v>19</v>
      </c>
      <c r="N2" t="s">
        <v>20</v>
      </c>
      <c r="O2" t="s">
        <v>32</v>
      </c>
      <c r="P2" t="s">
        <v>22</v>
      </c>
      <c r="Q2" t="s">
        <v>23</v>
      </c>
      <c r="R2" t="s">
        <v>24</v>
      </c>
      <c r="S2" t="s">
        <v>19</v>
      </c>
      <c r="T2" t="s">
        <v>20</v>
      </c>
      <c r="U2" t="s">
        <v>32</v>
      </c>
      <c r="V2" t="s">
        <v>22</v>
      </c>
      <c r="W2" t="s">
        <v>23</v>
      </c>
      <c r="X2" t="s">
        <v>24</v>
      </c>
      <c r="Y2" t="s">
        <v>19</v>
      </c>
      <c r="Z2" t="s">
        <v>20</v>
      </c>
      <c r="AA2" t="s">
        <v>32</v>
      </c>
      <c r="AB2" t="s">
        <v>22</v>
      </c>
      <c r="AC2" t="s">
        <v>23</v>
      </c>
      <c r="AD2" t="s">
        <v>24</v>
      </c>
      <c r="AE2" t="s">
        <v>19</v>
      </c>
      <c r="AF2" t="s">
        <v>20</v>
      </c>
      <c r="AG2" t="s">
        <v>32</v>
      </c>
      <c r="AH2" t="s">
        <v>22</v>
      </c>
      <c r="AI2" t="s">
        <v>23</v>
      </c>
      <c r="AJ2" t="s">
        <v>24</v>
      </c>
    </row>
    <row r="3" spans="1:36" x14ac:dyDescent="0.25">
      <c r="A3" t="s">
        <v>240</v>
      </c>
      <c r="B3">
        <v>3</v>
      </c>
      <c r="C3">
        <v>2</v>
      </c>
      <c r="D3" t="s">
        <v>259</v>
      </c>
      <c r="E3" t="s">
        <v>260</v>
      </c>
      <c r="F3">
        <v>2</v>
      </c>
      <c r="G3" t="s">
        <v>240</v>
      </c>
      <c r="H3">
        <v>3</v>
      </c>
      <c r="I3">
        <v>0</v>
      </c>
      <c r="J3" s="10">
        <v>0</v>
      </c>
      <c r="K3" t="s">
        <v>267</v>
      </c>
      <c r="L3">
        <v>-3</v>
      </c>
      <c r="M3" t="s">
        <v>240</v>
      </c>
      <c r="N3">
        <v>3</v>
      </c>
      <c r="O3">
        <v>1</v>
      </c>
      <c r="P3" s="10" t="s">
        <v>261</v>
      </c>
      <c r="Q3" t="s">
        <v>268</v>
      </c>
      <c r="R3">
        <v>-1</v>
      </c>
      <c r="S3" t="s">
        <v>240</v>
      </c>
      <c r="T3">
        <v>3</v>
      </c>
      <c r="U3">
        <v>0</v>
      </c>
      <c r="V3" s="10">
        <v>0</v>
      </c>
      <c r="W3" t="s">
        <v>267</v>
      </c>
      <c r="X3">
        <v>-3</v>
      </c>
      <c r="Y3" t="s">
        <v>240</v>
      </c>
      <c r="Z3">
        <v>3</v>
      </c>
      <c r="AA3">
        <v>1</v>
      </c>
      <c r="AB3" s="10" t="s">
        <v>261</v>
      </c>
      <c r="AC3" t="s">
        <v>268</v>
      </c>
      <c r="AD3">
        <v>-1</v>
      </c>
      <c r="AE3" t="s">
        <v>240</v>
      </c>
      <c r="AF3">
        <v>3</v>
      </c>
      <c r="AG3">
        <v>0</v>
      </c>
      <c r="AH3" s="10">
        <v>0</v>
      </c>
      <c r="AI3" t="s">
        <v>267</v>
      </c>
      <c r="AJ3">
        <v>-3</v>
      </c>
    </row>
    <row r="4" spans="1:36" x14ac:dyDescent="0.25">
      <c r="A4" t="s">
        <v>229</v>
      </c>
      <c r="B4">
        <v>3</v>
      </c>
      <c r="C4">
        <v>2</v>
      </c>
      <c r="D4" s="10" t="s">
        <v>259</v>
      </c>
      <c r="E4" t="s">
        <v>266</v>
      </c>
      <c r="F4">
        <v>1</v>
      </c>
      <c r="G4" t="s">
        <v>229</v>
      </c>
      <c r="H4">
        <v>3</v>
      </c>
      <c r="I4">
        <v>0</v>
      </c>
      <c r="J4" s="10">
        <v>0</v>
      </c>
      <c r="K4" t="s">
        <v>267</v>
      </c>
      <c r="L4">
        <v>-3</v>
      </c>
      <c r="M4" t="s">
        <v>229</v>
      </c>
      <c r="N4">
        <v>3</v>
      </c>
      <c r="O4">
        <v>0</v>
      </c>
      <c r="P4" s="10">
        <v>0</v>
      </c>
      <c r="Q4" t="s">
        <v>267</v>
      </c>
      <c r="R4">
        <v>-3</v>
      </c>
      <c r="S4" t="s">
        <v>229</v>
      </c>
      <c r="T4">
        <v>3</v>
      </c>
      <c r="U4">
        <v>0</v>
      </c>
      <c r="V4" s="10">
        <v>0</v>
      </c>
      <c r="W4" t="s">
        <v>267</v>
      </c>
      <c r="X4">
        <v>-3</v>
      </c>
      <c r="Y4" t="s">
        <v>229</v>
      </c>
      <c r="Z4">
        <v>3</v>
      </c>
      <c r="AA4">
        <v>2</v>
      </c>
      <c r="AB4" s="10" t="s">
        <v>259</v>
      </c>
      <c r="AC4" t="s">
        <v>266</v>
      </c>
      <c r="AD4">
        <v>1</v>
      </c>
      <c r="AE4" t="s">
        <v>229</v>
      </c>
      <c r="AF4">
        <v>3</v>
      </c>
      <c r="AG4">
        <v>0</v>
      </c>
      <c r="AH4" s="10">
        <v>0</v>
      </c>
      <c r="AI4" t="s">
        <v>267</v>
      </c>
      <c r="AJ4">
        <v>-3</v>
      </c>
    </row>
    <row r="5" spans="1:36" x14ac:dyDescent="0.25">
      <c r="A5" t="s">
        <v>231</v>
      </c>
      <c r="B5">
        <v>3</v>
      </c>
      <c r="C5">
        <v>1</v>
      </c>
      <c r="D5" s="10" t="s">
        <v>261</v>
      </c>
      <c r="E5" t="s">
        <v>262</v>
      </c>
      <c r="F5">
        <v>-2</v>
      </c>
      <c r="G5" t="s">
        <v>231</v>
      </c>
      <c r="H5">
        <v>3</v>
      </c>
      <c r="I5">
        <v>1</v>
      </c>
      <c r="J5" s="10" t="s">
        <v>261</v>
      </c>
      <c r="K5" t="s">
        <v>264</v>
      </c>
      <c r="L5">
        <v>1</v>
      </c>
      <c r="M5" t="s">
        <v>231</v>
      </c>
      <c r="N5">
        <v>3</v>
      </c>
      <c r="O5">
        <v>0</v>
      </c>
      <c r="P5" s="10">
        <v>0</v>
      </c>
      <c r="Q5" t="s">
        <v>267</v>
      </c>
      <c r="R5">
        <v>-3</v>
      </c>
      <c r="S5" t="s">
        <v>231</v>
      </c>
      <c r="T5">
        <v>3</v>
      </c>
      <c r="U5">
        <v>1</v>
      </c>
      <c r="V5" s="10" t="s">
        <v>261</v>
      </c>
      <c r="W5" t="s">
        <v>264</v>
      </c>
      <c r="X5">
        <v>1</v>
      </c>
      <c r="Y5" t="s">
        <v>231</v>
      </c>
      <c r="Z5">
        <v>3</v>
      </c>
      <c r="AA5">
        <v>1</v>
      </c>
      <c r="AB5" s="10" t="s">
        <v>261</v>
      </c>
      <c r="AC5" t="s">
        <v>262</v>
      </c>
      <c r="AD5">
        <v>-2</v>
      </c>
      <c r="AE5" t="s">
        <v>231</v>
      </c>
      <c r="AF5">
        <v>3</v>
      </c>
      <c r="AG5">
        <v>0</v>
      </c>
      <c r="AH5" s="10">
        <v>0</v>
      </c>
      <c r="AI5" t="s">
        <v>267</v>
      </c>
      <c r="AJ5">
        <v>-3</v>
      </c>
    </row>
    <row r="6" spans="1:36" x14ac:dyDescent="0.25">
      <c r="A6" t="s">
        <v>235</v>
      </c>
      <c r="B6">
        <v>3</v>
      </c>
      <c r="C6">
        <v>1</v>
      </c>
      <c r="D6" s="10" t="s">
        <v>261</v>
      </c>
      <c r="E6" t="s">
        <v>268</v>
      </c>
      <c r="F6">
        <v>-1</v>
      </c>
      <c r="G6" t="s">
        <v>235</v>
      </c>
      <c r="H6">
        <v>3</v>
      </c>
      <c r="I6">
        <v>0</v>
      </c>
      <c r="J6">
        <v>0</v>
      </c>
      <c r="K6" t="s">
        <v>267</v>
      </c>
      <c r="L6">
        <v>-3</v>
      </c>
      <c r="M6" t="s">
        <v>235</v>
      </c>
      <c r="N6">
        <v>3</v>
      </c>
      <c r="O6">
        <v>0</v>
      </c>
      <c r="P6" s="10">
        <v>0</v>
      </c>
      <c r="Q6" t="s">
        <v>267</v>
      </c>
      <c r="R6">
        <v>-3</v>
      </c>
      <c r="S6" t="s">
        <v>235</v>
      </c>
      <c r="T6">
        <v>3</v>
      </c>
      <c r="U6">
        <v>0</v>
      </c>
      <c r="V6" s="10">
        <v>0</v>
      </c>
      <c r="W6" t="s">
        <v>267</v>
      </c>
      <c r="X6">
        <v>-3</v>
      </c>
      <c r="Y6" t="s">
        <v>235</v>
      </c>
      <c r="Z6">
        <v>3</v>
      </c>
      <c r="AA6">
        <v>1</v>
      </c>
      <c r="AB6" s="10" t="s">
        <v>261</v>
      </c>
      <c r="AC6" t="s">
        <v>268</v>
      </c>
      <c r="AD6">
        <v>-1</v>
      </c>
      <c r="AE6" t="s">
        <v>235</v>
      </c>
      <c r="AF6">
        <v>3</v>
      </c>
      <c r="AG6">
        <v>0</v>
      </c>
      <c r="AH6" s="10">
        <v>0</v>
      </c>
      <c r="AI6" t="s">
        <v>267</v>
      </c>
      <c r="AJ6">
        <v>-3</v>
      </c>
    </row>
    <row r="7" spans="1:36" x14ac:dyDescent="0.25">
      <c r="A7" t="s">
        <v>228</v>
      </c>
      <c r="B7">
        <v>3</v>
      </c>
      <c r="C7">
        <v>2</v>
      </c>
      <c r="D7" s="10" t="s">
        <v>259</v>
      </c>
      <c r="E7" t="s">
        <v>266</v>
      </c>
      <c r="F7">
        <v>1</v>
      </c>
      <c r="G7" t="s">
        <v>228</v>
      </c>
      <c r="H7">
        <v>3</v>
      </c>
      <c r="I7">
        <v>3</v>
      </c>
      <c r="J7" s="10">
        <v>100</v>
      </c>
      <c r="K7" t="s">
        <v>263</v>
      </c>
      <c r="L7">
        <v>3</v>
      </c>
      <c r="M7" t="s">
        <v>228</v>
      </c>
      <c r="N7">
        <v>3</v>
      </c>
      <c r="O7">
        <v>0</v>
      </c>
      <c r="P7" s="10">
        <v>0</v>
      </c>
      <c r="Q7" t="s">
        <v>267</v>
      </c>
      <c r="R7">
        <v>-3</v>
      </c>
      <c r="S7" t="s">
        <v>228</v>
      </c>
      <c r="T7">
        <v>3</v>
      </c>
      <c r="U7">
        <v>1</v>
      </c>
      <c r="V7" s="10" t="s">
        <v>261</v>
      </c>
      <c r="W7" t="s">
        <v>264</v>
      </c>
      <c r="X7">
        <v>1</v>
      </c>
      <c r="Y7" t="s">
        <v>228</v>
      </c>
      <c r="Z7">
        <v>3</v>
      </c>
      <c r="AA7">
        <v>2</v>
      </c>
      <c r="AB7" s="10" t="s">
        <v>259</v>
      </c>
      <c r="AC7" t="s">
        <v>266</v>
      </c>
      <c r="AD7">
        <v>1</v>
      </c>
      <c r="AE7" t="s">
        <v>228</v>
      </c>
      <c r="AF7">
        <v>3</v>
      </c>
      <c r="AG7">
        <v>1</v>
      </c>
      <c r="AH7" s="10" t="s">
        <v>261</v>
      </c>
      <c r="AI7" t="s">
        <v>262</v>
      </c>
      <c r="AJ7">
        <v>-2</v>
      </c>
    </row>
    <row r="8" spans="1:36" x14ac:dyDescent="0.25">
      <c r="A8" t="s">
        <v>226</v>
      </c>
      <c r="B8">
        <v>3</v>
      </c>
      <c r="C8">
        <v>3</v>
      </c>
      <c r="D8" s="10">
        <v>100</v>
      </c>
      <c r="E8" t="s">
        <v>263</v>
      </c>
      <c r="F8">
        <v>3</v>
      </c>
      <c r="G8" t="s">
        <v>226</v>
      </c>
      <c r="H8">
        <v>3</v>
      </c>
      <c r="I8">
        <v>3</v>
      </c>
      <c r="J8" s="10">
        <v>100</v>
      </c>
      <c r="K8" t="s">
        <v>263</v>
      </c>
      <c r="L8">
        <v>3</v>
      </c>
      <c r="M8" t="s">
        <v>226</v>
      </c>
      <c r="N8">
        <v>3</v>
      </c>
      <c r="O8">
        <v>1</v>
      </c>
      <c r="P8" s="10" t="s">
        <v>261</v>
      </c>
      <c r="Q8" t="s">
        <v>264</v>
      </c>
      <c r="R8">
        <v>1</v>
      </c>
      <c r="S8" t="s">
        <v>226</v>
      </c>
      <c r="T8">
        <v>3</v>
      </c>
      <c r="U8">
        <v>1</v>
      </c>
      <c r="V8" s="10" t="s">
        <v>261</v>
      </c>
      <c r="W8" t="s">
        <v>262</v>
      </c>
      <c r="X8">
        <v>-2</v>
      </c>
      <c r="Y8" t="s">
        <v>226</v>
      </c>
      <c r="Z8">
        <v>3</v>
      </c>
      <c r="AA8">
        <v>2</v>
      </c>
      <c r="AB8" s="10" t="s">
        <v>259</v>
      </c>
      <c r="AC8" t="s">
        <v>265</v>
      </c>
      <c r="AD8">
        <v>-1</v>
      </c>
      <c r="AE8" t="s">
        <v>226</v>
      </c>
      <c r="AF8">
        <v>3</v>
      </c>
      <c r="AG8">
        <v>0</v>
      </c>
      <c r="AH8" s="10">
        <v>0</v>
      </c>
      <c r="AI8" t="s">
        <v>267</v>
      </c>
      <c r="AJ8">
        <v>-3</v>
      </c>
    </row>
    <row r="9" spans="1:36" x14ac:dyDescent="0.25">
      <c r="A9" t="s">
        <v>232</v>
      </c>
      <c r="B9">
        <v>3</v>
      </c>
      <c r="C9">
        <v>2</v>
      </c>
      <c r="D9" t="s">
        <v>259</v>
      </c>
      <c r="E9" t="s">
        <v>260</v>
      </c>
      <c r="F9">
        <v>2</v>
      </c>
      <c r="G9" t="s">
        <v>232</v>
      </c>
      <c r="H9">
        <v>3</v>
      </c>
      <c r="I9">
        <v>2</v>
      </c>
      <c r="J9" s="10" t="s">
        <v>259</v>
      </c>
      <c r="K9" t="s">
        <v>265</v>
      </c>
      <c r="L9">
        <v>-1</v>
      </c>
      <c r="M9" t="s">
        <v>232</v>
      </c>
      <c r="N9">
        <v>3</v>
      </c>
      <c r="O9">
        <v>0</v>
      </c>
      <c r="P9" s="10">
        <v>0</v>
      </c>
      <c r="Q9" t="s">
        <v>267</v>
      </c>
      <c r="R9">
        <v>-3</v>
      </c>
      <c r="S9" t="s">
        <v>232</v>
      </c>
      <c r="T9">
        <v>3</v>
      </c>
      <c r="U9">
        <v>2</v>
      </c>
      <c r="V9" s="10" t="s">
        <v>259</v>
      </c>
      <c r="W9" t="s">
        <v>265</v>
      </c>
      <c r="X9">
        <v>-1</v>
      </c>
      <c r="Y9" t="s">
        <v>232</v>
      </c>
      <c r="Z9">
        <v>3</v>
      </c>
      <c r="AA9">
        <v>0</v>
      </c>
      <c r="AB9" s="10">
        <v>0</v>
      </c>
      <c r="AC9" t="s">
        <v>267</v>
      </c>
      <c r="AD9">
        <v>-3</v>
      </c>
      <c r="AE9" t="s">
        <v>232</v>
      </c>
      <c r="AF9">
        <v>3</v>
      </c>
      <c r="AG9">
        <v>1</v>
      </c>
      <c r="AH9" s="10" t="s">
        <v>261</v>
      </c>
      <c r="AI9" t="s">
        <v>268</v>
      </c>
      <c r="AJ9">
        <v>-1</v>
      </c>
    </row>
    <row r="10" spans="1:36" x14ac:dyDescent="0.25">
      <c r="A10" t="s">
        <v>244</v>
      </c>
      <c r="B10">
        <v>3</v>
      </c>
      <c r="C10">
        <v>3</v>
      </c>
      <c r="D10" s="10">
        <v>100</v>
      </c>
      <c r="E10" t="s">
        <v>263</v>
      </c>
      <c r="F10">
        <v>3</v>
      </c>
      <c r="G10" t="s">
        <v>244</v>
      </c>
      <c r="H10">
        <v>3</v>
      </c>
      <c r="I10">
        <v>1</v>
      </c>
      <c r="J10" s="10" t="s">
        <v>261</v>
      </c>
      <c r="K10" t="s">
        <v>262</v>
      </c>
      <c r="L10">
        <v>-2</v>
      </c>
      <c r="M10" t="s">
        <v>244</v>
      </c>
      <c r="N10">
        <v>3</v>
      </c>
      <c r="O10">
        <v>1</v>
      </c>
      <c r="P10" s="10" t="s">
        <v>261</v>
      </c>
      <c r="Q10" t="s">
        <v>264</v>
      </c>
      <c r="R10">
        <v>1</v>
      </c>
      <c r="S10" t="s">
        <v>244</v>
      </c>
      <c r="T10">
        <v>3</v>
      </c>
      <c r="U10">
        <v>0</v>
      </c>
      <c r="V10" s="10">
        <v>0</v>
      </c>
      <c r="W10" t="s">
        <v>267</v>
      </c>
      <c r="X10">
        <v>-3</v>
      </c>
      <c r="Y10" t="s">
        <v>244</v>
      </c>
      <c r="Z10">
        <v>3</v>
      </c>
      <c r="AA10">
        <v>2</v>
      </c>
      <c r="AB10" s="10" t="s">
        <v>259</v>
      </c>
      <c r="AC10" t="s">
        <v>265</v>
      </c>
      <c r="AD10">
        <v>-1</v>
      </c>
      <c r="AE10" t="s">
        <v>244</v>
      </c>
      <c r="AF10">
        <v>3</v>
      </c>
      <c r="AG10">
        <v>1</v>
      </c>
      <c r="AH10" s="10" t="s">
        <v>261</v>
      </c>
      <c r="AI10" t="s">
        <v>262</v>
      </c>
      <c r="AJ10">
        <v>-2</v>
      </c>
    </row>
    <row r="11" spans="1:36" x14ac:dyDescent="0.25">
      <c r="A11" t="s">
        <v>238</v>
      </c>
      <c r="B11">
        <v>3</v>
      </c>
      <c r="C11">
        <v>3</v>
      </c>
      <c r="D11" s="10">
        <v>100</v>
      </c>
      <c r="E11" t="s">
        <v>263</v>
      </c>
      <c r="F11">
        <v>3</v>
      </c>
      <c r="G11" t="s">
        <v>238</v>
      </c>
      <c r="H11">
        <v>3</v>
      </c>
      <c r="I11">
        <v>2</v>
      </c>
      <c r="J11" s="10" t="s">
        <v>259</v>
      </c>
      <c r="K11" t="s">
        <v>266</v>
      </c>
      <c r="L11">
        <v>1</v>
      </c>
      <c r="M11" t="s">
        <v>238</v>
      </c>
      <c r="N11">
        <v>3</v>
      </c>
      <c r="O11">
        <v>0</v>
      </c>
      <c r="P11" s="10">
        <v>0</v>
      </c>
      <c r="Q11" t="s">
        <v>267</v>
      </c>
      <c r="R11">
        <v>-3</v>
      </c>
      <c r="S11" t="s">
        <v>238</v>
      </c>
      <c r="T11">
        <v>3</v>
      </c>
      <c r="U11">
        <v>0</v>
      </c>
      <c r="V11" s="10">
        <v>0</v>
      </c>
      <c r="W11" t="s">
        <v>267</v>
      </c>
      <c r="X11">
        <v>-3</v>
      </c>
      <c r="Y11" t="s">
        <v>238</v>
      </c>
      <c r="Z11">
        <v>3</v>
      </c>
      <c r="AA11">
        <v>2</v>
      </c>
      <c r="AB11" s="10" t="s">
        <v>259</v>
      </c>
      <c r="AC11" t="s">
        <v>265</v>
      </c>
      <c r="AD11">
        <v>-1</v>
      </c>
      <c r="AE11" t="s">
        <v>238</v>
      </c>
      <c r="AF11">
        <v>3</v>
      </c>
      <c r="AG11">
        <v>1</v>
      </c>
      <c r="AH11" s="10" t="s">
        <v>261</v>
      </c>
      <c r="AI11" t="s">
        <v>262</v>
      </c>
      <c r="AJ11">
        <v>-2</v>
      </c>
    </row>
    <row r="12" spans="1:36" x14ac:dyDescent="0.25">
      <c r="A12" t="s">
        <v>224</v>
      </c>
      <c r="B12">
        <v>3</v>
      </c>
      <c r="C12">
        <v>1</v>
      </c>
      <c r="D12" s="10" t="s">
        <v>261</v>
      </c>
      <c r="E12" t="s">
        <v>262</v>
      </c>
      <c r="F12">
        <v>-2</v>
      </c>
      <c r="G12" t="s">
        <v>224</v>
      </c>
      <c r="H12">
        <v>3</v>
      </c>
      <c r="I12">
        <v>1</v>
      </c>
      <c r="J12" t="s">
        <v>261</v>
      </c>
      <c r="K12" t="s">
        <v>262</v>
      </c>
      <c r="L12">
        <v>-2</v>
      </c>
      <c r="M12" t="s">
        <v>224</v>
      </c>
      <c r="N12">
        <v>3</v>
      </c>
      <c r="O12">
        <v>0</v>
      </c>
      <c r="P12" s="10">
        <v>0</v>
      </c>
      <c r="Q12" t="s">
        <v>267</v>
      </c>
      <c r="R12">
        <v>-3</v>
      </c>
      <c r="S12" t="s">
        <v>224</v>
      </c>
      <c r="T12">
        <v>3</v>
      </c>
      <c r="U12">
        <v>0</v>
      </c>
      <c r="V12" s="10">
        <v>0</v>
      </c>
      <c r="W12" t="s">
        <v>267</v>
      </c>
      <c r="X12">
        <v>-3</v>
      </c>
      <c r="Y12" t="s">
        <v>224</v>
      </c>
      <c r="Z12">
        <v>3</v>
      </c>
      <c r="AA12">
        <v>1</v>
      </c>
      <c r="AB12" s="10" t="s">
        <v>261</v>
      </c>
      <c r="AC12" t="s">
        <v>262</v>
      </c>
      <c r="AD12">
        <v>-2</v>
      </c>
      <c r="AE12" t="s">
        <v>224</v>
      </c>
      <c r="AF12">
        <v>3</v>
      </c>
      <c r="AG12">
        <v>1</v>
      </c>
      <c r="AH12" s="10" t="s">
        <v>261</v>
      </c>
      <c r="AI12" t="s">
        <v>262</v>
      </c>
      <c r="AJ12">
        <v>-2</v>
      </c>
    </row>
    <row r="13" spans="1:36" x14ac:dyDescent="0.25">
      <c r="A13" t="s">
        <v>247</v>
      </c>
      <c r="B13">
        <v>3</v>
      </c>
      <c r="C13">
        <v>3</v>
      </c>
      <c r="D13" s="10">
        <v>100</v>
      </c>
      <c r="E13" t="s">
        <v>263</v>
      </c>
      <c r="F13">
        <v>3</v>
      </c>
      <c r="G13" t="s">
        <v>247</v>
      </c>
      <c r="H13">
        <v>3</v>
      </c>
      <c r="I13">
        <v>2</v>
      </c>
      <c r="J13" t="s">
        <v>259</v>
      </c>
      <c r="K13" t="s">
        <v>266</v>
      </c>
      <c r="L13">
        <v>1</v>
      </c>
      <c r="M13" t="s">
        <v>247</v>
      </c>
      <c r="N13">
        <v>3</v>
      </c>
      <c r="O13">
        <v>1</v>
      </c>
      <c r="P13" s="10" t="s">
        <v>261</v>
      </c>
      <c r="Q13" t="s">
        <v>262</v>
      </c>
      <c r="R13">
        <v>-2</v>
      </c>
      <c r="S13" t="s">
        <v>247</v>
      </c>
      <c r="T13">
        <v>3</v>
      </c>
      <c r="U13">
        <v>0</v>
      </c>
      <c r="V13" s="10">
        <v>0</v>
      </c>
      <c r="W13" t="s">
        <v>267</v>
      </c>
      <c r="X13">
        <v>-3</v>
      </c>
      <c r="Y13" t="s">
        <v>247</v>
      </c>
      <c r="Z13">
        <v>3</v>
      </c>
      <c r="AA13">
        <v>2</v>
      </c>
      <c r="AB13" s="10" t="s">
        <v>259</v>
      </c>
      <c r="AC13" t="s">
        <v>266</v>
      </c>
      <c r="AD13">
        <v>1</v>
      </c>
      <c r="AE13" t="s">
        <v>247</v>
      </c>
      <c r="AF13">
        <v>3</v>
      </c>
      <c r="AG13">
        <v>1</v>
      </c>
      <c r="AH13" s="10" t="s">
        <v>261</v>
      </c>
      <c r="AI13" t="s">
        <v>262</v>
      </c>
      <c r="AJ13">
        <v>-2</v>
      </c>
    </row>
    <row r="14" spans="1:36" x14ac:dyDescent="0.25">
      <c r="A14" t="s">
        <v>237</v>
      </c>
      <c r="B14">
        <v>3</v>
      </c>
      <c r="C14">
        <v>1</v>
      </c>
      <c r="D14" s="10" t="s">
        <v>261</v>
      </c>
      <c r="E14" t="s">
        <v>264</v>
      </c>
      <c r="F14">
        <v>1</v>
      </c>
      <c r="G14" t="s">
        <v>237</v>
      </c>
      <c r="H14">
        <v>3</v>
      </c>
      <c r="I14">
        <v>2</v>
      </c>
      <c r="J14" t="s">
        <v>259</v>
      </c>
      <c r="K14" t="s">
        <v>266</v>
      </c>
      <c r="L14">
        <v>1</v>
      </c>
      <c r="M14" t="s">
        <v>237</v>
      </c>
      <c r="N14">
        <v>3</v>
      </c>
      <c r="O14">
        <v>0</v>
      </c>
      <c r="P14" s="10">
        <v>0</v>
      </c>
      <c r="Q14" t="s">
        <v>267</v>
      </c>
      <c r="R14">
        <v>-3</v>
      </c>
      <c r="S14" t="s">
        <v>237</v>
      </c>
      <c r="T14">
        <v>3</v>
      </c>
      <c r="U14">
        <v>1</v>
      </c>
      <c r="V14" s="10" t="s">
        <v>261</v>
      </c>
      <c r="W14" t="s">
        <v>262</v>
      </c>
      <c r="X14">
        <v>-2</v>
      </c>
      <c r="Y14" t="s">
        <v>237</v>
      </c>
      <c r="Z14">
        <v>3</v>
      </c>
      <c r="AA14">
        <v>1</v>
      </c>
      <c r="AB14" s="10" t="s">
        <v>261</v>
      </c>
      <c r="AC14" t="s">
        <v>264</v>
      </c>
      <c r="AD14">
        <v>1</v>
      </c>
      <c r="AE14" t="s">
        <v>237</v>
      </c>
      <c r="AF14">
        <v>3</v>
      </c>
      <c r="AG14">
        <v>2</v>
      </c>
      <c r="AH14" s="10" t="s">
        <v>259</v>
      </c>
      <c r="AI14" t="s">
        <v>266</v>
      </c>
      <c r="AJ14">
        <v>1</v>
      </c>
    </row>
    <row r="15" spans="1:36" x14ac:dyDescent="0.25">
      <c r="A15" t="s">
        <v>227</v>
      </c>
      <c r="B15">
        <v>3</v>
      </c>
      <c r="C15">
        <v>1</v>
      </c>
      <c r="D15" s="10" t="s">
        <v>261</v>
      </c>
      <c r="E15" t="s">
        <v>264</v>
      </c>
      <c r="F15">
        <v>1</v>
      </c>
      <c r="G15" t="s">
        <v>227</v>
      </c>
      <c r="H15">
        <v>3</v>
      </c>
      <c r="I15">
        <v>2</v>
      </c>
      <c r="J15" s="10" t="s">
        <v>259</v>
      </c>
      <c r="K15" t="s">
        <v>266</v>
      </c>
      <c r="L15">
        <v>1</v>
      </c>
      <c r="M15" t="s">
        <v>227</v>
      </c>
      <c r="N15">
        <v>3</v>
      </c>
      <c r="O15">
        <v>1</v>
      </c>
      <c r="P15" s="10" t="s">
        <v>261</v>
      </c>
      <c r="Q15" t="s">
        <v>264</v>
      </c>
      <c r="R15">
        <v>1</v>
      </c>
      <c r="S15" t="s">
        <v>227</v>
      </c>
      <c r="T15">
        <v>3</v>
      </c>
      <c r="U15">
        <v>0</v>
      </c>
      <c r="V15" s="10">
        <v>0</v>
      </c>
      <c r="W15" t="s">
        <v>267</v>
      </c>
      <c r="X15">
        <v>-3</v>
      </c>
      <c r="Y15" t="s">
        <v>227</v>
      </c>
      <c r="Z15">
        <v>3</v>
      </c>
      <c r="AA15">
        <v>0</v>
      </c>
      <c r="AB15" s="10">
        <v>0</v>
      </c>
      <c r="AC15" t="s">
        <v>267</v>
      </c>
      <c r="AD15">
        <v>-3</v>
      </c>
      <c r="AE15" t="s">
        <v>227</v>
      </c>
      <c r="AF15">
        <v>3</v>
      </c>
      <c r="AG15">
        <v>2</v>
      </c>
      <c r="AH15" s="10" t="s">
        <v>259</v>
      </c>
      <c r="AI15" t="s">
        <v>266</v>
      </c>
      <c r="AJ15">
        <v>1</v>
      </c>
    </row>
    <row r="16" spans="1:36" x14ac:dyDescent="0.25">
      <c r="A16" t="s">
        <v>233</v>
      </c>
      <c r="B16">
        <v>3</v>
      </c>
      <c r="C16">
        <v>2</v>
      </c>
      <c r="D16" s="10" t="s">
        <v>259</v>
      </c>
      <c r="E16" t="s">
        <v>266</v>
      </c>
      <c r="F16">
        <v>1</v>
      </c>
      <c r="G16" t="s">
        <v>233</v>
      </c>
      <c r="H16">
        <v>3</v>
      </c>
      <c r="I16">
        <v>3</v>
      </c>
      <c r="J16" s="10">
        <v>100</v>
      </c>
      <c r="K16" t="s">
        <v>263</v>
      </c>
      <c r="L16">
        <v>3</v>
      </c>
      <c r="M16" t="s">
        <v>233</v>
      </c>
      <c r="N16">
        <v>3</v>
      </c>
      <c r="O16">
        <v>1</v>
      </c>
      <c r="P16" s="10" t="s">
        <v>261</v>
      </c>
      <c r="Q16" t="s">
        <v>262</v>
      </c>
      <c r="R16">
        <v>-2</v>
      </c>
      <c r="S16" t="s">
        <v>233</v>
      </c>
      <c r="T16">
        <v>3</v>
      </c>
      <c r="U16">
        <v>0</v>
      </c>
      <c r="V16" s="10">
        <v>0</v>
      </c>
      <c r="W16" t="s">
        <v>267</v>
      </c>
      <c r="X16">
        <v>-3</v>
      </c>
      <c r="Y16" t="s">
        <v>233</v>
      </c>
      <c r="Z16">
        <v>3</v>
      </c>
      <c r="AA16">
        <v>0</v>
      </c>
      <c r="AB16" s="10">
        <v>0</v>
      </c>
      <c r="AC16" t="s">
        <v>267</v>
      </c>
      <c r="AD16">
        <v>-3</v>
      </c>
      <c r="AE16" t="s">
        <v>233</v>
      </c>
      <c r="AF16">
        <v>3</v>
      </c>
      <c r="AG16">
        <v>2</v>
      </c>
      <c r="AH16" s="10" t="s">
        <v>259</v>
      </c>
      <c r="AI16" t="s">
        <v>266</v>
      </c>
      <c r="AJ16">
        <v>1</v>
      </c>
    </row>
    <row r="17" spans="1:36" x14ac:dyDescent="0.25">
      <c r="A17" t="s">
        <v>241</v>
      </c>
      <c r="B17">
        <v>3</v>
      </c>
      <c r="C17">
        <v>2</v>
      </c>
      <c r="D17" s="10" t="s">
        <v>259</v>
      </c>
      <c r="E17" t="s">
        <v>260</v>
      </c>
      <c r="F17">
        <v>2</v>
      </c>
      <c r="G17" t="s">
        <v>241</v>
      </c>
      <c r="H17">
        <v>3</v>
      </c>
      <c r="I17">
        <v>2</v>
      </c>
      <c r="J17" s="10" t="s">
        <v>259</v>
      </c>
      <c r="K17" t="s">
        <v>260</v>
      </c>
      <c r="L17">
        <v>2</v>
      </c>
      <c r="M17" t="s">
        <v>241</v>
      </c>
      <c r="N17">
        <v>3</v>
      </c>
      <c r="O17">
        <v>0</v>
      </c>
      <c r="P17" s="10">
        <v>0</v>
      </c>
      <c r="Q17" t="s">
        <v>267</v>
      </c>
      <c r="R17">
        <v>-3</v>
      </c>
      <c r="S17" t="s">
        <v>241</v>
      </c>
      <c r="T17">
        <v>3</v>
      </c>
      <c r="U17">
        <v>1</v>
      </c>
      <c r="V17" s="10" t="s">
        <v>261</v>
      </c>
      <c r="W17" t="s">
        <v>268</v>
      </c>
      <c r="X17">
        <v>-1</v>
      </c>
      <c r="Y17" t="s">
        <v>241</v>
      </c>
      <c r="Z17">
        <v>3</v>
      </c>
      <c r="AA17">
        <v>2</v>
      </c>
      <c r="AB17" s="10" t="s">
        <v>259</v>
      </c>
      <c r="AC17" t="s">
        <v>260</v>
      </c>
      <c r="AD17">
        <v>2</v>
      </c>
      <c r="AE17" t="s">
        <v>241</v>
      </c>
      <c r="AF17">
        <v>3</v>
      </c>
      <c r="AG17">
        <v>1</v>
      </c>
      <c r="AH17" s="10" t="s">
        <v>261</v>
      </c>
      <c r="AI17" t="s">
        <v>268</v>
      </c>
      <c r="AJ17">
        <v>-1</v>
      </c>
    </row>
    <row r="18" spans="1:36" x14ac:dyDescent="0.25">
      <c r="A18" t="s">
        <v>242</v>
      </c>
      <c r="B18">
        <v>3</v>
      </c>
      <c r="C18">
        <v>1</v>
      </c>
      <c r="D18" s="10" t="s">
        <v>261</v>
      </c>
      <c r="E18" t="s">
        <v>262</v>
      </c>
      <c r="F18">
        <v>-2</v>
      </c>
      <c r="G18" t="s">
        <v>242</v>
      </c>
      <c r="H18">
        <v>3</v>
      </c>
      <c r="I18">
        <v>2</v>
      </c>
      <c r="J18" s="10" t="s">
        <v>259</v>
      </c>
      <c r="K18" t="s">
        <v>265</v>
      </c>
      <c r="L18">
        <v>-1</v>
      </c>
      <c r="M18" t="s">
        <v>242</v>
      </c>
      <c r="N18">
        <v>3</v>
      </c>
      <c r="O18">
        <v>0</v>
      </c>
      <c r="P18" s="10">
        <v>0</v>
      </c>
      <c r="Q18" t="s">
        <v>267</v>
      </c>
      <c r="R18">
        <v>-3</v>
      </c>
      <c r="S18" t="s">
        <v>242</v>
      </c>
      <c r="T18">
        <v>3</v>
      </c>
      <c r="U18">
        <v>0</v>
      </c>
      <c r="V18" s="10">
        <v>0</v>
      </c>
      <c r="W18" t="s">
        <v>267</v>
      </c>
      <c r="X18">
        <v>-3</v>
      </c>
      <c r="Y18" t="s">
        <v>242</v>
      </c>
      <c r="Z18">
        <v>3</v>
      </c>
      <c r="AA18">
        <v>1</v>
      </c>
      <c r="AB18" s="10" t="s">
        <v>261</v>
      </c>
      <c r="AC18" t="s">
        <v>262</v>
      </c>
      <c r="AD18">
        <v>-2</v>
      </c>
      <c r="AE18" t="s">
        <v>242</v>
      </c>
      <c r="AF18">
        <v>3</v>
      </c>
      <c r="AG18">
        <v>1</v>
      </c>
      <c r="AH18" s="10" t="s">
        <v>261</v>
      </c>
      <c r="AI18" t="s">
        <v>268</v>
      </c>
      <c r="AJ18">
        <v>-1</v>
      </c>
    </row>
    <row r="19" spans="1:36" x14ac:dyDescent="0.25">
      <c r="A19" t="s">
        <v>248</v>
      </c>
      <c r="B19">
        <v>3</v>
      </c>
      <c r="C19">
        <v>2</v>
      </c>
      <c r="D19" s="10" t="s">
        <v>259</v>
      </c>
      <c r="E19" t="s">
        <v>265</v>
      </c>
      <c r="F19">
        <v>-1</v>
      </c>
      <c r="G19" t="s">
        <v>248</v>
      </c>
      <c r="H19">
        <v>3</v>
      </c>
      <c r="I19">
        <v>3</v>
      </c>
      <c r="J19" s="10">
        <v>100</v>
      </c>
      <c r="K19" t="s">
        <v>263</v>
      </c>
      <c r="L19">
        <v>3</v>
      </c>
      <c r="M19" t="s">
        <v>248</v>
      </c>
      <c r="N19">
        <v>3</v>
      </c>
      <c r="O19">
        <v>1</v>
      </c>
      <c r="P19" s="10" t="s">
        <v>261</v>
      </c>
      <c r="Q19" t="s">
        <v>268</v>
      </c>
      <c r="R19">
        <v>-1</v>
      </c>
      <c r="S19" t="s">
        <v>248</v>
      </c>
      <c r="T19">
        <v>3</v>
      </c>
      <c r="U19">
        <v>1</v>
      </c>
      <c r="V19" s="10" t="s">
        <v>261</v>
      </c>
      <c r="W19" t="s">
        <v>262</v>
      </c>
      <c r="X19">
        <v>-2</v>
      </c>
      <c r="Y19" t="s">
        <v>248</v>
      </c>
      <c r="Z19">
        <v>3</v>
      </c>
      <c r="AA19">
        <v>2</v>
      </c>
      <c r="AB19" s="10" t="s">
        <v>259</v>
      </c>
      <c r="AC19" t="s">
        <v>265</v>
      </c>
      <c r="AD19">
        <v>-1</v>
      </c>
      <c r="AE19" t="s">
        <v>248</v>
      </c>
      <c r="AF19">
        <v>3</v>
      </c>
      <c r="AG19">
        <v>2</v>
      </c>
      <c r="AH19" s="10" t="s">
        <v>259</v>
      </c>
      <c r="AI19" t="s">
        <v>260</v>
      </c>
      <c r="AJ19">
        <v>2</v>
      </c>
    </row>
    <row r="20" spans="1:36" x14ac:dyDescent="0.25">
      <c r="A20" t="s">
        <v>225</v>
      </c>
      <c r="B20">
        <v>3</v>
      </c>
      <c r="C20">
        <v>2</v>
      </c>
      <c r="D20" s="10" t="s">
        <v>259</v>
      </c>
      <c r="E20" t="s">
        <v>265</v>
      </c>
      <c r="F20">
        <v>-1</v>
      </c>
      <c r="G20" t="s">
        <v>225</v>
      </c>
      <c r="H20">
        <v>3</v>
      </c>
      <c r="I20">
        <v>1</v>
      </c>
      <c r="J20" s="10" t="s">
        <v>261</v>
      </c>
      <c r="K20" t="s">
        <v>268</v>
      </c>
      <c r="L20">
        <v>-1</v>
      </c>
      <c r="M20" t="s">
        <v>225</v>
      </c>
      <c r="N20">
        <v>3</v>
      </c>
      <c r="O20">
        <v>1</v>
      </c>
      <c r="P20" s="10" t="s">
        <v>261</v>
      </c>
      <c r="Q20" t="s">
        <v>268</v>
      </c>
      <c r="R20">
        <v>-1</v>
      </c>
      <c r="S20" t="s">
        <v>225</v>
      </c>
      <c r="T20">
        <v>3</v>
      </c>
      <c r="U20">
        <v>0</v>
      </c>
      <c r="V20" s="10">
        <v>0</v>
      </c>
      <c r="W20" t="s">
        <v>267</v>
      </c>
      <c r="X20">
        <v>-3</v>
      </c>
      <c r="Y20" t="s">
        <v>225</v>
      </c>
      <c r="Z20">
        <v>3</v>
      </c>
      <c r="AA20">
        <v>1</v>
      </c>
      <c r="AB20" s="10" t="s">
        <v>261</v>
      </c>
      <c r="AC20" t="s">
        <v>268</v>
      </c>
      <c r="AD20">
        <v>-1</v>
      </c>
      <c r="AE20" t="s">
        <v>225</v>
      </c>
      <c r="AF20">
        <v>3</v>
      </c>
      <c r="AG20">
        <v>1</v>
      </c>
      <c r="AH20" s="10" t="s">
        <v>261</v>
      </c>
      <c r="AI20" t="s">
        <v>268</v>
      </c>
      <c r="AJ20">
        <v>-1</v>
      </c>
    </row>
    <row r="21" spans="1:36" x14ac:dyDescent="0.25">
      <c r="A21" t="s">
        <v>245</v>
      </c>
      <c r="B21">
        <v>3</v>
      </c>
      <c r="C21">
        <v>1</v>
      </c>
      <c r="D21" s="10" t="s">
        <v>261</v>
      </c>
      <c r="E21" t="s">
        <v>262</v>
      </c>
      <c r="F21">
        <v>-2</v>
      </c>
      <c r="G21" t="s">
        <v>245</v>
      </c>
      <c r="H21">
        <v>3</v>
      </c>
      <c r="I21">
        <v>1</v>
      </c>
      <c r="J21" s="10" t="s">
        <v>261</v>
      </c>
      <c r="K21" t="s">
        <v>264</v>
      </c>
      <c r="L21">
        <v>1</v>
      </c>
      <c r="M21" t="s">
        <v>245</v>
      </c>
      <c r="N21">
        <v>3</v>
      </c>
      <c r="O21">
        <v>0</v>
      </c>
      <c r="P21" s="10">
        <v>0</v>
      </c>
      <c r="Q21" t="s">
        <v>267</v>
      </c>
      <c r="R21">
        <v>-3</v>
      </c>
      <c r="S21" t="s">
        <v>245</v>
      </c>
      <c r="T21">
        <v>3</v>
      </c>
      <c r="U21">
        <v>0</v>
      </c>
      <c r="V21" s="10">
        <v>0</v>
      </c>
      <c r="W21" t="s">
        <v>267</v>
      </c>
      <c r="X21">
        <v>-3</v>
      </c>
      <c r="Y21" t="s">
        <v>245</v>
      </c>
      <c r="Z21">
        <v>3</v>
      </c>
      <c r="AA21">
        <v>1</v>
      </c>
      <c r="AB21" s="10" t="s">
        <v>261</v>
      </c>
      <c r="AC21" t="s">
        <v>262</v>
      </c>
      <c r="AD21">
        <v>-2</v>
      </c>
      <c r="AE21" t="s">
        <v>245</v>
      </c>
      <c r="AF21">
        <v>3</v>
      </c>
      <c r="AG21">
        <v>0</v>
      </c>
      <c r="AH21" s="10">
        <v>0</v>
      </c>
      <c r="AI21" t="s">
        <v>267</v>
      </c>
      <c r="AJ21">
        <v>-3</v>
      </c>
    </row>
    <row r="22" spans="1:36" x14ac:dyDescent="0.25">
      <c r="A22" t="s">
        <v>230</v>
      </c>
      <c r="B22">
        <v>3</v>
      </c>
      <c r="C22">
        <v>1</v>
      </c>
      <c r="D22" t="s">
        <v>261</v>
      </c>
      <c r="E22" t="s">
        <v>264</v>
      </c>
      <c r="F22">
        <v>1</v>
      </c>
      <c r="G22" t="s">
        <v>230</v>
      </c>
      <c r="H22">
        <v>3</v>
      </c>
      <c r="I22">
        <v>2</v>
      </c>
      <c r="J22" s="10" t="s">
        <v>259</v>
      </c>
      <c r="K22" t="s">
        <v>260</v>
      </c>
      <c r="L22">
        <v>2</v>
      </c>
      <c r="M22" t="s">
        <v>230</v>
      </c>
      <c r="N22">
        <v>3</v>
      </c>
      <c r="O22">
        <v>0</v>
      </c>
      <c r="P22" s="10">
        <v>0</v>
      </c>
      <c r="Q22" t="s">
        <v>267</v>
      </c>
      <c r="R22">
        <v>-3</v>
      </c>
      <c r="S22" t="s">
        <v>230</v>
      </c>
      <c r="T22">
        <v>3</v>
      </c>
      <c r="U22">
        <v>1</v>
      </c>
      <c r="V22" s="10" t="s">
        <v>261</v>
      </c>
      <c r="W22" t="s">
        <v>264</v>
      </c>
      <c r="X22">
        <v>1</v>
      </c>
      <c r="Y22" t="s">
        <v>230</v>
      </c>
      <c r="Z22">
        <v>3</v>
      </c>
      <c r="AA22">
        <v>1</v>
      </c>
      <c r="AB22" s="10" t="s">
        <v>261</v>
      </c>
      <c r="AC22" t="s">
        <v>264</v>
      </c>
      <c r="AD22">
        <v>1</v>
      </c>
      <c r="AE22" t="s">
        <v>230</v>
      </c>
      <c r="AF22">
        <v>3</v>
      </c>
      <c r="AG22">
        <v>1</v>
      </c>
      <c r="AH22" s="10" t="s">
        <v>261</v>
      </c>
      <c r="AI22" t="s">
        <v>268</v>
      </c>
      <c r="AJ22">
        <v>-1</v>
      </c>
    </row>
    <row r="23" spans="1:36" x14ac:dyDescent="0.25">
      <c r="A23" t="s">
        <v>246</v>
      </c>
      <c r="B23">
        <v>3</v>
      </c>
      <c r="C23">
        <v>2</v>
      </c>
      <c r="D23" t="s">
        <v>259</v>
      </c>
      <c r="E23" t="s">
        <v>265</v>
      </c>
      <c r="F23">
        <v>-1</v>
      </c>
      <c r="G23" t="s">
        <v>246</v>
      </c>
      <c r="H23">
        <v>3</v>
      </c>
      <c r="I23">
        <v>3</v>
      </c>
      <c r="J23">
        <v>100</v>
      </c>
      <c r="K23" t="s">
        <v>263</v>
      </c>
      <c r="L23">
        <v>3</v>
      </c>
      <c r="M23" t="s">
        <v>246</v>
      </c>
      <c r="N23">
        <v>3</v>
      </c>
      <c r="O23">
        <v>1</v>
      </c>
      <c r="P23" s="10" t="s">
        <v>261</v>
      </c>
      <c r="Q23" t="s">
        <v>262</v>
      </c>
      <c r="R23">
        <v>-2</v>
      </c>
      <c r="S23" t="s">
        <v>246</v>
      </c>
      <c r="T23">
        <v>3</v>
      </c>
      <c r="U23">
        <v>0</v>
      </c>
      <c r="V23" s="10">
        <v>0</v>
      </c>
      <c r="W23" t="s">
        <v>267</v>
      </c>
      <c r="X23">
        <v>-3</v>
      </c>
      <c r="Y23" t="s">
        <v>246</v>
      </c>
      <c r="Z23">
        <v>3</v>
      </c>
      <c r="AA23">
        <v>1</v>
      </c>
      <c r="AB23" s="10" t="s">
        <v>261</v>
      </c>
      <c r="AC23" t="s">
        <v>268</v>
      </c>
      <c r="AD23">
        <v>-1</v>
      </c>
      <c r="AE23" t="s">
        <v>246</v>
      </c>
      <c r="AF23">
        <v>3</v>
      </c>
      <c r="AG23">
        <v>3</v>
      </c>
      <c r="AH23" s="10">
        <v>100</v>
      </c>
      <c r="AI23" t="s">
        <v>263</v>
      </c>
      <c r="AJ23">
        <v>3</v>
      </c>
    </row>
    <row r="24" spans="1:36" x14ac:dyDescent="0.25">
      <c r="A24" t="s">
        <v>236</v>
      </c>
      <c r="B24">
        <v>3</v>
      </c>
      <c r="C24">
        <v>2</v>
      </c>
      <c r="D24" t="s">
        <v>259</v>
      </c>
      <c r="E24" t="s">
        <v>266</v>
      </c>
      <c r="F24">
        <v>1</v>
      </c>
      <c r="G24" t="s">
        <v>236</v>
      </c>
      <c r="H24">
        <v>3</v>
      </c>
      <c r="I24">
        <v>3</v>
      </c>
      <c r="J24" s="10">
        <v>100</v>
      </c>
      <c r="K24" t="s">
        <v>263</v>
      </c>
      <c r="L24">
        <v>3</v>
      </c>
      <c r="M24" t="s">
        <v>236</v>
      </c>
      <c r="N24">
        <v>3</v>
      </c>
      <c r="O24">
        <v>1</v>
      </c>
      <c r="P24" s="10" t="s">
        <v>261</v>
      </c>
      <c r="Q24" t="s">
        <v>264</v>
      </c>
      <c r="R24">
        <v>1</v>
      </c>
      <c r="S24" t="s">
        <v>236</v>
      </c>
      <c r="T24">
        <v>3</v>
      </c>
      <c r="U24">
        <v>1</v>
      </c>
      <c r="V24" s="10" t="s">
        <v>261</v>
      </c>
      <c r="W24" t="s">
        <v>264</v>
      </c>
      <c r="X24">
        <v>1</v>
      </c>
      <c r="Y24" t="s">
        <v>236</v>
      </c>
      <c r="Z24">
        <v>3</v>
      </c>
      <c r="AA24">
        <v>0</v>
      </c>
      <c r="AB24" s="10">
        <v>0</v>
      </c>
      <c r="AC24" t="s">
        <v>267</v>
      </c>
      <c r="AD24">
        <v>-3</v>
      </c>
      <c r="AE24" t="s">
        <v>236</v>
      </c>
      <c r="AF24">
        <v>3</v>
      </c>
      <c r="AG24">
        <v>1</v>
      </c>
      <c r="AH24" s="10" t="s">
        <v>261</v>
      </c>
      <c r="AI24" t="s">
        <v>268</v>
      </c>
      <c r="AJ24">
        <v>-1</v>
      </c>
    </row>
    <row r="25" spans="1:36" x14ac:dyDescent="0.25">
      <c r="A25" t="s">
        <v>77</v>
      </c>
      <c r="B25">
        <v>3</v>
      </c>
      <c r="C25">
        <v>2</v>
      </c>
      <c r="D25" t="s">
        <v>259</v>
      </c>
      <c r="E25" t="s">
        <v>265</v>
      </c>
      <c r="F25">
        <v>-1</v>
      </c>
      <c r="G25" t="s">
        <v>77</v>
      </c>
      <c r="H25">
        <v>3</v>
      </c>
      <c r="I25">
        <v>2</v>
      </c>
      <c r="J25" t="s">
        <v>259</v>
      </c>
      <c r="K25" t="s">
        <v>265</v>
      </c>
      <c r="L25">
        <v>-1</v>
      </c>
      <c r="M25" t="s">
        <v>77</v>
      </c>
      <c r="N25">
        <v>3</v>
      </c>
      <c r="O25">
        <v>1</v>
      </c>
      <c r="P25" s="10" t="s">
        <v>261</v>
      </c>
      <c r="Q25" t="s">
        <v>262</v>
      </c>
      <c r="R25">
        <v>-2</v>
      </c>
      <c r="S25" t="s">
        <v>77</v>
      </c>
      <c r="T25">
        <v>3</v>
      </c>
      <c r="U25">
        <v>1</v>
      </c>
      <c r="V25" s="10" t="s">
        <v>261</v>
      </c>
      <c r="W25" t="s">
        <v>268</v>
      </c>
      <c r="X25">
        <v>-1</v>
      </c>
      <c r="Y25" t="s">
        <v>77</v>
      </c>
      <c r="Z25">
        <v>3</v>
      </c>
      <c r="AA25">
        <v>0</v>
      </c>
      <c r="AB25" s="10">
        <v>0</v>
      </c>
      <c r="AC25" t="s">
        <v>267</v>
      </c>
      <c r="AD25">
        <v>-3</v>
      </c>
      <c r="AE25" t="s">
        <v>77</v>
      </c>
      <c r="AF25">
        <v>3</v>
      </c>
      <c r="AG25">
        <v>2</v>
      </c>
      <c r="AH25" s="10" t="s">
        <v>259</v>
      </c>
      <c r="AI25" t="s">
        <v>265</v>
      </c>
      <c r="AJ25">
        <v>-1</v>
      </c>
    </row>
    <row r="26" spans="1:36" x14ac:dyDescent="0.25">
      <c r="A26" t="s">
        <v>223</v>
      </c>
      <c r="B26">
        <v>3</v>
      </c>
      <c r="C26">
        <v>1</v>
      </c>
      <c r="D26" t="s">
        <v>261</v>
      </c>
      <c r="E26" t="s">
        <v>264</v>
      </c>
      <c r="F26">
        <v>1</v>
      </c>
      <c r="G26" t="s">
        <v>223</v>
      </c>
      <c r="H26">
        <v>3</v>
      </c>
      <c r="I26">
        <v>2</v>
      </c>
      <c r="J26" t="s">
        <v>259</v>
      </c>
      <c r="K26" t="s">
        <v>266</v>
      </c>
      <c r="L26">
        <v>1</v>
      </c>
      <c r="M26" t="s">
        <v>223</v>
      </c>
      <c r="N26">
        <v>3</v>
      </c>
      <c r="O26">
        <v>0</v>
      </c>
      <c r="P26" s="10">
        <v>0</v>
      </c>
      <c r="Q26" t="s">
        <v>267</v>
      </c>
      <c r="R26">
        <v>-3</v>
      </c>
      <c r="S26" t="s">
        <v>223</v>
      </c>
      <c r="T26">
        <v>3</v>
      </c>
      <c r="U26">
        <v>0</v>
      </c>
      <c r="V26" s="10">
        <v>0</v>
      </c>
      <c r="W26" t="s">
        <v>267</v>
      </c>
      <c r="X26">
        <v>-3</v>
      </c>
      <c r="Y26" t="s">
        <v>223</v>
      </c>
      <c r="Z26">
        <v>3</v>
      </c>
      <c r="AA26">
        <v>0</v>
      </c>
      <c r="AB26" s="10">
        <v>0</v>
      </c>
      <c r="AC26" t="s">
        <v>267</v>
      </c>
      <c r="AD26">
        <v>-3</v>
      </c>
      <c r="AE26" t="s">
        <v>223</v>
      </c>
      <c r="AF26">
        <v>3</v>
      </c>
      <c r="AG26">
        <v>2</v>
      </c>
      <c r="AH26" s="10" t="s">
        <v>259</v>
      </c>
      <c r="AI26" t="s">
        <v>266</v>
      </c>
      <c r="AJ26">
        <v>1</v>
      </c>
    </row>
  </sheetData>
  <mergeCells count="6">
    <mergeCell ref="AE1:AJ1"/>
    <mergeCell ref="A1:F1"/>
    <mergeCell ref="G1:L1"/>
    <mergeCell ref="M1:R1"/>
    <mergeCell ref="S1:X1"/>
    <mergeCell ref="Y1:A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J36"/>
  <sheetViews>
    <sheetView topLeftCell="S1" workbookViewId="0">
      <selection activeCell="AE2" sqref="AE2:AJ26"/>
    </sheetView>
  </sheetViews>
  <sheetFormatPr defaultRowHeight="15" x14ac:dyDescent="0.25"/>
  <sheetData>
    <row r="1" spans="1:36" ht="15.75" thickBot="1" x14ac:dyDescent="0.3">
      <c r="A1" s="143" t="s">
        <v>33</v>
      </c>
      <c r="B1" s="144"/>
      <c r="C1" s="144"/>
      <c r="D1" s="144"/>
      <c r="E1" s="144"/>
      <c r="F1" s="145"/>
      <c r="G1" s="125" t="s">
        <v>34</v>
      </c>
      <c r="H1" s="126"/>
      <c r="I1" s="126"/>
      <c r="J1" s="126"/>
      <c r="K1" s="126"/>
      <c r="L1" s="127"/>
      <c r="M1" s="143" t="s">
        <v>35</v>
      </c>
      <c r="N1" s="144"/>
      <c r="O1" s="144"/>
      <c r="P1" s="144"/>
      <c r="Q1" s="144"/>
      <c r="R1" s="145"/>
      <c r="S1" s="125" t="s">
        <v>36</v>
      </c>
      <c r="T1" s="126"/>
      <c r="U1" s="126"/>
      <c r="V1" s="126"/>
      <c r="W1" s="126"/>
      <c r="X1" s="127"/>
      <c r="Y1" s="143" t="s">
        <v>37</v>
      </c>
      <c r="Z1" s="144"/>
      <c r="AA1" s="144"/>
      <c r="AB1" s="144"/>
      <c r="AC1" s="144"/>
      <c r="AD1" s="145"/>
      <c r="AE1" s="143" t="s">
        <v>38</v>
      </c>
      <c r="AF1" s="144"/>
      <c r="AG1" s="144"/>
      <c r="AH1" s="144"/>
      <c r="AI1" s="144"/>
      <c r="AJ1" s="145"/>
    </row>
    <row r="2" spans="1:36" x14ac:dyDescent="0.25">
      <c r="A2" t="s">
        <v>19</v>
      </c>
      <c r="B2" t="s">
        <v>20</v>
      </c>
      <c r="C2" t="s">
        <v>40</v>
      </c>
      <c r="D2" t="s">
        <v>22</v>
      </c>
      <c r="E2" t="s">
        <v>23</v>
      </c>
      <c r="F2" t="s">
        <v>24</v>
      </c>
      <c r="G2" t="s">
        <v>19</v>
      </c>
      <c r="H2" t="s">
        <v>20</v>
      </c>
      <c r="I2" t="s">
        <v>40</v>
      </c>
      <c r="J2" t="s">
        <v>22</v>
      </c>
      <c r="K2" t="s">
        <v>23</v>
      </c>
      <c r="L2" t="s">
        <v>24</v>
      </c>
      <c r="M2" t="s">
        <v>19</v>
      </c>
      <c r="N2" t="s">
        <v>20</v>
      </c>
      <c r="O2" t="s">
        <v>40</v>
      </c>
      <c r="P2" t="s">
        <v>22</v>
      </c>
      <c r="Q2" t="s">
        <v>23</v>
      </c>
      <c r="R2" t="s">
        <v>24</v>
      </c>
      <c r="S2" t="s">
        <v>19</v>
      </c>
      <c r="T2" t="s">
        <v>20</v>
      </c>
      <c r="U2" t="s">
        <v>40</v>
      </c>
      <c r="V2" t="s">
        <v>22</v>
      </c>
      <c r="W2" t="s">
        <v>23</v>
      </c>
      <c r="X2" t="s">
        <v>24</v>
      </c>
      <c r="Y2" t="s">
        <v>19</v>
      </c>
      <c r="Z2" t="s">
        <v>20</v>
      </c>
      <c r="AA2" t="s">
        <v>40</v>
      </c>
      <c r="AB2" t="s">
        <v>22</v>
      </c>
      <c r="AC2" t="s">
        <v>23</v>
      </c>
      <c r="AD2" t="s">
        <v>24</v>
      </c>
      <c r="AE2" t="s">
        <v>19</v>
      </c>
      <c r="AF2" t="s">
        <v>20</v>
      </c>
      <c r="AG2" t="s">
        <v>40</v>
      </c>
      <c r="AH2" t="s">
        <v>22</v>
      </c>
      <c r="AI2" t="s">
        <v>23</v>
      </c>
      <c r="AJ2" t="s">
        <v>24</v>
      </c>
    </row>
    <row r="3" spans="1:36" x14ac:dyDescent="0.25">
      <c r="A3" t="s">
        <v>240</v>
      </c>
      <c r="B3">
        <v>3</v>
      </c>
      <c r="C3">
        <v>0</v>
      </c>
      <c r="D3" s="10">
        <v>0</v>
      </c>
      <c r="E3" t="s">
        <v>267</v>
      </c>
      <c r="F3">
        <v>-3</v>
      </c>
      <c r="G3" t="s">
        <v>240</v>
      </c>
      <c r="H3">
        <v>3</v>
      </c>
      <c r="I3">
        <v>3</v>
      </c>
      <c r="J3" s="10">
        <v>100</v>
      </c>
      <c r="K3" t="s">
        <v>263</v>
      </c>
      <c r="L3">
        <v>3</v>
      </c>
      <c r="M3" t="s">
        <v>240</v>
      </c>
      <c r="N3">
        <v>3</v>
      </c>
      <c r="O3">
        <v>1</v>
      </c>
      <c r="P3" s="10" t="s">
        <v>261</v>
      </c>
      <c r="Q3" t="s">
        <v>264</v>
      </c>
      <c r="R3">
        <v>1</v>
      </c>
      <c r="S3" t="s">
        <v>240</v>
      </c>
      <c r="T3">
        <v>3</v>
      </c>
      <c r="U3">
        <v>3</v>
      </c>
      <c r="V3" s="10">
        <v>100</v>
      </c>
      <c r="W3" t="s">
        <v>263</v>
      </c>
      <c r="X3">
        <v>3</v>
      </c>
      <c r="Y3" t="s">
        <v>240</v>
      </c>
      <c r="Z3">
        <v>3</v>
      </c>
      <c r="AA3">
        <v>1</v>
      </c>
      <c r="AB3" s="10" t="s">
        <v>261</v>
      </c>
      <c r="AC3" t="s">
        <v>262</v>
      </c>
      <c r="AD3">
        <v>-2</v>
      </c>
      <c r="AE3" t="s">
        <v>240</v>
      </c>
      <c r="AF3">
        <v>3</v>
      </c>
      <c r="AG3">
        <v>3</v>
      </c>
      <c r="AH3" s="10">
        <v>100</v>
      </c>
      <c r="AI3" t="s">
        <v>263</v>
      </c>
      <c r="AJ3">
        <v>3</v>
      </c>
    </row>
    <row r="4" spans="1:36" x14ac:dyDescent="0.25">
      <c r="A4" t="s">
        <v>229</v>
      </c>
      <c r="B4">
        <v>3</v>
      </c>
      <c r="C4">
        <v>0</v>
      </c>
      <c r="D4" s="10">
        <v>0</v>
      </c>
      <c r="E4" t="s">
        <v>267</v>
      </c>
      <c r="F4">
        <v>-3</v>
      </c>
      <c r="G4" t="s">
        <v>229</v>
      </c>
      <c r="H4">
        <v>3</v>
      </c>
      <c r="I4">
        <v>2</v>
      </c>
      <c r="J4" s="10" t="s">
        <v>259</v>
      </c>
      <c r="K4" t="s">
        <v>260</v>
      </c>
      <c r="L4">
        <v>2</v>
      </c>
      <c r="M4" t="s">
        <v>229</v>
      </c>
      <c r="N4">
        <v>3</v>
      </c>
      <c r="O4">
        <v>3</v>
      </c>
      <c r="P4" s="10">
        <v>100</v>
      </c>
      <c r="Q4" t="s">
        <v>263</v>
      </c>
      <c r="R4">
        <v>3</v>
      </c>
      <c r="S4" t="s">
        <v>229</v>
      </c>
      <c r="T4">
        <v>3</v>
      </c>
      <c r="U4">
        <v>2</v>
      </c>
      <c r="V4" t="s">
        <v>259</v>
      </c>
      <c r="W4" t="s">
        <v>260</v>
      </c>
      <c r="X4">
        <v>2</v>
      </c>
      <c r="Y4" t="s">
        <v>229</v>
      </c>
      <c r="Z4">
        <v>3</v>
      </c>
      <c r="AA4">
        <v>0</v>
      </c>
      <c r="AB4">
        <v>0</v>
      </c>
      <c r="AC4" t="s">
        <v>267</v>
      </c>
      <c r="AD4">
        <v>-3</v>
      </c>
      <c r="AE4" t="s">
        <v>229</v>
      </c>
      <c r="AF4">
        <v>3</v>
      </c>
      <c r="AG4">
        <v>3</v>
      </c>
      <c r="AH4" s="10">
        <v>100</v>
      </c>
      <c r="AI4" t="s">
        <v>263</v>
      </c>
      <c r="AJ4">
        <v>3</v>
      </c>
    </row>
    <row r="5" spans="1:36" x14ac:dyDescent="0.25">
      <c r="A5" t="s">
        <v>231</v>
      </c>
      <c r="B5">
        <v>3</v>
      </c>
      <c r="C5">
        <v>1</v>
      </c>
      <c r="D5" s="10" t="s">
        <v>261</v>
      </c>
      <c r="E5" t="s">
        <v>264</v>
      </c>
      <c r="F5">
        <v>1</v>
      </c>
      <c r="G5" t="s">
        <v>231</v>
      </c>
      <c r="H5">
        <v>3</v>
      </c>
      <c r="I5">
        <v>1</v>
      </c>
      <c r="J5" s="10" t="s">
        <v>261</v>
      </c>
      <c r="K5" t="s">
        <v>262</v>
      </c>
      <c r="L5">
        <v>-2</v>
      </c>
      <c r="M5" t="s">
        <v>231</v>
      </c>
      <c r="N5">
        <v>3</v>
      </c>
      <c r="O5">
        <v>2</v>
      </c>
      <c r="P5" s="10" t="s">
        <v>259</v>
      </c>
      <c r="Q5" t="s">
        <v>266</v>
      </c>
      <c r="R5">
        <v>1</v>
      </c>
      <c r="S5" t="s">
        <v>231</v>
      </c>
      <c r="T5">
        <v>3</v>
      </c>
      <c r="U5">
        <v>2</v>
      </c>
      <c r="V5" s="10" t="s">
        <v>259</v>
      </c>
      <c r="W5" t="s">
        <v>265</v>
      </c>
      <c r="X5">
        <v>-1</v>
      </c>
      <c r="Y5" t="s">
        <v>231</v>
      </c>
      <c r="Z5">
        <v>3</v>
      </c>
      <c r="AA5">
        <v>2</v>
      </c>
      <c r="AB5" s="10" t="s">
        <v>259</v>
      </c>
      <c r="AC5" t="s">
        <v>260</v>
      </c>
      <c r="AD5">
        <v>2</v>
      </c>
      <c r="AE5" t="s">
        <v>231</v>
      </c>
      <c r="AF5">
        <v>3</v>
      </c>
      <c r="AG5">
        <v>2</v>
      </c>
      <c r="AH5" s="10" t="s">
        <v>259</v>
      </c>
      <c r="AI5" t="s">
        <v>266</v>
      </c>
      <c r="AJ5">
        <v>1</v>
      </c>
    </row>
    <row r="6" spans="1:36" x14ac:dyDescent="0.25">
      <c r="A6" t="s">
        <v>235</v>
      </c>
      <c r="B6">
        <v>3</v>
      </c>
      <c r="C6">
        <v>1</v>
      </c>
      <c r="D6" s="10" t="s">
        <v>261</v>
      </c>
      <c r="E6" t="s">
        <v>262</v>
      </c>
      <c r="F6">
        <v>-2</v>
      </c>
      <c r="G6" t="s">
        <v>235</v>
      </c>
      <c r="H6">
        <v>3</v>
      </c>
      <c r="I6">
        <v>2</v>
      </c>
      <c r="J6" s="10" t="s">
        <v>259</v>
      </c>
      <c r="K6" t="s">
        <v>260</v>
      </c>
      <c r="L6">
        <v>2</v>
      </c>
      <c r="M6" t="s">
        <v>235</v>
      </c>
      <c r="N6">
        <v>3</v>
      </c>
      <c r="O6">
        <v>2</v>
      </c>
      <c r="P6" s="10" t="s">
        <v>259</v>
      </c>
      <c r="Q6" t="s">
        <v>265</v>
      </c>
      <c r="R6">
        <v>-1</v>
      </c>
      <c r="S6" t="s">
        <v>235</v>
      </c>
      <c r="T6">
        <v>3</v>
      </c>
      <c r="U6">
        <v>3</v>
      </c>
      <c r="V6" s="10">
        <v>100</v>
      </c>
      <c r="W6" t="s">
        <v>263</v>
      </c>
      <c r="X6">
        <v>3</v>
      </c>
      <c r="Y6" t="s">
        <v>235</v>
      </c>
      <c r="Z6">
        <v>3</v>
      </c>
      <c r="AA6">
        <v>2</v>
      </c>
      <c r="AB6" s="10" t="s">
        <v>259</v>
      </c>
      <c r="AC6" t="s">
        <v>266</v>
      </c>
      <c r="AD6">
        <v>1</v>
      </c>
      <c r="AE6" t="s">
        <v>235</v>
      </c>
      <c r="AF6">
        <v>3</v>
      </c>
      <c r="AG6">
        <v>2</v>
      </c>
      <c r="AH6" s="10" t="s">
        <v>259</v>
      </c>
      <c r="AI6" t="s">
        <v>260</v>
      </c>
      <c r="AJ6">
        <v>2</v>
      </c>
    </row>
    <row r="7" spans="1:36" x14ac:dyDescent="0.25">
      <c r="A7" t="s">
        <v>228</v>
      </c>
      <c r="B7">
        <v>3</v>
      </c>
      <c r="C7">
        <v>0</v>
      </c>
      <c r="D7" s="10">
        <v>0</v>
      </c>
      <c r="E7" t="s">
        <v>267</v>
      </c>
      <c r="F7">
        <v>-3</v>
      </c>
      <c r="G7" t="s">
        <v>228</v>
      </c>
      <c r="H7">
        <v>3</v>
      </c>
      <c r="I7">
        <v>0</v>
      </c>
      <c r="J7" s="10">
        <v>0</v>
      </c>
      <c r="K7" t="s">
        <v>267</v>
      </c>
      <c r="L7">
        <v>-3</v>
      </c>
      <c r="M7" t="s">
        <v>228</v>
      </c>
      <c r="N7">
        <v>3</v>
      </c>
      <c r="O7">
        <v>1</v>
      </c>
      <c r="P7" s="10" t="s">
        <v>261</v>
      </c>
      <c r="Q7" t="s">
        <v>262</v>
      </c>
      <c r="R7">
        <v>-2</v>
      </c>
      <c r="S7" t="s">
        <v>228</v>
      </c>
      <c r="T7">
        <v>3</v>
      </c>
      <c r="U7">
        <v>1</v>
      </c>
      <c r="V7" s="10" t="s">
        <v>261</v>
      </c>
      <c r="W7" t="s">
        <v>262</v>
      </c>
      <c r="X7">
        <v>-2</v>
      </c>
      <c r="Y7" t="s">
        <v>228</v>
      </c>
      <c r="Z7">
        <v>3</v>
      </c>
      <c r="AA7">
        <v>0</v>
      </c>
      <c r="AB7" s="10">
        <v>0</v>
      </c>
      <c r="AC7" t="s">
        <v>267</v>
      </c>
      <c r="AD7">
        <v>-3</v>
      </c>
      <c r="AE7" t="s">
        <v>228</v>
      </c>
      <c r="AF7">
        <v>3</v>
      </c>
      <c r="AG7">
        <v>1</v>
      </c>
      <c r="AH7" s="10" t="s">
        <v>261</v>
      </c>
      <c r="AI7" t="s">
        <v>268</v>
      </c>
      <c r="AJ7">
        <v>-1</v>
      </c>
    </row>
    <row r="8" spans="1:36" x14ac:dyDescent="0.25">
      <c r="A8" t="s">
        <v>226</v>
      </c>
      <c r="B8">
        <v>3</v>
      </c>
      <c r="C8">
        <v>0</v>
      </c>
      <c r="D8" s="10">
        <v>0</v>
      </c>
      <c r="E8" t="s">
        <v>267</v>
      </c>
      <c r="F8">
        <v>-3</v>
      </c>
      <c r="G8" t="s">
        <v>226</v>
      </c>
      <c r="H8">
        <v>3</v>
      </c>
      <c r="I8">
        <v>0</v>
      </c>
      <c r="J8" s="10">
        <v>0</v>
      </c>
      <c r="K8" t="s">
        <v>267</v>
      </c>
      <c r="L8">
        <v>-3</v>
      </c>
      <c r="M8" t="s">
        <v>226</v>
      </c>
      <c r="N8">
        <v>3</v>
      </c>
      <c r="O8">
        <v>2</v>
      </c>
      <c r="P8" s="10" t="s">
        <v>259</v>
      </c>
      <c r="Q8" t="s">
        <v>265</v>
      </c>
      <c r="R8">
        <v>-1</v>
      </c>
      <c r="S8" t="s">
        <v>226</v>
      </c>
      <c r="T8">
        <v>3</v>
      </c>
      <c r="U8">
        <v>2</v>
      </c>
      <c r="V8" s="10" t="s">
        <v>259</v>
      </c>
      <c r="W8" t="s">
        <v>260</v>
      </c>
      <c r="X8">
        <v>2</v>
      </c>
      <c r="Y8" t="s">
        <v>226</v>
      </c>
      <c r="Z8">
        <v>3</v>
      </c>
      <c r="AA8">
        <v>1</v>
      </c>
      <c r="AB8" s="10" t="s">
        <v>261</v>
      </c>
      <c r="AC8" t="s">
        <v>264</v>
      </c>
      <c r="AD8">
        <v>1</v>
      </c>
      <c r="AE8" t="s">
        <v>226</v>
      </c>
      <c r="AF8">
        <v>3</v>
      </c>
      <c r="AG8">
        <v>1</v>
      </c>
      <c r="AH8" s="10" t="s">
        <v>261</v>
      </c>
      <c r="AI8" t="s">
        <v>262</v>
      </c>
      <c r="AJ8">
        <v>-2</v>
      </c>
    </row>
    <row r="9" spans="1:36" x14ac:dyDescent="0.25">
      <c r="A9" t="s">
        <v>232</v>
      </c>
      <c r="B9">
        <v>3</v>
      </c>
      <c r="C9">
        <v>1</v>
      </c>
      <c r="D9" s="10" t="s">
        <v>261</v>
      </c>
      <c r="E9" t="s">
        <v>262</v>
      </c>
      <c r="F9">
        <v>-2</v>
      </c>
      <c r="G9" t="s">
        <v>232</v>
      </c>
      <c r="H9">
        <v>3</v>
      </c>
      <c r="I9">
        <v>1</v>
      </c>
      <c r="J9" s="10" t="s">
        <v>261</v>
      </c>
      <c r="K9" t="s">
        <v>264</v>
      </c>
      <c r="L9">
        <v>1</v>
      </c>
      <c r="M9" t="s">
        <v>232</v>
      </c>
      <c r="N9">
        <v>3</v>
      </c>
      <c r="O9">
        <v>2</v>
      </c>
      <c r="P9" s="10" t="s">
        <v>259</v>
      </c>
      <c r="Q9" t="s">
        <v>265</v>
      </c>
      <c r="R9">
        <v>-1</v>
      </c>
      <c r="S9" t="s">
        <v>232</v>
      </c>
      <c r="T9">
        <v>3</v>
      </c>
      <c r="U9">
        <v>1</v>
      </c>
      <c r="V9" t="s">
        <v>261</v>
      </c>
      <c r="W9" t="s">
        <v>264</v>
      </c>
      <c r="X9">
        <v>1</v>
      </c>
      <c r="Y9" t="s">
        <v>232</v>
      </c>
      <c r="Z9">
        <v>3</v>
      </c>
      <c r="AA9">
        <v>2</v>
      </c>
      <c r="AB9" s="10" t="s">
        <v>259</v>
      </c>
      <c r="AC9" t="s">
        <v>266</v>
      </c>
      <c r="AD9">
        <v>1</v>
      </c>
      <c r="AE9" t="s">
        <v>232</v>
      </c>
      <c r="AF9">
        <v>3</v>
      </c>
      <c r="AG9">
        <v>2</v>
      </c>
      <c r="AH9" s="10" t="s">
        <v>259</v>
      </c>
      <c r="AI9" t="s">
        <v>266</v>
      </c>
      <c r="AJ9">
        <v>1</v>
      </c>
    </row>
    <row r="10" spans="1:36" x14ac:dyDescent="0.25">
      <c r="A10" t="s">
        <v>244</v>
      </c>
      <c r="B10">
        <v>3</v>
      </c>
      <c r="C10">
        <v>0</v>
      </c>
      <c r="D10" s="10">
        <v>0</v>
      </c>
      <c r="E10" t="s">
        <v>267</v>
      </c>
      <c r="F10">
        <v>-3</v>
      </c>
      <c r="G10" t="s">
        <v>244</v>
      </c>
      <c r="H10">
        <v>3</v>
      </c>
      <c r="I10">
        <v>2</v>
      </c>
      <c r="J10" s="10" t="s">
        <v>259</v>
      </c>
      <c r="K10" t="s">
        <v>260</v>
      </c>
      <c r="L10">
        <v>2</v>
      </c>
      <c r="M10" t="s">
        <v>244</v>
      </c>
      <c r="N10">
        <v>3</v>
      </c>
      <c r="O10">
        <v>1</v>
      </c>
      <c r="P10" s="10" t="s">
        <v>261</v>
      </c>
      <c r="Q10" t="s">
        <v>262</v>
      </c>
      <c r="R10">
        <v>-2</v>
      </c>
      <c r="S10" t="s">
        <v>244</v>
      </c>
      <c r="T10">
        <v>3</v>
      </c>
      <c r="U10">
        <v>2</v>
      </c>
      <c r="V10" t="s">
        <v>259</v>
      </c>
      <c r="W10" t="s">
        <v>260</v>
      </c>
      <c r="X10">
        <v>2</v>
      </c>
      <c r="Y10" t="s">
        <v>244</v>
      </c>
      <c r="Z10">
        <v>3</v>
      </c>
      <c r="AA10">
        <v>1</v>
      </c>
      <c r="AB10" s="10" t="s">
        <v>261</v>
      </c>
      <c r="AC10" t="s">
        <v>264</v>
      </c>
      <c r="AD10">
        <v>1</v>
      </c>
      <c r="AE10" t="s">
        <v>244</v>
      </c>
      <c r="AF10">
        <v>3</v>
      </c>
      <c r="AG10">
        <v>2</v>
      </c>
      <c r="AH10" s="10" t="s">
        <v>259</v>
      </c>
      <c r="AI10" t="s">
        <v>260</v>
      </c>
      <c r="AJ10">
        <v>2</v>
      </c>
    </row>
    <row r="11" spans="1:36" x14ac:dyDescent="0.25">
      <c r="A11" t="s">
        <v>238</v>
      </c>
      <c r="B11">
        <v>3</v>
      </c>
      <c r="C11">
        <v>0</v>
      </c>
      <c r="D11" s="10">
        <v>0</v>
      </c>
      <c r="E11" t="s">
        <v>267</v>
      </c>
      <c r="F11">
        <v>-3</v>
      </c>
      <c r="G11" t="s">
        <v>238</v>
      </c>
      <c r="H11">
        <v>3</v>
      </c>
      <c r="I11">
        <v>1</v>
      </c>
      <c r="J11" s="10" t="s">
        <v>261</v>
      </c>
      <c r="K11" t="s">
        <v>268</v>
      </c>
      <c r="L11">
        <v>-1</v>
      </c>
      <c r="M11" t="s">
        <v>238</v>
      </c>
      <c r="N11">
        <v>3</v>
      </c>
      <c r="O11">
        <v>3</v>
      </c>
      <c r="P11" s="10">
        <v>100</v>
      </c>
      <c r="Q11" t="s">
        <v>263</v>
      </c>
      <c r="R11">
        <v>3</v>
      </c>
      <c r="S11" t="s">
        <v>238</v>
      </c>
      <c r="T11">
        <v>3</v>
      </c>
      <c r="U11">
        <v>2</v>
      </c>
      <c r="V11" s="10" t="s">
        <v>259</v>
      </c>
      <c r="W11" t="s">
        <v>260</v>
      </c>
      <c r="X11">
        <v>2</v>
      </c>
      <c r="Y11" t="s">
        <v>238</v>
      </c>
      <c r="Z11">
        <v>3</v>
      </c>
      <c r="AA11">
        <v>0</v>
      </c>
      <c r="AB11" s="10">
        <v>0</v>
      </c>
      <c r="AC11" t="s">
        <v>267</v>
      </c>
      <c r="AD11">
        <v>-3</v>
      </c>
      <c r="AE11" t="s">
        <v>238</v>
      </c>
      <c r="AF11">
        <v>3</v>
      </c>
      <c r="AG11">
        <v>1</v>
      </c>
      <c r="AH11" s="10" t="s">
        <v>261</v>
      </c>
      <c r="AI11" t="s">
        <v>268</v>
      </c>
      <c r="AJ11">
        <v>-1</v>
      </c>
    </row>
    <row r="12" spans="1:36" x14ac:dyDescent="0.25">
      <c r="A12" t="s">
        <v>224</v>
      </c>
      <c r="B12">
        <v>3</v>
      </c>
      <c r="C12">
        <v>1</v>
      </c>
      <c r="D12" s="10" t="s">
        <v>261</v>
      </c>
      <c r="E12" t="s">
        <v>264</v>
      </c>
      <c r="F12">
        <v>1</v>
      </c>
      <c r="G12" t="s">
        <v>224</v>
      </c>
      <c r="H12">
        <v>3</v>
      </c>
      <c r="I12">
        <v>0</v>
      </c>
      <c r="J12" s="10">
        <v>0</v>
      </c>
      <c r="K12" t="s">
        <v>267</v>
      </c>
      <c r="L12">
        <v>-3</v>
      </c>
      <c r="M12" t="s">
        <v>224</v>
      </c>
      <c r="N12">
        <v>3</v>
      </c>
      <c r="O12">
        <v>3</v>
      </c>
      <c r="P12" s="10">
        <v>100</v>
      </c>
      <c r="Q12" t="s">
        <v>263</v>
      </c>
      <c r="R12">
        <v>3</v>
      </c>
      <c r="S12" t="s">
        <v>224</v>
      </c>
      <c r="T12">
        <v>3</v>
      </c>
      <c r="U12">
        <v>0</v>
      </c>
      <c r="V12">
        <v>0</v>
      </c>
      <c r="W12" t="s">
        <v>267</v>
      </c>
      <c r="X12">
        <v>-3</v>
      </c>
      <c r="Y12" t="s">
        <v>224</v>
      </c>
      <c r="Z12">
        <v>3</v>
      </c>
      <c r="AA12">
        <v>1</v>
      </c>
      <c r="AB12" s="10" t="s">
        <v>261</v>
      </c>
      <c r="AC12" t="s">
        <v>264</v>
      </c>
      <c r="AD12">
        <v>1</v>
      </c>
      <c r="AE12" t="s">
        <v>224</v>
      </c>
      <c r="AF12">
        <v>3</v>
      </c>
      <c r="AG12">
        <v>0</v>
      </c>
      <c r="AH12" s="10">
        <v>0</v>
      </c>
      <c r="AI12" t="s">
        <v>267</v>
      </c>
      <c r="AJ12">
        <v>-3</v>
      </c>
    </row>
    <row r="13" spans="1:36" x14ac:dyDescent="0.25">
      <c r="A13" t="s">
        <v>247</v>
      </c>
      <c r="B13">
        <v>3</v>
      </c>
      <c r="C13">
        <v>0</v>
      </c>
      <c r="D13" s="10">
        <v>0</v>
      </c>
      <c r="E13" t="s">
        <v>267</v>
      </c>
      <c r="F13">
        <v>-3</v>
      </c>
      <c r="G13" t="s">
        <v>247</v>
      </c>
      <c r="H13">
        <v>3</v>
      </c>
      <c r="I13">
        <v>1</v>
      </c>
      <c r="J13" s="10" t="s">
        <v>261</v>
      </c>
      <c r="K13" t="s">
        <v>268</v>
      </c>
      <c r="L13">
        <v>-1</v>
      </c>
      <c r="M13" t="s">
        <v>247</v>
      </c>
      <c r="N13">
        <v>3</v>
      </c>
      <c r="O13">
        <v>1</v>
      </c>
      <c r="P13" s="10" t="s">
        <v>261</v>
      </c>
      <c r="Q13" t="s">
        <v>264</v>
      </c>
      <c r="R13">
        <v>1</v>
      </c>
      <c r="S13" t="s">
        <v>247</v>
      </c>
      <c r="T13">
        <v>3</v>
      </c>
      <c r="U13">
        <v>2</v>
      </c>
      <c r="V13" t="s">
        <v>259</v>
      </c>
      <c r="W13" t="s">
        <v>265</v>
      </c>
      <c r="X13">
        <v>-1</v>
      </c>
      <c r="Y13" t="s">
        <v>247</v>
      </c>
      <c r="Z13">
        <v>3</v>
      </c>
      <c r="AA13">
        <v>1</v>
      </c>
      <c r="AB13" s="10" t="s">
        <v>261</v>
      </c>
      <c r="AC13" t="s">
        <v>268</v>
      </c>
      <c r="AD13">
        <v>-1</v>
      </c>
      <c r="AE13" t="s">
        <v>247</v>
      </c>
      <c r="AF13">
        <v>3</v>
      </c>
      <c r="AG13">
        <v>2</v>
      </c>
      <c r="AH13" s="10" t="s">
        <v>259</v>
      </c>
      <c r="AI13" t="s">
        <v>260</v>
      </c>
      <c r="AJ13">
        <v>2</v>
      </c>
    </row>
    <row r="14" spans="1:36" x14ac:dyDescent="0.25">
      <c r="A14" t="s">
        <v>237</v>
      </c>
      <c r="B14">
        <v>3</v>
      </c>
      <c r="C14">
        <v>1</v>
      </c>
      <c r="D14" s="10" t="s">
        <v>261</v>
      </c>
      <c r="E14" t="s">
        <v>262</v>
      </c>
      <c r="F14">
        <v>-2</v>
      </c>
      <c r="G14" t="s">
        <v>237</v>
      </c>
      <c r="H14">
        <v>3</v>
      </c>
      <c r="I14">
        <v>1</v>
      </c>
      <c r="J14" s="10" t="s">
        <v>261</v>
      </c>
      <c r="K14" t="s">
        <v>268</v>
      </c>
      <c r="L14">
        <v>-1</v>
      </c>
      <c r="M14" t="s">
        <v>237</v>
      </c>
      <c r="N14">
        <v>3</v>
      </c>
      <c r="O14">
        <v>2</v>
      </c>
      <c r="P14" s="10" t="s">
        <v>259</v>
      </c>
      <c r="Q14" t="s">
        <v>266</v>
      </c>
      <c r="R14">
        <v>1</v>
      </c>
      <c r="S14" t="s">
        <v>237</v>
      </c>
      <c r="T14">
        <v>3</v>
      </c>
      <c r="U14">
        <v>2</v>
      </c>
      <c r="V14" s="10" t="s">
        <v>259</v>
      </c>
      <c r="W14" t="s">
        <v>260</v>
      </c>
      <c r="X14">
        <v>2</v>
      </c>
      <c r="Y14" t="s">
        <v>237</v>
      </c>
      <c r="Z14">
        <v>3</v>
      </c>
      <c r="AA14">
        <v>2</v>
      </c>
      <c r="AB14" s="10" t="s">
        <v>259</v>
      </c>
      <c r="AC14" t="s">
        <v>265</v>
      </c>
      <c r="AD14">
        <v>-1</v>
      </c>
      <c r="AE14" t="s">
        <v>237</v>
      </c>
      <c r="AF14">
        <v>3</v>
      </c>
      <c r="AG14">
        <v>1</v>
      </c>
      <c r="AH14" s="10" t="s">
        <v>261</v>
      </c>
      <c r="AI14" t="s">
        <v>268</v>
      </c>
      <c r="AJ14">
        <v>-1</v>
      </c>
    </row>
    <row r="15" spans="1:36" x14ac:dyDescent="0.25">
      <c r="A15" t="s">
        <v>227</v>
      </c>
      <c r="B15">
        <v>3</v>
      </c>
      <c r="C15">
        <v>0</v>
      </c>
      <c r="D15" s="10">
        <v>0</v>
      </c>
      <c r="E15" t="s">
        <v>267</v>
      </c>
      <c r="F15">
        <v>-3</v>
      </c>
      <c r="G15" t="s">
        <v>227</v>
      </c>
      <c r="H15">
        <v>3</v>
      </c>
      <c r="I15">
        <v>1</v>
      </c>
      <c r="J15" s="10" t="s">
        <v>261</v>
      </c>
      <c r="K15" t="s">
        <v>268</v>
      </c>
      <c r="L15">
        <v>-1</v>
      </c>
      <c r="M15" t="s">
        <v>227</v>
      </c>
      <c r="N15">
        <v>3</v>
      </c>
      <c r="O15">
        <v>0</v>
      </c>
      <c r="P15" s="10">
        <v>0</v>
      </c>
      <c r="Q15" t="s">
        <v>267</v>
      </c>
      <c r="R15">
        <v>-3</v>
      </c>
      <c r="S15" t="s">
        <v>227</v>
      </c>
      <c r="T15">
        <v>3</v>
      </c>
      <c r="U15">
        <v>3</v>
      </c>
      <c r="V15" s="10">
        <v>100</v>
      </c>
      <c r="W15" t="s">
        <v>263</v>
      </c>
      <c r="X15">
        <v>3</v>
      </c>
      <c r="Y15" t="s">
        <v>227</v>
      </c>
      <c r="Z15">
        <v>3</v>
      </c>
      <c r="AA15">
        <v>3</v>
      </c>
      <c r="AB15" s="10">
        <v>100</v>
      </c>
      <c r="AC15" t="s">
        <v>263</v>
      </c>
      <c r="AD15">
        <v>3</v>
      </c>
      <c r="AE15" t="s">
        <v>227</v>
      </c>
      <c r="AF15">
        <v>3</v>
      </c>
      <c r="AG15">
        <v>1</v>
      </c>
      <c r="AH15" s="10" t="s">
        <v>261</v>
      </c>
      <c r="AI15" t="s">
        <v>268</v>
      </c>
      <c r="AJ15">
        <v>-1</v>
      </c>
    </row>
    <row r="16" spans="1:36" x14ac:dyDescent="0.25">
      <c r="A16" t="s">
        <v>233</v>
      </c>
      <c r="B16">
        <v>3</v>
      </c>
      <c r="C16">
        <v>0</v>
      </c>
      <c r="D16" s="10">
        <v>0</v>
      </c>
      <c r="E16" t="s">
        <v>267</v>
      </c>
      <c r="F16">
        <v>-3</v>
      </c>
      <c r="G16" t="s">
        <v>233</v>
      </c>
      <c r="H16">
        <v>3</v>
      </c>
      <c r="I16">
        <v>0</v>
      </c>
      <c r="J16" s="10">
        <v>0</v>
      </c>
      <c r="K16" t="s">
        <v>267</v>
      </c>
      <c r="L16">
        <v>-3</v>
      </c>
      <c r="M16" t="s">
        <v>233</v>
      </c>
      <c r="N16">
        <v>3</v>
      </c>
      <c r="O16">
        <v>1</v>
      </c>
      <c r="P16" t="s">
        <v>261</v>
      </c>
      <c r="Q16" t="s">
        <v>264</v>
      </c>
      <c r="R16">
        <v>1</v>
      </c>
      <c r="S16" t="s">
        <v>233</v>
      </c>
      <c r="T16">
        <v>3</v>
      </c>
      <c r="U16">
        <v>2</v>
      </c>
      <c r="V16" s="10" t="s">
        <v>259</v>
      </c>
      <c r="W16" t="s">
        <v>265</v>
      </c>
      <c r="X16">
        <v>-1</v>
      </c>
      <c r="Y16" t="s">
        <v>233</v>
      </c>
      <c r="Z16">
        <v>3</v>
      </c>
      <c r="AA16">
        <v>1</v>
      </c>
      <c r="AB16" s="10" t="s">
        <v>261</v>
      </c>
      <c r="AC16" t="s">
        <v>262</v>
      </c>
      <c r="AD16">
        <v>-2</v>
      </c>
      <c r="AE16" t="s">
        <v>233</v>
      </c>
      <c r="AF16">
        <v>3</v>
      </c>
      <c r="AG16">
        <v>0</v>
      </c>
      <c r="AH16" s="10">
        <v>0</v>
      </c>
      <c r="AI16" t="s">
        <v>267</v>
      </c>
      <c r="AJ16">
        <v>-3</v>
      </c>
    </row>
    <row r="17" spans="1:36" x14ac:dyDescent="0.25">
      <c r="A17" t="s">
        <v>241</v>
      </c>
      <c r="B17">
        <v>3</v>
      </c>
      <c r="C17">
        <v>0</v>
      </c>
      <c r="D17" s="10">
        <v>0</v>
      </c>
      <c r="E17" t="s">
        <v>267</v>
      </c>
      <c r="F17">
        <v>-3</v>
      </c>
      <c r="G17" t="s">
        <v>241</v>
      </c>
      <c r="H17">
        <v>3</v>
      </c>
      <c r="I17">
        <v>1</v>
      </c>
      <c r="J17" s="10" t="s">
        <v>261</v>
      </c>
      <c r="K17" t="s">
        <v>262</v>
      </c>
      <c r="L17">
        <v>-2</v>
      </c>
      <c r="M17" t="s">
        <v>241</v>
      </c>
      <c r="N17">
        <v>3</v>
      </c>
      <c r="O17">
        <v>0</v>
      </c>
      <c r="P17" s="10">
        <v>0</v>
      </c>
      <c r="Q17" t="s">
        <v>267</v>
      </c>
      <c r="R17">
        <v>-3</v>
      </c>
      <c r="S17" t="s">
        <v>241</v>
      </c>
      <c r="T17">
        <v>3</v>
      </c>
      <c r="U17">
        <v>1</v>
      </c>
      <c r="V17" t="s">
        <v>261</v>
      </c>
      <c r="W17" t="s">
        <v>262</v>
      </c>
      <c r="X17">
        <v>-2</v>
      </c>
      <c r="Y17" t="s">
        <v>241</v>
      </c>
      <c r="Z17">
        <v>3</v>
      </c>
      <c r="AA17">
        <v>0</v>
      </c>
      <c r="AB17" s="10">
        <v>0</v>
      </c>
      <c r="AC17" t="s">
        <v>267</v>
      </c>
      <c r="AD17">
        <v>-3</v>
      </c>
      <c r="AE17" t="s">
        <v>241</v>
      </c>
      <c r="AF17">
        <v>3</v>
      </c>
      <c r="AG17">
        <v>2</v>
      </c>
      <c r="AH17" s="10" t="s">
        <v>259</v>
      </c>
      <c r="AI17" t="s">
        <v>266</v>
      </c>
      <c r="AJ17">
        <v>1</v>
      </c>
    </row>
    <row r="18" spans="1:36" x14ac:dyDescent="0.25">
      <c r="A18" t="s">
        <v>242</v>
      </c>
      <c r="B18">
        <v>3</v>
      </c>
      <c r="C18">
        <v>1</v>
      </c>
      <c r="D18" s="10" t="s">
        <v>261</v>
      </c>
      <c r="E18" t="s">
        <v>264</v>
      </c>
      <c r="F18">
        <v>1</v>
      </c>
      <c r="G18" t="s">
        <v>242</v>
      </c>
      <c r="H18">
        <v>3</v>
      </c>
      <c r="I18">
        <v>0</v>
      </c>
      <c r="J18" s="10">
        <v>0</v>
      </c>
      <c r="K18" t="s">
        <v>267</v>
      </c>
      <c r="L18">
        <v>-3</v>
      </c>
      <c r="M18" t="s">
        <v>242</v>
      </c>
      <c r="N18">
        <v>3</v>
      </c>
      <c r="O18">
        <v>2</v>
      </c>
      <c r="P18" s="10" t="s">
        <v>259</v>
      </c>
      <c r="Q18" t="s">
        <v>266</v>
      </c>
      <c r="R18">
        <v>1</v>
      </c>
      <c r="S18" t="s">
        <v>242</v>
      </c>
      <c r="T18">
        <v>3</v>
      </c>
      <c r="U18">
        <v>3</v>
      </c>
      <c r="V18">
        <v>100</v>
      </c>
      <c r="W18" t="s">
        <v>263</v>
      </c>
      <c r="X18">
        <v>3</v>
      </c>
      <c r="Y18" t="s">
        <v>242</v>
      </c>
      <c r="Z18">
        <v>3</v>
      </c>
      <c r="AA18">
        <v>1</v>
      </c>
      <c r="AB18" s="10" t="s">
        <v>261</v>
      </c>
      <c r="AC18" t="s">
        <v>264</v>
      </c>
      <c r="AD18">
        <v>1</v>
      </c>
      <c r="AE18" t="s">
        <v>242</v>
      </c>
      <c r="AF18">
        <v>3</v>
      </c>
      <c r="AG18">
        <v>0</v>
      </c>
      <c r="AH18" s="10">
        <v>0</v>
      </c>
      <c r="AI18" t="s">
        <v>267</v>
      </c>
      <c r="AJ18">
        <v>-3</v>
      </c>
    </row>
    <row r="19" spans="1:36" x14ac:dyDescent="0.25">
      <c r="A19" t="s">
        <v>248</v>
      </c>
      <c r="B19">
        <v>3</v>
      </c>
      <c r="C19">
        <v>1</v>
      </c>
      <c r="D19" s="10" t="s">
        <v>261</v>
      </c>
      <c r="E19" t="s">
        <v>264</v>
      </c>
      <c r="F19">
        <v>1</v>
      </c>
      <c r="G19" t="s">
        <v>248</v>
      </c>
      <c r="H19">
        <v>3</v>
      </c>
      <c r="I19">
        <v>0</v>
      </c>
      <c r="J19" s="10">
        <v>0</v>
      </c>
      <c r="K19" t="s">
        <v>267</v>
      </c>
      <c r="L19">
        <v>-3</v>
      </c>
      <c r="M19" t="s">
        <v>248</v>
      </c>
      <c r="N19">
        <v>3</v>
      </c>
      <c r="O19">
        <v>2</v>
      </c>
      <c r="P19" s="10" t="s">
        <v>259</v>
      </c>
      <c r="Q19" t="s">
        <v>266</v>
      </c>
      <c r="R19">
        <v>1</v>
      </c>
      <c r="S19" t="s">
        <v>248</v>
      </c>
      <c r="T19">
        <v>3</v>
      </c>
      <c r="U19">
        <v>2</v>
      </c>
      <c r="V19" t="s">
        <v>259</v>
      </c>
      <c r="W19" t="s">
        <v>260</v>
      </c>
      <c r="X19">
        <v>2</v>
      </c>
      <c r="Y19" t="s">
        <v>248</v>
      </c>
      <c r="Z19">
        <v>3</v>
      </c>
      <c r="AA19">
        <v>1</v>
      </c>
      <c r="AB19" s="10" t="s">
        <v>261</v>
      </c>
      <c r="AC19" t="s">
        <v>264</v>
      </c>
      <c r="AD19">
        <v>1</v>
      </c>
      <c r="AE19" t="s">
        <v>248</v>
      </c>
      <c r="AF19">
        <v>3</v>
      </c>
      <c r="AG19">
        <v>1</v>
      </c>
      <c r="AH19" s="10" t="s">
        <v>261</v>
      </c>
      <c r="AI19" t="s">
        <v>262</v>
      </c>
      <c r="AJ19">
        <v>-2</v>
      </c>
    </row>
    <row r="20" spans="1:36" x14ac:dyDescent="0.25">
      <c r="A20" t="s">
        <v>225</v>
      </c>
      <c r="B20">
        <v>3</v>
      </c>
      <c r="C20">
        <v>0</v>
      </c>
      <c r="D20" s="10">
        <v>0</v>
      </c>
      <c r="E20" s="10" t="s">
        <v>267</v>
      </c>
      <c r="F20">
        <v>-3</v>
      </c>
      <c r="G20" t="s">
        <v>225</v>
      </c>
      <c r="H20">
        <v>3</v>
      </c>
      <c r="I20">
        <v>1</v>
      </c>
      <c r="J20" s="10" t="s">
        <v>261</v>
      </c>
      <c r="K20" t="s">
        <v>262</v>
      </c>
      <c r="L20">
        <v>-2</v>
      </c>
      <c r="M20" t="s">
        <v>225</v>
      </c>
      <c r="N20">
        <v>3</v>
      </c>
      <c r="O20">
        <v>2</v>
      </c>
      <c r="P20" s="10" t="s">
        <v>259</v>
      </c>
      <c r="Q20" t="s">
        <v>266</v>
      </c>
      <c r="R20">
        <v>1</v>
      </c>
      <c r="S20" t="s">
        <v>225</v>
      </c>
      <c r="T20">
        <v>3</v>
      </c>
      <c r="U20">
        <v>2</v>
      </c>
      <c r="V20" s="10" t="s">
        <v>259</v>
      </c>
      <c r="W20" t="s">
        <v>266</v>
      </c>
      <c r="X20">
        <v>1</v>
      </c>
      <c r="Y20" t="s">
        <v>225</v>
      </c>
      <c r="Z20">
        <v>3</v>
      </c>
      <c r="AA20">
        <v>0</v>
      </c>
      <c r="AB20">
        <v>0</v>
      </c>
      <c r="AC20" t="s">
        <v>267</v>
      </c>
      <c r="AD20">
        <v>-3</v>
      </c>
      <c r="AE20" t="s">
        <v>225</v>
      </c>
      <c r="AF20">
        <v>3</v>
      </c>
      <c r="AG20">
        <v>1</v>
      </c>
      <c r="AH20" s="10" t="s">
        <v>261</v>
      </c>
      <c r="AI20" t="s">
        <v>262</v>
      </c>
      <c r="AJ20">
        <v>-2</v>
      </c>
    </row>
    <row r="21" spans="1:36" x14ac:dyDescent="0.25">
      <c r="A21" t="s">
        <v>245</v>
      </c>
      <c r="B21">
        <v>3</v>
      </c>
      <c r="C21">
        <v>2</v>
      </c>
      <c r="D21" s="10" t="s">
        <v>259</v>
      </c>
      <c r="E21" t="s">
        <v>260</v>
      </c>
      <c r="F21">
        <v>2</v>
      </c>
      <c r="G21" t="s">
        <v>245</v>
      </c>
      <c r="H21">
        <v>3</v>
      </c>
      <c r="I21">
        <v>2</v>
      </c>
      <c r="J21" s="10" t="s">
        <v>259</v>
      </c>
      <c r="K21" t="s">
        <v>265</v>
      </c>
      <c r="L21">
        <v>-1</v>
      </c>
      <c r="M21" t="s">
        <v>245</v>
      </c>
      <c r="N21">
        <v>3</v>
      </c>
      <c r="O21">
        <v>3</v>
      </c>
      <c r="P21" s="10">
        <v>100</v>
      </c>
      <c r="Q21" t="s">
        <v>263</v>
      </c>
      <c r="R21">
        <v>3</v>
      </c>
      <c r="S21" t="s">
        <v>245</v>
      </c>
      <c r="T21">
        <v>3</v>
      </c>
      <c r="U21">
        <v>2</v>
      </c>
      <c r="V21" s="10" t="s">
        <v>259</v>
      </c>
      <c r="W21" t="s">
        <v>265</v>
      </c>
      <c r="X21">
        <v>-1</v>
      </c>
      <c r="Y21" t="s">
        <v>245</v>
      </c>
      <c r="Z21">
        <v>3</v>
      </c>
      <c r="AA21">
        <v>2</v>
      </c>
      <c r="AB21" s="10" t="s">
        <v>259</v>
      </c>
      <c r="AC21" t="s">
        <v>260</v>
      </c>
      <c r="AD21">
        <v>2</v>
      </c>
      <c r="AE21" t="s">
        <v>245</v>
      </c>
      <c r="AF21">
        <v>3</v>
      </c>
      <c r="AG21">
        <v>3</v>
      </c>
      <c r="AH21" s="10">
        <v>100</v>
      </c>
      <c r="AI21" t="s">
        <v>263</v>
      </c>
      <c r="AJ21">
        <v>3</v>
      </c>
    </row>
    <row r="22" spans="1:36" x14ac:dyDescent="0.25">
      <c r="A22" t="s">
        <v>230</v>
      </c>
      <c r="B22">
        <v>3</v>
      </c>
      <c r="C22">
        <v>0</v>
      </c>
      <c r="D22" s="10">
        <v>0</v>
      </c>
      <c r="E22" t="s">
        <v>267</v>
      </c>
      <c r="F22">
        <v>-3</v>
      </c>
      <c r="G22" t="s">
        <v>230</v>
      </c>
      <c r="H22">
        <v>3</v>
      </c>
      <c r="I22">
        <v>1</v>
      </c>
      <c r="J22" s="10" t="s">
        <v>261</v>
      </c>
      <c r="K22" t="s">
        <v>262</v>
      </c>
      <c r="L22">
        <v>-2</v>
      </c>
      <c r="M22" t="s">
        <v>230</v>
      </c>
      <c r="N22">
        <v>3</v>
      </c>
      <c r="O22">
        <v>1</v>
      </c>
      <c r="P22" s="10" t="s">
        <v>261</v>
      </c>
      <c r="Q22" t="s">
        <v>264</v>
      </c>
      <c r="R22">
        <v>1</v>
      </c>
      <c r="S22" t="s">
        <v>230</v>
      </c>
      <c r="T22">
        <v>3</v>
      </c>
      <c r="U22">
        <v>2</v>
      </c>
      <c r="V22" t="s">
        <v>259</v>
      </c>
      <c r="W22" t="s">
        <v>265</v>
      </c>
      <c r="X22">
        <v>-1</v>
      </c>
      <c r="Y22" t="s">
        <v>230</v>
      </c>
      <c r="Z22">
        <v>3</v>
      </c>
      <c r="AA22">
        <v>0</v>
      </c>
      <c r="AB22" s="10">
        <v>0</v>
      </c>
      <c r="AC22" t="s">
        <v>267</v>
      </c>
      <c r="AD22">
        <v>-3</v>
      </c>
      <c r="AE22" t="s">
        <v>230</v>
      </c>
      <c r="AF22">
        <v>3</v>
      </c>
      <c r="AG22">
        <v>2</v>
      </c>
      <c r="AH22" s="10" t="s">
        <v>259</v>
      </c>
      <c r="AI22" t="s">
        <v>266</v>
      </c>
      <c r="AJ22">
        <v>1</v>
      </c>
    </row>
    <row r="23" spans="1:36" x14ac:dyDescent="0.25">
      <c r="A23" t="s">
        <v>246</v>
      </c>
      <c r="B23">
        <v>3</v>
      </c>
      <c r="C23">
        <v>1</v>
      </c>
      <c r="D23" s="10" t="s">
        <v>261</v>
      </c>
      <c r="E23" s="10" t="s">
        <v>264</v>
      </c>
      <c r="F23">
        <v>1</v>
      </c>
      <c r="G23" t="s">
        <v>246</v>
      </c>
      <c r="H23">
        <v>3</v>
      </c>
      <c r="I23">
        <v>0</v>
      </c>
      <c r="J23" s="10">
        <v>0</v>
      </c>
      <c r="K23" t="s">
        <v>267</v>
      </c>
      <c r="L23">
        <v>-3</v>
      </c>
      <c r="M23" t="s">
        <v>246</v>
      </c>
      <c r="N23">
        <v>3</v>
      </c>
      <c r="O23">
        <v>2</v>
      </c>
      <c r="P23" t="s">
        <v>259</v>
      </c>
      <c r="Q23" t="s">
        <v>260</v>
      </c>
      <c r="R23">
        <v>2</v>
      </c>
      <c r="S23" t="s">
        <v>246</v>
      </c>
      <c r="T23">
        <v>3</v>
      </c>
      <c r="U23">
        <v>3</v>
      </c>
      <c r="V23">
        <v>100</v>
      </c>
      <c r="W23" t="s">
        <v>263</v>
      </c>
      <c r="X23">
        <v>3</v>
      </c>
      <c r="Y23" t="s">
        <v>246</v>
      </c>
      <c r="Z23">
        <v>3</v>
      </c>
      <c r="AA23">
        <v>2</v>
      </c>
      <c r="AB23" s="10" t="s">
        <v>259</v>
      </c>
      <c r="AC23" t="s">
        <v>266</v>
      </c>
      <c r="AD23">
        <v>1</v>
      </c>
      <c r="AE23" t="s">
        <v>246</v>
      </c>
      <c r="AF23">
        <v>3</v>
      </c>
      <c r="AG23">
        <v>0</v>
      </c>
      <c r="AH23" s="10">
        <v>0</v>
      </c>
      <c r="AI23" t="s">
        <v>267</v>
      </c>
      <c r="AJ23">
        <v>-3</v>
      </c>
    </row>
    <row r="24" spans="1:36" x14ac:dyDescent="0.25">
      <c r="A24" t="s">
        <v>236</v>
      </c>
      <c r="B24">
        <v>3</v>
      </c>
      <c r="C24">
        <v>1</v>
      </c>
      <c r="D24" s="10" t="s">
        <v>261</v>
      </c>
      <c r="E24" s="10" t="s">
        <v>268</v>
      </c>
      <c r="F24">
        <v>-1</v>
      </c>
      <c r="G24" t="s">
        <v>236</v>
      </c>
      <c r="H24">
        <v>3</v>
      </c>
      <c r="I24">
        <v>0</v>
      </c>
      <c r="J24" s="10">
        <v>0</v>
      </c>
      <c r="K24" t="s">
        <v>267</v>
      </c>
      <c r="L24">
        <v>-3</v>
      </c>
      <c r="M24" t="s">
        <v>236</v>
      </c>
      <c r="N24">
        <v>3</v>
      </c>
      <c r="O24">
        <v>1</v>
      </c>
      <c r="P24" t="s">
        <v>261</v>
      </c>
      <c r="Q24" t="s">
        <v>268</v>
      </c>
      <c r="R24">
        <v>-1</v>
      </c>
      <c r="S24" t="s">
        <v>236</v>
      </c>
      <c r="T24">
        <v>3</v>
      </c>
      <c r="U24">
        <v>1</v>
      </c>
      <c r="V24" t="s">
        <v>261</v>
      </c>
      <c r="W24" t="s">
        <v>268</v>
      </c>
      <c r="X24">
        <v>-1</v>
      </c>
      <c r="Y24" t="s">
        <v>236</v>
      </c>
      <c r="Z24">
        <v>3</v>
      </c>
      <c r="AA24">
        <v>3</v>
      </c>
      <c r="AB24" s="10">
        <v>100</v>
      </c>
      <c r="AC24" t="s">
        <v>263</v>
      </c>
      <c r="AD24">
        <v>3</v>
      </c>
      <c r="AE24" t="s">
        <v>236</v>
      </c>
      <c r="AF24">
        <v>3</v>
      </c>
      <c r="AG24">
        <v>2</v>
      </c>
      <c r="AH24" s="10" t="s">
        <v>259</v>
      </c>
      <c r="AI24" t="s">
        <v>266</v>
      </c>
      <c r="AJ24">
        <v>1</v>
      </c>
    </row>
    <row r="25" spans="1:36" x14ac:dyDescent="0.25">
      <c r="A25" t="s">
        <v>77</v>
      </c>
      <c r="B25">
        <v>3</v>
      </c>
      <c r="C25">
        <v>0</v>
      </c>
      <c r="D25" s="10">
        <v>0</v>
      </c>
      <c r="E25" t="s">
        <v>267</v>
      </c>
      <c r="F25">
        <v>-3</v>
      </c>
      <c r="G25" t="s">
        <v>77</v>
      </c>
      <c r="H25">
        <v>3</v>
      </c>
      <c r="I25">
        <v>0</v>
      </c>
      <c r="J25" s="10">
        <v>0</v>
      </c>
      <c r="K25" t="s">
        <v>267</v>
      </c>
      <c r="L25">
        <v>-3</v>
      </c>
      <c r="M25" t="s">
        <v>77</v>
      </c>
      <c r="N25">
        <v>3</v>
      </c>
      <c r="O25">
        <v>0</v>
      </c>
      <c r="P25">
        <v>0</v>
      </c>
      <c r="Q25" t="s">
        <v>267</v>
      </c>
      <c r="R25">
        <v>-3</v>
      </c>
      <c r="S25" t="s">
        <v>77</v>
      </c>
      <c r="T25">
        <v>3</v>
      </c>
      <c r="U25">
        <v>1</v>
      </c>
      <c r="V25" t="s">
        <v>261</v>
      </c>
      <c r="W25" t="s">
        <v>264</v>
      </c>
      <c r="X25">
        <v>1</v>
      </c>
      <c r="Y25" t="s">
        <v>77</v>
      </c>
      <c r="Z25">
        <v>3</v>
      </c>
      <c r="AA25">
        <v>2</v>
      </c>
      <c r="AB25" t="s">
        <v>259</v>
      </c>
      <c r="AC25" t="s">
        <v>260</v>
      </c>
      <c r="AD25">
        <v>2</v>
      </c>
      <c r="AE25" t="s">
        <v>77</v>
      </c>
      <c r="AF25">
        <v>3</v>
      </c>
      <c r="AG25">
        <v>0</v>
      </c>
      <c r="AH25" s="10">
        <v>0</v>
      </c>
      <c r="AI25" t="s">
        <v>267</v>
      </c>
      <c r="AJ25">
        <v>-3</v>
      </c>
    </row>
    <row r="26" spans="1:36" x14ac:dyDescent="0.25">
      <c r="A26" t="s">
        <v>223</v>
      </c>
      <c r="B26">
        <v>3</v>
      </c>
      <c r="C26">
        <v>0</v>
      </c>
      <c r="D26" s="10">
        <v>0</v>
      </c>
      <c r="E26" s="10" t="s">
        <v>267</v>
      </c>
      <c r="F26">
        <v>-3</v>
      </c>
      <c r="G26" t="s">
        <v>223</v>
      </c>
      <c r="H26">
        <v>3</v>
      </c>
      <c r="I26">
        <v>1</v>
      </c>
      <c r="J26" s="10" t="s">
        <v>261</v>
      </c>
      <c r="K26" t="s">
        <v>268</v>
      </c>
      <c r="L26">
        <v>-1</v>
      </c>
      <c r="M26" t="s">
        <v>223</v>
      </c>
      <c r="N26">
        <v>3</v>
      </c>
      <c r="O26">
        <v>1</v>
      </c>
      <c r="P26" t="s">
        <v>261</v>
      </c>
      <c r="Q26" t="s">
        <v>268</v>
      </c>
      <c r="R26">
        <v>-1</v>
      </c>
      <c r="S26" t="s">
        <v>223</v>
      </c>
      <c r="T26">
        <v>3</v>
      </c>
      <c r="U26">
        <v>2</v>
      </c>
      <c r="V26" t="s">
        <v>259</v>
      </c>
      <c r="W26" t="s">
        <v>260</v>
      </c>
      <c r="X26">
        <v>2</v>
      </c>
      <c r="Y26" t="s">
        <v>223</v>
      </c>
      <c r="Z26">
        <v>3</v>
      </c>
      <c r="AA26">
        <v>1</v>
      </c>
      <c r="AB26" s="10" t="s">
        <v>261</v>
      </c>
      <c r="AC26" t="s">
        <v>264</v>
      </c>
      <c r="AD26">
        <v>1</v>
      </c>
      <c r="AE26" t="s">
        <v>223</v>
      </c>
      <c r="AF26">
        <v>3</v>
      </c>
      <c r="AG26">
        <v>1</v>
      </c>
      <c r="AH26" t="s">
        <v>261</v>
      </c>
      <c r="AI26" t="s">
        <v>268</v>
      </c>
      <c r="AJ26">
        <v>-1</v>
      </c>
    </row>
    <row r="27" spans="1:36" x14ac:dyDescent="0.25">
      <c r="E27" s="10"/>
    </row>
    <row r="28" spans="1:36" x14ac:dyDescent="0.25">
      <c r="E28" s="10"/>
    </row>
    <row r="30" spans="1:36" x14ac:dyDescent="0.25">
      <c r="E30" s="10"/>
    </row>
    <row r="31" spans="1:36" x14ac:dyDescent="0.25">
      <c r="E31" s="10"/>
    </row>
    <row r="32" spans="1:36" x14ac:dyDescent="0.25">
      <c r="E32" s="10"/>
    </row>
    <row r="33" spans="5:5" x14ac:dyDescent="0.25">
      <c r="E33" s="10"/>
    </row>
    <row r="34" spans="5:5" x14ac:dyDescent="0.25">
      <c r="E34" s="10"/>
    </row>
    <row r="36" spans="5:5" x14ac:dyDescent="0.25">
      <c r="E36" s="10"/>
    </row>
  </sheetData>
  <mergeCells count="6">
    <mergeCell ref="AE1:AJ1"/>
    <mergeCell ref="A1:F1"/>
    <mergeCell ref="G1:L1"/>
    <mergeCell ref="M1:R1"/>
    <mergeCell ref="S1:X1"/>
    <mergeCell ref="Y1:AD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J26"/>
  <sheetViews>
    <sheetView topLeftCell="Y1" workbookViewId="0">
      <selection activeCell="AE2" sqref="AE2:AJ26"/>
    </sheetView>
  </sheetViews>
  <sheetFormatPr defaultRowHeight="15" x14ac:dyDescent="0.25"/>
  <sheetData>
    <row r="1" spans="1:36" ht="15.75" thickBot="1" x14ac:dyDescent="0.3">
      <c r="A1" s="143" t="s">
        <v>33</v>
      </c>
      <c r="B1" s="144"/>
      <c r="C1" s="144"/>
      <c r="D1" s="144"/>
      <c r="E1" s="144"/>
      <c r="F1" s="145"/>
      <c r="G1" s="125" t="s">
        <v>34</v>
      </c>
      <c r="H1" s="126"/>
      <c r="I1" s="126"/>
      <c r="J1" s="126"/>
      <c r="K1" s="126"/>
      <c r="L1" s="127"/>
      <c r="M1" s="143" t="s">
        <v>35</v>
      </c>
      <c r="N1" s="144"/>
      <c r="O1" s="144"/>
      <c r="P1" s="144"/>
      <c r="Q1" s="144"/>
      <c r="R1" s="145"/>
      <c r="S1" s="125" t="s">
        <v>36</v>
      </c>
      <c r="T1" s="126"/>
      <c r="U1" s="126"/>
      <c r="V1" s="126"/>
      <c r="W1" s="126"/>
      <c r="X1" s="127"/>
      <c r="Y1" s="143" t="s">
        <v>37</v>
      </c>
      <c r="Z1" s="144"/>
      <c r="AA1" s="144"/>
      <c r="AB1" s="144"/>
      <c r="AC1" s="144"/>
      <c r="AD1" s="145"/>
      <c r="AE1" s="143" t="s">
        <v>38</v>
      </c>
      <c r="AF1" s="144"/>
      <c r="AG1" s="144"/>
      <c r="AH1" s="144"/>
      <c r="AI1" s="144"/>
      <c r="AJ1" s="145"/>
    </row>
    <row r="2" spans="1:36" x14ac:dyDescent="0.25">
      <c r="A2" t="s">
        <v>19</v>
      </c>
      <c r="B2" t="s">
        <v>20</v>
      </c>
      <c r="C2" t="s">
        <v>21</v>
      </c>
      <c r="D2" t="s">
        <v>22</v>
      </c>
      <c r="E2" t="s">
        <v>23</v>
      </c>
      <c r="F2" t="s">
        <v>24</v>
      </c>
      <c r="G2" t="s">
        <v>19</v>
      </c>
      <c r="H2" t="s">
        <v>20</v>
      </c>
      <c r="I2" t="s">
        <v>21</v>
      </c>
      <c r="J2" t="s">
        <v>22</v>
      </c>
      <c r="K2" t="s">
        <v>23</v>
      </c>
      <c r="L2" t="s">
        <v>24</v>
      </c>
      <c r="M2" t="s">
        <v>19</v>
      </c>
      <c r="N2" t="s">
        <v>20</v>
      </c>
      <c r="O2" t="s">
        <v>21</v>
      </c>
      <c r="P2" t="s">
        <v>22</v>
      </c>
      <c r="Q2" t="s">
        <v>23</v>
      </c>
      <c r="R2" t="s">
        <v>24</v>
      </c>
      <c r="S2" t="s">
        <v>19</v>
      </c>
      <c r="T2" t="s">
        <v>20</v>
      </c>
      <c r="U2" t="s">
        <v>21</v>
      </c>
      <c r="V2" t="s">
        <v>22</v>
      </c>
      <c r="W2" t="s">
        <v>23</v>
      </c>
      <c r="X2" t="s">
        <v>24</v>
      </c>
      <c r="Y2" t="s">
        <v>19</v>
      </c>
      <c r="Z2" t="s">
        <v>20</v>
      </c>
      <c r="AA2" t="s">
        <v>21</v>
      </c>
      <c r="AB2" t="s">
        <v>22</v>
      </c>
      <c r="AC2" t="s">
        <v>23</v>
      </c>
      <c r="AD2" t="s">
        <v>24</v>
      </c>
      <c r="AE2" t="s">
        <v>19</v>
      </c>
      <c r="AF2" t="s">
        <v>20</v>
      </c>
      <c r="AG2" t="s">
        <v>21</v>
      </c>
      <c r="AH2" t="s">
        <v>22</v>
      </c>
      <c r="AI2" t="s">
        <v>23</v>
      </c>
      <c r="AJ2" t="s">
        <v>24</v>
      </c>
    </row>
    <row r="3" spans="1:36" x14ac:dyDescent="0.25">
      <c r="A3" t="s">
        <v>240</v>
      </c>
      <c r="B3">
        <v>3</v>
      </c>
      <c r="C3">
        <v>1</v>
      </c>
      <c r="D3" s="10" t="s">
        <v>261</v>
      </c>
      <c r="E3" t="s">
        <v>262</v>
      </c>
      <c r="F3">
        <v>-2</v>
      </c>
      <c r="G3" t="s">
        <v>240</v>
      </c>
      <c r="H3">
        <v>3</v>
      </c>
      <c r="I3">
        <v>1</v>
      </c>
      <c r="J3" s="10" t="s">
        <v>261</v>
      </c>
      <c r="K3" t="s">
        <v>264</v>
      </c>
      <c r="L3">
        <v>1</v>
      </c>
      <c r="M3" t="s">
        <v>240</v>
      </c>
      <c r="N3">
        <v>3</v>
      </c>
      <c r="O3">
        <v>1</v>
      </c>
      <c r="P3" t="s">
        <v>261</v>
      </c>
      <c r="Q3" t="s">
        <v>262</v>
      </c>
      <c r="R3">
        <v>-2</v>
      </c>
      <c r="S3" t="s">
        <v>240</v>
      </c>
      <c r="T3">
        <v>3</v>
      </c>
      <c r="U3">
        <v>2</v>
      </c>
      <c r="V3" s="10" t="s">
        <v>259</v>
      </c>
      <c r="W3" t="s">
        <v>260</v>
      </c>
      <c r="X3">
        <v>2</v>
      </c>
      <c r="Y3" t="s">
        <v>240</v>
      </c>
      <c r="Z3">
        <v>3</v>
      </c>
      <c r="AA3">
        <v>2</v>
      </c>
      <c r="AB3" s="10" t="s">
        <v>259</v>
      </c>
      <c r="AC3" t="s">
        <v>266</v>
      </c>
      <c r="AD3">
        <v>1</v>
      </c>
      <c r="AE3" t="s">
        <v>240</v>
      </c>
      <c r="AF3">
        <v>3</v>
      </c>
      <c r="AG3">
        <v>1</v>
      </c>
      <c r="AH3" s="10" t="s">
        <v>261</v>
      </c>
      <c r="AI3" t="s">
        <v>264</v>
      </c>
      <c r="AJ3">
        <v>1</v>
      </c>
    </row>
    <row r="4" spans="1:36" x14ac:dyDescent="0.25">
      <c r="A4" t="s">
        <v>229</v>
      </c>
      <c r="B4">
        <v>3</v>
      </c>
      <c r="C4">
        <v>1</v>
      </c>
      <c r="D4" s="10" t="s">
        <v>261</v>
      </c>
      <c r="E4" t="s">
        <v>268</v>
      </c>
      <c r="F4">
        <v>-1</v>
      </c>
      <c r="G4" t="s">
        <v>229</v>
      </c>
      <c r="H4">
        <v>3</v>
      </c>
      <c r="I4">
        <v>1</v>
      </c>
      <c r="J4" s="10" t="s">
        <v>261</v>
      </c>
      <c r="K4" t="s">
        <v>262</v>
      </c>
      <c r="L4">
        <v>-2</v>
      </c>
      <c r="M4" t="s">
        <v>229</v>
      </c>
      <c r="N4">
        <v>3</v>
      </c>
      <c r="O4">
        <v>3</v>
      </c>
      <c r="P4" s="10">
        <v>100</v>
      </c>
      <c r="Q4" t="s">
        <v>263</v>
      </c>
      <c r="R4">
        <v>3</v>
      </c>
      <c r="S4" t="s">
        <v>229</v>
      </c>
      <c r="T4">
        <v>3</v>
      </c>
      <c r="U4">
        <v>2</v>
      </c>
      <c r="V4" s="10" t="s">
        <v>259</v>
      </c>
      <c r="W4" t="s">
        <v>266</v>
      </c>
      <c r="X4">
        <v>1</v>
      </c>
      <c r="Y4" t="s">
        <v>229</v>
      </c>
      <c r="Z4">
        <v>3</v>
      </c>
      <c r="AA4">
        <v>1</v>
      </c>
      <c r="AB4" t="s">
        <v>261</v>
      </c>
      <c r="AC4" t="s">
        <v>268</v>
      </c>
      <c r="AD4">
        <v>-1</v>
      </c>
      <c r="AE4" t="s">
        <v>229</v>
      </c>
      <c r="AF4">
        <v>3</v>
      </c>
      <c r="AG4">
        <v>1</v>
      </c>
      <c r="AH4" s="10" t="s">
        <v>261</v>
      </c>
      <c r="AI4" t="s">
        <v>262</v>
      </c>
      <c r="AJ4">
        <v>-2</v>
      </c>
    </row>
    <row r="5" spans="1:36" x14ac:dyDescent="0.25">
      <c r="A5" t="s">
        <v>231</v>
      </c>
      <c r="B5">
        <v>3</v>
      </c>
      <c r="C5">
        <v>2</v>
      </c>
      <c r="D5" s="10" t="s">
        <v>259</v>
      </c>
      <c r="E5" t="s">
        <v>260</v>
      </c>
      <c r="F5">
        <v>2</v>
      </c>
      <c r="G5" t="s">
        <v>231</v>
      </c>
      <c r="H5">
        <v>3</v>
      </c>
      <c r="I5">
        <v>1</v>
      </c>
      <c r="J5" s="10" t="s">
        <v>261</v>
      </c>
      <c r="K5" t="s">
        <v>268</v>
      </c>
      <c r="L5">
        <v>-1</v>
      </c>
      <c r="M5" t="s">
        <v>231</v>
      </c>
      <c r="N5">
        <v>3</v>
      </c>
      <c r="O5">
        <v>2</v>
      </c>
      <c r="P5" s="10" t="s">
        <v>259</v>
      </c>
      <c r="Q5" t="s">
        <v>260</v>
      </c>
      <c r="R5">
        <v>2</v>
      </c>
      <c r="S5" t="s">
        <v>231</v>
      </c>
      <c r="T5">
        <v>3</v>
      </c>
      <c r="U5">
        <v>1</v>
      </c>
      <c r="V5" s="10" t="s">
        <v>261</v>
      </c>
      <c r="W5" t="s">
        <v>268</v>
      </c>
      <c r="X5">
        <v>-1</v>
      </c>
      <c r="Y5" t="s">
        <v>231</v>
      </c>
      <c r="Z5">
        <v>3</v>
      </c>
      <c r="AA5">
        <v>2</v>
      </c>
      <c r="AB5" t="s">
        <v>259</v>
      </c>
      <c r="AC5" t="s">
        <v>260</v>
      </c>
      <c r="AD5">
        <v>2</v>
      </c>
      <c r="AE5" t="s">
        <v>231</v>
      </c>
      <c r="AF5">
        <v>3</v>
      </c>
      <c r="AG5">
        <v>2</v>
      </c>
      <c r="AH5" s="10" t="s">
        <v>259</v>
      </c>
      <c r="AI5" t="s">
        <v>260</v>
      </c>
      <c r="AJ5">
        <v>2</v>
      </c>
    </row>
    <row r="6" spans="1:36" x14ac:dyDescent="0.25">
      <c r="A6" t="s">
        <v>235</v>
      </c>
      <c r="B6">
        <v>3</v>
      </c>
      <c r="C6">
        <v>1</v>
      </c>
      <c r="D6" s="10" t="s">
        <v>261</v>
      </c>
      <c r="E6" t="s">
        <v>264</v>
      </c>
      <c r="F6">
        <v>1</v>
      </c>
      <c r="G6" t="s">
        <v>235</v>
      </c>
      <c r="H6">
        <v>3</v>
      </c>
      <c r="I6">
        <v>1</v>
      </c>
      <c r="J6" s="10" t="s">
        <v>261</v>
      </c>
      <c r="K6" t="s">
        <v>262</v>
      </c>
      <c r="L6">
        <v>-2</v>
      </c>
      <c r="M6" t="s">
        <v>235</v>
      </c>
      <c r="N6">
        <v>3</v>
      </c>
      <c r="O6">
        <v>2</v>
      </c>
      <c r="P6" s="10" t="s">
        <v>259</v>
      </c>
      <c r="Q6" t="s">
        <v>260</v>
      </c>
      <c r="R6">
        <v>2</v>
      </c>
      <c r="S6" t="s">
        <v>235</v>
      </c>
      <c r="T6">
        <v>3</v>
      </c>
      <c r="U6">
        <v>2</v>
      </c>
      <c r="V6" s="10" t="s">
        <v>259</v>
      </c>
      <c r="W6" t="s">
        <v>265</v>
      </c>
      <c r="X6">
        <v>-1</v>
      </c>
      <c r="Y6" t="s">
        <v>235</v>
      </c>
      <c r="Z6">
        <v>3</v>
      </c>
      <c r="AA6">
        <v>2</v>
      </c>
      <c r="AB6" s="10" t="s">
        <v>259</v>
      </c>
      <c r="AC6" t="s">
        <v>266</v>
      </c>
      <c r="AD6">
        <v>1</v>
      </c>
      <c r="AE6" t="s">
        <v>235</v>
      </c>
      <c r="AF6">
        <v>3</v>
      </c>
      <c r="AG6">
        <v>2</v>
      </c>
      <c r="AH6" s="10" t="s">
        <v>259</v>
      </c>
      <c r="AI6" t="s">
        <v>266</v>
      </c>
      <c r="AJ6">
        <v>1</v>
      </c>
    </row>
    <row r="7" spans="1:36" x14ac:dyDescent="0.25">
      <c r="A7" t="s">
        <v>228</v>
      </c>
      <c r="B7">
        <v>3</v>
      </c>
      <c r="C7">
        <v>1</v>
      </c>
      <c r="D7" s="10" t="s">
        <v>261</v>
      </c>
      <c r="E7" t="s">
        <v>268</v>
      </c>
      <c r="F7">
        <v>-1</v>
      </c>
      <c r="G7" t="s">
        <v>228</v>
      </c>
      <c r="H7">
        <v>3</v>
      </c>
      <c r="I7">
        <v>0</v>
      </c>
      <c r="J7" s="10">
        <v>0</v>
      </c>
      <c r="K7" t="s">
        <v>267</v>
      </c>
      <c r="L7">
        <v>-3</v>
      </c>
      <c r="M7" t="s">
        <v>228</v>
      </c>
      <c r="N7">
        <v>3</v>
      </c>
      <c r="O7">
        <v>2</v>
      </c>
      <c r="P7" t="s">
        <v>259</v>
      </c>
      <c r="Q7" t="s">
        <v>260</v>
      </c>
      <c r="R7">
        <v>2</v>
      </c>
      <c r="S7" t="s">
        <v>228</v>
      </c>
      <c r="T7">
        <v>3</v>
      </c>
      <c r="U7">
        <v>2</v>
      </c>
      <c r="V7" s="10" t="s">
        <v>259</v>
      </c>
      <c r="W7" t="s">
        <v>265</v>
      </c>
      <c r="X7">
        <v>-1</v>
      </c>
      <c r="Y7" t="s">
        <v>228</v>
      </c>
      <c r="Z7">
        <v>3</v>
      </c>
      <c r="AA7">
        <v>1</v>
      </c>
      <c r="AB7" s="10" t="s">
        <v>261</v>
      </c>
      <c r="AC7" t="s">
        <v>268</v>
      </c>
      <c r="AD7">
        <v>-1</v>
      </c>
      <c r="AE7" t="s">
        <v>228</v>
      </c>
      <c r="AF7">
        <v>3</v>
      </c>
      <c r="AG7">
        <v>1</v>
      </c>
      <c r="AH7" s="10" t="s">
        <v>261</v>
      </c>
      <c r="AI7" t="s">
        <v>264</v>
      </c>
      <c r="AJ7">
        <v>1</v>
      </c>
    </row>
    <row r="8" spans="1:36" x14ac:dyDescent="0.25">
      <c r="A8" t="s">
        <v>226</v>
      </c>
      <c r="B8">
        <v>3</v>
      </c>
      <c r="C8">
        <v>0</v>
      </c>
      <c r="D8" s="10">
        <v>0</v>
      </c>
      <c r="E8" t="s">
        <v>267</v>
      </c>
      <c r="F8">
        <v>-3</v>
      </c>
      <c r="G8" t="s">
        <v>226</v>
      </c>
      <c r="H8">
        <v>3</v>
      </c>
      <c r="I8">
        <v>0</v>
      </c>
      <c r="J8" s="10">
        <v>0</v>
      </c>
      <c r="K8" t="s">
        <v>267</v>
      </c>
      <c r="L8">
        <v>-3</v>
      </c>
      <c r="M8" t="s">
        <v>226</v>
      </c>
      <c r="N8">
        <v>3</v>
      </c>
      <c r="O8">
        <v>2</v>
      </c>
      <c r="P8" s="10" t="s">
        <v>259</v>
      </c>
      <c r="Q8" t="s">
        <v>265</v>
      </c>
      <c r="R8">
        <v>-1</v>
      </c>
      <c r="S8" t="s">
        <v>226</v>
      </c>
      <c r="T8">
        <v>3</v>
      </c>
      <c r="U8">
        <v>0</v>
      </c>
      <c r="V8" s="10">
        <v>0</v>
      </c>
      <c r="W8" t="s">
        <v>267</v>
      </c>
      <c r="X8">
        <v>-3</v>
      </c>
      <c r="Y8" t="s">
        <v>226</v>
      </c>
      <c r="Z8">
        <v>3</v>
      </c>
      <c r="AA8">
        <v>1</v>
      </c>
      <c r="AB8" s="10" t="s">
        <v>261</v>
      </c>
      <c r="AC8" t="s">
        <v>264</v>
      </c>
      <c r="AD8">
        <v>1</v>
      </c>
      <c r="AE8" t="s">
        <v>226</v>
      </c>
      <c r="AF8">
        <v>3</v>
      </c>
      <c r="AG8">
        <v>3</v>
      </c>
      <c r="AH8" s="10">
        <v>100</v>
      </c>
      <c r="AI8" t="s">
        <v>263</v>
      </c>
      <c r="AJ8">
        <v>3</v>
      </c>
    </row>
    <row r="9" spans="1:36" x14ac:dyDescent="0.25">
      <c r="A9" t="s">
        <v>232</v>
      </c>
      <c r="B9">
        <v>3</v>
      </c>
      <c r="C9">
        <v>1</v>
      </c>
      <c r="D9" s="10" t="s">
        <v>261</v>
      </c>
      <c r="E9" t="s">
        <v>262</v>
      </c>
      <c r="F9">
        <v>-2</v>
      </c>
      <c r="G9" t="s">
        <v>232</v>
      </c>
      <c r="H9">
        <v>3</v>
      </c>
      <c r="I9">
        <v>0</v>
      </c>
      <c r="J9" s="10">
        <v>0</v>
      </c>
      <c r="K9" t="s">
        <v>267</v>
      </c>
      <c r="L9">
        <v>-3</v>
      </c>
      <c r="M9" t="s">
        <v>232</v>
      </c>
      <c r="N9">
        <v>3</v>
      </c>
      <c r="O9">
        <v>2</v>
      </c>
      <c r="P9" s="10" t="s">
        <v>259</v>
      </c>
      <c r="Q9" t="s">
        <v>266</v>
      </c>
      <c r="R9">
        <v>1</v>
      </c>
      <c r="S9" t="s">
        <v>232</v>
      </c>
      <c r="T9">
        <v>3</v>
      </c>
      <c r="U9">
        <v>0</v>
      </c>
      <c r="V9" s="10">
        <v>0</v>
      </c>
      <c r="W9" t="s">
        <v>267</v>
      </c>
      <c r="X9">
        <v>-3</v>
      </c>
      <c r="Y9" t="s">
        <v>232</v>
      </c>
      <c r="Z9">
        <v>3</v>
      </c>
      <c r="AA9">
        <v>2</v>
      </c>
      <c r="AB9" s="10" t="s">
        <v>259</v>
      </c>
      <c r="AC9" t="s">
        <v>265</v>
      </c>
      <c r="AD9">
        <v>-1</v>
      </c>
      <c r="AE9" t="s">
        <v>232</v>
      </c>
      <c r="AF9">
        <v>3</v>
      </c>
      <c r="AG9">
        <v>2</v>
      </c>
      <c r="AH9" s="10" t="s">
        <v>259</v>
      </c>
      <c r="AI9" t="s">
        <v>266</v>
      </c>
      <c r="AJ9">
        <v>1</v>
      </c>
    </row>
    <row r="10" spans="1:36" x14ac:dyDescent="0.25">
      <c r="A10" t="s">
        <v>244</v>
      </c>
      <c r="B10">
        <v>3</v>
      </c>
      <c r="C10">
        <v>0</v>
      </c>
      <c r="D10" s="10">
        <v>0</v>
      </c>
      <c r="E10" t="s">
        <v>267</v>
      </c>
      <c r="F10">
        <v>-3</v>
      </c>
      <c r="G10" t="s">
        <v>244</v>
      </c>
      <c r="H10">
        <v>3</v>
      </c>
      <c r="I10">
        <v>1</v>
      </c>
      <c r="J10" s="10" t="s">
        <v>261</v>
      </c>
      <c r="K10" t="s">
        <v>264</v>
      </c>
      <c r="L10">
        <v>1</v>
      </c>
      <c r="M10" t="s">
        <v>244</v>
      </c>
      <c r="N10">
        <v>3</v>
      </c>
      <c r="O10">
        <v>2</v>
      </c>
      <c r="P10" t="s">
        <v>259</v>
      </c>
      <c r="Q10" t="s">
        <v>265</v>
      </c>
      <c r="R10">
        <v>-1</v>
      </c>
      <c r="S10" t="s">
        <v>244</v>
      </c>
      <c r="T10">
        <v>3</v>
      </c>
      <c r="U10">
        <v>2</v>
      </c>
      <c r="V10" t="s">
        <v>259</v>
      </c>
      <c r="W10" t="s">
        <v>266</v>
      </c>
      <c r="X10">
        <v>1</v>
      </c>
      <c r="Y10" t="s">
        <v>244</v>
      </c>
      <c r="Z10">
        <v>3</v>
      </c>
      <c r="AA10">
        <v>1</v>
      </c>
      <c r="AB10" s="10" t="s">
        <v>261</v>
      </c>
      <c r="AC10" t="s">
        <v>264</v>
      </c>
      <c r="AD10">
        <v>1</v>
      </c>
      <c r="AE10" t="s">
        <v>244</v>
      </c>
      <c r="AF10">
        <v>3</v>
      </c>
      <c r="AG10">
        <v>1</v>
      </c>
      <c r="AH10" s="10" t="s">
        <v>261</v>
      </c>
      <c r="AI10" t="s">
        <v>264</v>
      </c>
      <c r="AJ10">
        <v>1</v>
      </c>
    </row>
    <row r="11" spans="1:36" x14ac:dyDescent="0.25">
      <c r="A11" t="s">
        <v>238</v>
      </c>
      <c r="B11">
        <v>3</v>
      </c>
      <c r="C11">
        <v>0</v>
      </c>
      <c r="D11" s="10">
        <v>0</v>
      </c>
      <c r="E11" t="s">
        <v>267</v>
      </c>
      <c r="F11">
        <v>-3</v>
      </c>
      <c r="G11" t="s">
        <v>238</v>
      </c>
      <c r="H11">
        <v>3</v>
      </c>
      <c r="I11">
        <v>0</v>
      </c>
      <c r="J11" s="10">
        <v>0</v>
      </c>
      <c r="K11" t="s">
        <v>267</v>
      </c>
      <c r="L11">
        <v>-3</v>
      </c>
      <c r="M11" t="s">
        <v>238</v>
      </c>
      <c r="N11">
        <v>3</v>
      </c>
      <c r="O11">
        <v>1</v>
      </c>
      <c r="P11" s="10" t="s">
        <v>261</v>
      </c>
      <c r="Q11" t="s">
        <v>262</v>
      </c>
      <c r="R11">
        <v>-2</v>
      </c>
      <c r="S11" t="s">
        <v>238</v>
      </c>
      <c r="T11">
        <v>3</v>
      </c>
      <c r="U11">
        <v>1</v>
      </c>
      <c r="V11" s="10" t="s">
        <v>261</v>
      </c>
      <c r="W11" t="s">
        <v>262</v>
      </c>
      <c r="X11">
        <v>-2</v>
      </c>
      <c r="Y11" t="s">
        <v>238</v>
      </c>
      <c r="Z11">
        <v>3</v>
      </c>
      <c r="AA11">
        <v>1</v>
      </c>
      <c r="AB11" s="10" t="s">
        <v>261</v>
      </c>
      <c r="AC11" t="s">
        <v>264</v>
      </c>
      <c r="AD11">
        <v>1</v>
      </c>
      <c r="AE11" t="s">
        <v>238</v>
      </c>
      <c r="AF11">
        <v>3</v>
      </c>
      <c r="AG11">
        <v>1</v>
      </c>
      <c r="AH11" s="10" t="s">
        <v>261</v>
      </c>
      <c r="AI11" t="s">
        <v>264</v>
      </c>
      <c r="AJ11">
        <v>1</v>
      </c>
    </row>
    <row r="12" spans="1:36" x14ac:dyDescent="0.25">
      <c r="A12" t="s">
        <v>224</v>
      </c>
      <c r="B12">
        <v>3</v>
      </c>
      <c r="C12">
        <v>1</v>
      </c>
      <c r="D12" s="10" t="s">
        <v>261</v>
      </c>
      <c r="E12" t="s">
        <v>268</v>
      </c>
      <c r="F12">
        <v>-1</v>
      </c>
      <c r="G12" t="s">
        <v>224</v>
      </c>
      <c r="H12">
        <v>3</v>
      </c>
      <c r="I12">
        <v>2</v>
      </c>
      <c r="J12" s="10" t="s">
        <v>259</v>
      </c>
      <c r="K12" t="s">
        <v>260</v>
      </c>
      <c r="L12">
        <v>2</v>
      </c>
      <c r="M12" t="s">
        <v>224</v>
      </c>
      <c r="N12">
        <v>3</v>
      </c>
      <c r="O12">
        <v>3</v>
      </c>
      <c r="P12">
        <v>100</v>
      </c>
      <c r="Q12" t="s">
        <v>263</v>
      </c>
      <c r="R12">
        <v>3</v>
      </c>
      <c r="S12" t="s">
        <v>224</v>
      </c>
      <c r="T12">
        <v>3</v>
      </c>
      <c r="U12">
        <v>3</v>
      </c>
      <c r="V12" s="10">
        <v>100</v>
      </c>
      <c r="W12" t="s">
        <v>263</v>
      </c>
      <c r="X12">
        <v>3</v>
      </c>
      <c r="Y12" t="s">
        <v>224</v>
      </c>
      <c r="Z12">
        <v>3</v>
      </c>
      <c r="AA12">
        <v>1</v>
      </c>
      <c r="AB12" s="10" t="s">
        <v>261</v>
      </c>
      <c r="AC12" t="s">
        <v>268</v>
      </c>
      <c r="AD12">
        <v>-1</v>
      </c>
      <c r="AE12" t="s">
        <v>224</v>
      </c>
      <c r="AF12">
        <v>3</v>
      </c>
      <c r="AG12">
        <v>2</v>
      </c>
      <c r="AH12" s="10" t="s">
        <v>259</v>
      </c>
      <c r="AI12" t="s">
        <v>260</v>
      </c>
      <c r="AJ12">
        <v>2</v>
      </c>
    </row>
    <row r="13" spans="1:36" x14ac:dyDescent="0.25">
      <c r="A13" t="s">
        <v>247</v>
      </c>
      <c r="B13">
        <v>3</v>
      </c>
      <c r="C13">
        <v>0</v>
      </c>
      <c r="D13" s="10">
        <v>0</v>
      </c>
      <c r="E13" t="s">
        <v>267</v>
      </c>
      <c r="F13">
        <v>-3</v>
      </c>
      <c r="G13" t="s">
        <v>247</v>
      </c>
      <c r="H13">
        <v>3</v>
      </c>
      <c r="I13">
        <v>0</v>
      </c>
      <c r="J13" s="10">
        <v>0</v>
      </c>
      <c r="K13" t="s">
        <v>267</v>
      </c>
      <c r="L13">
        <v>-3</v>
      </c>
      <c r="M13" t="s">
        <v>247</v>
      </c>
      <c r="N13">
        <v>3</v>
      </c>
      <c r="O13">
        <v>2</v>
      </c>
      <c r="P13" t="s">
        <v>259</v>
      </c>
      <c r="Q13" t="s">
        <v>260</v>
      </c>
      <c r="R13">
        <v>2</v>
      </c>
      <c r="S13" t="s">
        <v>247</v>
      </c>
      <c r="T13">
        <v>3</v>
      </c>
      <c r="U13">
        <v>3</v>
      </c>
      <c r="V13" s="10">
        <v>100</v>
      </c>
      <c r="W13" t="s">
        <v>263</v>
      </c>
      <c r="X13">
        <v>3</v>
      </c>
      <c r="Y13" t="s">
        <v>247</v>
      </c>
      <c r="Z13">
        <v>3</v>
      </c>
      <c r="AA13">
        <v>0</v>
      </c>
      <c r="AB13" s="10">
        <v>0</v>
      </c>
      <c r="AC13" t="s">
        <v>267</v>
      </c>
      <c r="AD13">
        <v>-3</v>
      </c>
      <c r="AE13" t="s">
        <v>247</v>
      </c>
      <c r="AF13">
        <v>3</v>
      </c>
      <c r="AG13">
        <v>0</v>
      </c>
      <c r="AH13" s="10">
        <v>0</v>
      </c>
      <c r="AI13" t="s">
        <v>267</v>
      </c>
      <c r="AJ13">
        <v>-3</v>
      </c>
    </row>
    <row r="14" spans="1:36" x14ac:dyDescent="0.25">
      <c r="A14" t="s">
        <v>237</v>
      </c>
      <c r="B14">
        <v>3</v>
      </c>
      <c r="C14">
        <v>1</v>
      </c>
      <c r="D14" s="10" t="s">
        <v>261</v>
      </c>
      <c r="E14" t="s">
        <v>268</v>
      </c>
      <c r="F14">
        <v>-1</v>
      </c>
      <c r="G14" t="s">
        <v>237</v>
      </c>
      <c r="H14">
        <v>3</v>
      </c>
      <c r="I14">
        <v>0</v>
      </c>
      <c r="J14" s="10">
        <v>0</v>
      </c>
      <c r="K14" t="s">
        <v>267</v>
      </c>
      <c r="L14">
        <v>-3</v>
      </c>
      <c r="M14" t="s">
        <v>237</v>
      </c>
      <c r="N14">
        <v>3</v>
      </c>
      <c r="O14">
        <v>3</v>
      </c>
      <c r="P14" s="10">
        <v>100</v>
      </c>
      <c r="Q14" t="s">
        <v>263</v>
      </c>
      <c r="R14">
        <v>3</v>
      </c>
      <c r="S14" t="s">
        <v>237</v>
      </c>
      <c r="T14">
        <v>3</v>
      </c>
      <c r="U14">
        <v>0</v>
      </c>
      <c r="V14" s="10">
        <v>0</v>
      </c>
      <c r="W14" t="s">
        <v>267</v>
      </c>
      <c r="X14">
        <v>-3</v>
      </c>
      <c r="Y14" t="s">
        <v>237</v>
      </c>
      <c r="Z14">
        <v>3</v>
      </c>
      <c r="AA14">
        <v>1</v>
      </c>
      <c r="AB14" s="10" t="s">
        <v>261</v>
      </c>
      <c r="AC14" t="s">
        <v>268</v>
      </c>
      <c r="AD14">
        <v>-1</v>
      </c>
      <c r="AE14" t="s">
        <v>237</v>
      </c>
      <c r="AF14">
        <v>3</v>
      </c>
      <c r="AG14">
        <v>1</v>
      </c>
      <c r="AH14" s="10" t="s">
        <v>261</v>
      </c>
      <c r="AI14" t="s">
        <v>268</v>
      </c>
      <c r="AJ14">
        <v>-1</v>
      </c>
    </row>
    <row r="15" spans="1:36" x14ac:dyDescent="0.25">
      <c r="A15" t="s">
        <v>227</v>
      </c>
      <c r="B15">
        <v>3</v>
      </c>
      <c r="C15">
        <v>2</v>
      </c>
      <c r="D15" s="10" t="s">
        <v>259</v>
      </c>
      <c r="E15" t="s">
        <v>265</v>
      </c>
      <c r="F15">
        <v>-1</v>
      </c>
      <c r="G15" t="s">
        <v>227</v>
      </c>
      <c r="H15">
        <v>3</v>
      </c>
      <c r="I15">
        <v>0</v>
      </c>
      <c r="J15" s="10">
        <v>0</v>
      </c>
      <c r="K15" t="s">
        <v>267</v>
      </c>
      <c r="L15">
        <v>-3</v>
      </c>
      <c r="M15" t="s">
        <v>227</v>
      </c>
      <c r="N15">
        <v>3</v>
      </c>
      <c r="O15">
        <v>2</v>
      </c>
      <c r="P15" t="s">
        <v>259</v>
      </c>
      <c r="Q15" t="s">
        <v>265</v>
      </c>
      <c r="R15">
        <v>-1</v>
      </c>
      <c r="S15" t="s">
        <v>227</v>
      </c>
      <c r="T15">
        <v>3</v>
      </c>
      <c r="U15">
        <v>2</v>
      </c>
      <c r="V15" s="10" t="s">
        <v>259</v>
      </c>
      <c r="W15" t="s">
        <v>266</v>
      </c>
      <c r="X15">
        <v>1</v>
      </c>
      <c r="Y15" t="s">
        <v>227</v>
      </c>
      <c r="Z15">
        <v>3</v>
      </c>
      <c r="AA15">
        <v>3</v>
      </c>
      <c r="AB15" s="10">
        <v>100</v>
      </c>
      <c r="AC15" t="s">
        <v>263</v>
      </c>
      <c r="AD15">
        <v>3</v>
      </c>
      <c r="AE15" t="s">
        <v>227</v>
      </c>
      <c r="AF15">
        <v>3</v>
      </c>
      <c r="AG15">
        <v>0</v>
      </c>
      <c r="AH15">
        <v>0</v>
      </c>
      <c r="AI15" t="s">
        <v>267</v>
      </c>
      <c r="AJ15">
        <v>-3</v>
      </c>
    </row>
    <row r="16" spans="1:36" x14ac:dyDescent="0.25">
      <c r="A16" t="s">
        <v>233</v>
      </c>
      <c r="B16">
        <v>3</v>
      </c>
      <c r="C16">
        <v>1</v>
      </c>
      <c r="D16" s="10" t="s">
        <v>261</v>
      </c>
      <c r="E16" t="s">
        <v>268</v>
      </c>
      <c r="F16">
        <v>-1</v>
      </c>
      <c r="G16" t="s">
        <v>233</v>
      </c>
      <c r="H16">
        <v>3</v>
      </c>
      <c r="I16">
        <v>0</v>
      </c>
      <c r="J16" s="10">
        <v>0</v>
      </c>
      <c r="K16" t="s">
        <v>267</v>
      </c>
      <c r="L16">
        <v>-3</v>
      </c>
      <c r="M16" t="s">
        <v>233</v>
      </c>
      <c r="N16">
        <v>3</v>
      </c>
      <c r="O16">
        <v>1</v>
      </c>
      <c r="P16" s="10" t="s">
        <v>261</v>
      </c>
      <c r="Q16" t="s">
        <v>268</v>
      </c>
      <c r="R16">
        <v>-1</v>
      </c>
      <c r="S16" t="s">
        <v>233</v>
      </c>
      <c r="T16">
        <v>3</v>
      </c>
      <c r="U16">
        <v>2</v>
      </c>
      <c r="V16" t="s">
        <v>259</v>
      </c>
      <c r="W16" t="s">
        <v>266</v>
      </c>
      <c r="X16">
        <v>1</v>
      </c>
      <c r="Y16" t="s">
        <v>233</v>
      </c>
      <c r="Z16">
        <v>3</v>
      </c>
      <c r="AA16">
        <v>3</v>
      </c>
      <c r="AB16" s="10">
        <v>100</v>
      </c>
      <c r="AC16" t="s">
        <v>263</v>
      </c>
      <c r="AD16">
        <v>3</v>
      </c>
      <c r="AE16" t="s">
        <v>233</v>
      </c>
      <c r="AF16">
        <v>3</v>
      </c>
      <c r="AG16">
        <v>1</v>
      </c>
      <c r="AH16" s="10" t="s">
        <v>261</v>
      </c>
      <c r="AI16" t="s">
        <v>268</v>
      </c>
      <c r="AJ16">
        <v>-1</v>
      </c>
    </row>
    <row r="17" spans="1:36" x14ac:dyDescent="0.25">
      <c r="A17" t="s">
        <v>241</v>
      </c>
      <c r="B17">
        <v>3</v>
      </c>
      <c r="C17">
        <v>1</v>
      </c>
      <c r="D17" s="10" t="s">
        <v>261</v>
      </c>
      <c r="E17" t="s">
        <v>262</v>
      </c>
      <c r="F17">
        <v>-2</v>
      </c>
      <c r="G17" t="s">
        <v>241</v>
      </c>
      <c r="H17">
        <v>3</v>
      </c>
      <c r="I17">
        <v>0</v>
      </c>
      <c r="J17" s="10">
        <v>0</v>
      </c>
      <c r="K17" t="s">
        <v>267</v>
      </c>
      <c r="L17">
        <v>-3</v>
      </c>
      <c r="M17" t="s">
        <v>241</v>
      </c>
      <c r="N17">
        <v>3</v>
      </c>
      <c r="O17">
        <v>3</v>
      </c>
      <c r="P17" s="10">
        <v>100</v>
      </c>
      <c r="Q17" t="s">
        <v>263</v>
      </c>
      <c r="R17">
        <v>3</v>
      </c>
      <c r="S17" t="s">
        <v>241</v>
      </c>
      <c r="T17">
        <v>3</v>
      </c>
      <c r="U17">
        <v>1</v>
      </c>
      <c r="V17" s="10" t="s">
        <v>261</v>
      </c>
      <c r="W17" t="s">
        <v>264</v>
      </c>
      <c r="X17">
        <v>1</v>
      </c>
      <c r="Y17" t="s">
        <v>241</v>
      </c>
      <c r="Z17">
        <v>3</v>
      </c>
      <c r="AA17">
        <v>1</v>
      </c>
      <c r="AB17" t="s">
        <v>261</v>
      </c>
      <c r="AC17" t="s">
        <v>262</v>
      </c>
      <c r="AD17">
        <v>-2</v>
      </c>
      <c r="AE17" t="s">
        <v>241</v>
      </c>
      <c r="AF17">
        <v>3</v>
      </c>
      <c r="AG17">
        <v>1</v>
      </c>
      <c r="AH17" s="10" t="s">
        <v>261</v>
      </c>
      <c r="AI17" t="s">
        <v>262</v>
      </c>
      <c r="AJ17">
        <v>-2</v>
      </c>
    </row>
    <row r="18" spans="1:36" x14ac:dyDescent="0.25">
      <c r="A18" t="s">
        <v>242</v>
      </c>
      <c r="B18">
        <v>3</v>
      </c>
      <c r="C18">
        <v>1</v>
      </c>
      <c r="D18" s="10" t="s">
        <v>261</v>
      </c>
      <c r="E18" t="s">
        <v>268</v>
      </c>
      <c r="F18">
        <v>-1</v>
      </c>
      <c r="G18" t="s">
        <v>242</v>
      </c>
      <c r="H18">
        <v>3</v>
      </c>
      <c r="I18">
        <v>1</v>
      </c>
      <c r="J18" s="10" t="s">
        <v>261</v>
      </c>
      <c r="K18" t="s">
        <v>264</v>
      </c>
      <c r="L18">
        <v>1</v>
      </c>
      <c r="M18" t="s">
        <v>242</v>
      </c>
      <c r="N18">
        <v>3</v>
      </c>
      <c r="O18">
        <v>2</v>
      </c>
      <c r="P18" t="s">
        <v>259</v>
      </c>
      <c r="Q18" t="s">
        <v>260</v>
      </c>
      <c r="R18">
        <v>2</v>
      </c>
      <c r="S18" t="s">
        <v>242</v>
      </c>
      <c r="T18">
        <v>3</v>
      </c>
      <c r="U18">
        <v>2</v>
      </c>
      <c r="V18" s="10" t="s">
        <v>259</v>
      </c>
      <c r="W18" t="s">
        <v>260</v>
      </c>
      <c r="X18">
        <v>2</v>
      </c>
      <c r="Y18" t="s">
        <v>242</v>
      </c>
      <c r="Z18">
        <v>3</v>
      </c>
      <c r="AA18">
        <v>1</v>
      </c>
      <c r="AB18" t="s">
        <v>261</v>
      </c>
      <c r="AC18" t="s">
        <v>268</v>
      </c>
      <c r="AD18">
        <v>-1</v>
      </c>
      <c r="AE18" t="s">
        <v>242</v>
      </c>
      <c r="AF18">
        <v>3</v>
      </c>
      <c r="AG18">
        <v>2</v>
      </c>
      <c r="AH18" s="10" t="s">
        <v>259</v>
      </c>
      <c r="AI18" t="s">
        <v>266</v>
      </c>
      <c r="AJ18">
        <v>1</v>
      </c>
    </row>
    <row r="19" spans="1:36" x14ac:dyDescent="0.25">
      <c r="A19" t="s">
        <v>248</v>
      </c>
      <c r="B19">
        <v>3</v>
      </c>
      <c r="C19">
        <v>0</v>
      </c>
      <c r="D19" s="10">
        <v>0</v>
      </c>
      <c r="E19" t="s">
        <v>267</v>
      </c>
      <c r="F19">
        <v>-3</v>
      </c>
      <c r="G19" t="s">
        <v>248</v>
      </c>
      <c r="H19">
        <v>3</v>
      </c>
      <c r="I19">
        <v>0</v>
      </c>
      <c r="J19" s="10">
        <v>0</v>
      </c>
      <c r="K19" t="s">
        <v>267</v>
      </c>
      <c r="L19">
        <v>-3</v>
      </c>
      <c r="M19" t="s">
        <v>248</v>
      </c>
      <c r="N19">
        <v>3</v>
      </c>
      <c r="O19">
        <v>0</v>
      </c>
      <c r="P19" s="10">
        <v>0</v>
      </c>
      <c r="Q19" t="s">
        <v>267</v>
      </c>
      <c r="R19">
        <v>-3</v>
      </c>
      <c r="S19" t="s">
        <v>248</v>
      </c>
      <c r="T19">
        <v>3</v>
      </c>
      <c r="U19">
        <v>1</v>
      </c>
      <c r="V19" s="10" t="s">
        <v>261</v>
      </c>
      <c r="W19" t="s">
        <v>264</v>
      </c>
      <c r="X19">
        <v>1</v>
      </c>
      <c r="Y19" t="s">
        <v>248</v>
      </c>
      <c r="Z19">
        <v>3</v>
      </c>
      <c r="AA19">
        <v>0</v>
      </c>
      <c r="AB19">
        <v>0</v>
      </c>
      <c r="AC19" t="s">
        <v>267</v>
      </c>
      <c r="AD19">
        <v>-3</v>
      </c>
      <c r="AE19" t="s">
        <v>248</v>
      </c>
      <c r="AF19">
        <v>3</v>
      </c>
      <c r="AG19">
        <v>0</v>
      </c>
      <c r="AH19" s="10">
        <v>0</v>
      </c>
      <c r="AI19" t="s">
        <v>267</v>
      </c>
      <c r="AJ19">
        <v>-3</v>
      </c>
    </row>
    <row r="20" spans="1:36" x14ac:dyDescent="0.25">
      <c r="A20" t="s">
        <v>225</v>
      </c>
      <c r="B20">
        <v>3</v>
      </c>
      <c r="C20">
        <v>1</v>
      </c>
      <c r="D20" s="10" t="s">
        <v>261</v>
      </c>
      <c r="E20" t="s">
        <v>264</v>
      </c>
      <c r="F20">
        <v>1</v>
      </c>
      <c r="G20" t="s">
        <v>225</v>
      </c>
      <c r="H20">
        <v>3</v>
      </c>
      <c r="I20">
        <v>2</v>
      </c>
      <c r="J20" s="10" t="s">
        <v>259</v>
      </c>
      <c r="K20" t="s">
        <v>266</v>
      </c>
      <c r="L20">
        <v>1</v>
      </c>
      <c r="M20" t="s">
        <v>225</v>
      </c>
      <c r="N20">
        <v>3</v>
      </c>
      <c r="O20">
        <v>1</v>
      </c>
      <c r="P20" s="10" t="s">
        <v>261</v>
      </c>
      <c r="Q20" t="s">
        <v>264</v>
      </c>
      <c r="R20">
        <v>1</v>
      </c>
      <c r="S20" t="s">
        <v>225</v>
      </c>
      <c r="T20">
        <v>3</v>
      </c>
      <c r="U20">
        <v>3</v>
      </c>
      <c r="V20" s="10">
        <v>100</v>
      </c>
      <c r="W20" t="s">
        <v>263</v>
      </c>
      <c r="X20">
        <v>3</v>
      </c>
      <c r="Y20" t="s">
        <v>225</v>
      </c>
      <c r="Z20">
        <v>3</v>
      </c>
      <c r="AA20">
        <v>2</v>
      </c>
      <c r="AB20" s="10" t="s">
        <v>259</v>
      </c>
      <c r="AC20" t="s">
        <v>266</v>
      </c>
      <c r="AD20">
        <v>1</v>
      </c>
      <c r="AE20" t="s">
        <v>225</v>
      </c>
      <c r="AF20">
        <v>3</v>
      </c>
      <c r="AG20">
        <v>2</v>
      </c>
      <c r="AH20" s="10" t="s">
        <v>259</v>
      </c>
      <c r="AI20" t="s">
        <v>266</v>
      </c>
      <c r="AJ20">
        <v>1</v>
      </c>
    </row>
    <row r="21" spans="1:36" x14ac:dyDescent="0.25">
      <c r="A21" t="s">
        <v>245</v>
      </c>
      <c r="B21">
        <v>3</v>
      </c>
      <c r="C21">
        <v>1</v>
      </c>
      <c r="D21" s="10" t="s">
        <v>261</v>
      </c>
      <c r="E21" t="s">
        <v>264</v>
      </c>
      <c r="F21">
        <v>1</v>
      </c>
      <c r="G21" t="s">
        <v>245</v>
      </c>
      <c r="H21">
        <v>3</v>
      </c>
      <c r="I21">
        <v>0</v>
      </c>
      <c r="J21" s="10">
        <v>0</v>
      </c>
      <c r="K21" t="s">
        <v>267</v>
      </c>
      <c r="L21">
        <v>-3</v>
      </c>
      <c r="M21" t="s">
        <v>245</v>
      </c>
      <c r="N21">
        <v>3</v>
      </c>
      <c r="O21">
        <v>1</v>
      </c>
      <c r="P21" t="s">
        <v>261</v>
      </c>
      <c r="Q21" t="s">
        <v>264</v>
      </c>
      <c r="R21">
        <v>1</v>
      </c>
      <c r="S21" t="s">
        <v>245</v>
      </c>
      <c r="T21">
        <v>3</v>
      </c>
      <c r="U21">
        <v>1</v>
      </c>
      <c r="V21" s="10" t="s">
        <v>261</v>
      </c>
      <c r="W21" t="s">
        <v>264</v>
      </c>
      <c r="X21">
        <v>1</v>
      </c>
      <c r="Y21" t="s">
        <v>245</v>
      </c>
      <c r="Z21">
        <v>3</v>
      </c>
      <c r="AA21">
        <v>1</v>
      </c>
      <c r="AB21" t="s">
        <v>261</v>
      </c>
      <c r="AC21" t="s">
        <v>264</v>
      </c>
      <c r="AD21">
        <v>1</v>
      </c>
      <c r="AE21" t="s">
        <v>245</v>
      </c>
      <c r="AF21">
        <v>3</v>
      </c>
      <c r="AG21">
        <v>1</v>
      </c>
      <c r="AH21" s="10" t="s">
        <v>261</v>
      </c>
      <c r="AI21" t="s">
        <v>268</v>
      </c>
      <c r="AJ21">
        <v>-1</v>
      </c>
    </row>
    <row r="22" spans="1:36" x14ac:dyDescent="0.25">
      <c r="A22" t="s">
        <v>230</v>
      </c>
      <c r="B22">
        <v>3</v>
      </c>
      <c r="C22">
        <v>2</v>
      </c>
      <c r="D22" s="10" t="s">
        <v>259</v>
      </c>
      <c r="E22" t="s">
        <v>265</v>
      </c>
      <c r="F22">
        <v>-1</v>
      </c>
      <c r="G22" t="s">
        <v>230</v>
      </c>
      <c r="H22">
        <v>3</v>
      </c>
      <c r="I22">
        <v>0</v>
      </c>
      <c r="J22" s="10">
        <v>0</v>
      </c>
      <c r="K22" t="s">
        <v>267</v>
      </c>
      <c r="L22">
        <v>-3</v>
      </c>
      <c r="M22" t="s">
        <v>230</v>
      </c>
      <c r="N22">
        <v>3</v>
      </c>
      <c r="O22">
        <v>2</v>
      </c>
      <c r="P22" s="10" t="s">
        <v>259</v>
      </c>
      <c r="Q22" t="s">
        <v>265</v>
      </c>
      <c r="R22">
        <v>-1</v>
      </c>
      <c r="S22" t="s">
        <v>230</v>
      </c>
      <c r="T22">
        <v>3</v>
      </c>
      <c r="U22">
        <v>1</v>
      </c>
      <c r="V22" t="s">
        <v>261</v>
      </c>
      <c r="W22" t="s">
        <v>268</v>
      </c>
      <c r="X22">
        <v>-1</v>
      </c>
      <c r="Y22" t="s">
        <v>230</v>
      </c>
      <c r="Z22">
        <v>3</v>
      </c>
      <c r="AA22">
        <v>2</v>
      </c>
      <c r="AB22" s="10" t="s">
        <v>259</v>
      </c>
      <c r="AC22" t="s">
        <v>265</v>
      </c>
      <c r="AD22">
        <v>-1</v>
      </c>
      <c r="AE22" t="s">
        <v>230</v>
      </c>
      <c r="AF22">
        <v>3</v>
      </c>
      <c r="AG22">
        <v>2</v>
      </c>
      <c r="AH22" s="10" t="s">
        <v>259</v>
      </c>
      <c r="AI22" t="s">
        <v>266</v>
      </c>
      <c r="AJ22">
        <v>1</v>
      </c>
    </row>
    <row r="23" spans="1:36" x14ac:dyDescent="0.25">
      <c r="A23" t="s">
        <v>246</v>
      </c>
      <c r="B23">
        <v>3</v>
      </c>
      <c r="C23">
        <v>0</v>
      </c>
      <c r="D23" s="10">
        <v>0</v>
      </c>
      <c r="E23" t="s">
        <v>267</v>
      </c>
      <c r="F23">
        <v>-3</v>
      </c>
      <c r="G23" t="s">
        <v>246</v>
      </c>
      <c r="H23">
        <v>3</v>
      </c>
      <c r="I23">
        <v>0</v>
      </c>
      <c r="J23" s="10">
        <v>0</v>
      </c>
      <c r="K23" t="s">
        <v>267</v>
      </c>
      <c r="L23">
        <v>-3</v>
      </c>
      <c r="M23" t="s">
        <v>246</v>
      </c>
      <c r="N23">
        <v>3</v>
      </c>
      <c r="O23">
        <v>2</v>
      </c>
      <c r="P23" t="s">
        <v>259</v>
      </c>
      <c r="Q23" t="s">
        <v>260</v>
      </c>
      <c r="R23">
        <v>2</v>
      </c>
      <c r="S23" t="s">
        <v>246</v>
      </c>
      <c r="T23">
        <v>3</v>
      </c>
      <c r="U23">
        <v>2</v>
      </c>
      <c r="V23" t="s">
        <v>259</v>
      </c>
      <c r="W23" t="s">
        <v>266</v>
      </c>
      <c r="X23">
        <v>1</v>
      </c>
      <c r="Y23" t="s">
        <v>246</v>
      </c>
      <c r="Z23">
        <v>3</v>
      </c>
      <c r="AA23">
        <v>1</v>
      </c>
      <c r="AB23" s="10" t="s">
        <v>261</v>
      </c>
      <c r="AC23" t="s">
        <v>262</v>
      </c>
      <c r="AD23">
        <v>-2</v>
      </c>
      <c r="AE23" t="s">
        <v>246</v>
      </c>
      <c r="AF23">
        <v>3</v>
      </c>
      <c r="AG23">
        <v>0</v>
      </c>
      <c r="AH23" s="10">
        <v>0</v>
      </c>
      <c r="AI23" t="s">
        <v>267</v>
      </c>
      <c r="AJ23">
        <v>-3</v>
      </c>
    </row>
    <row r="24" spans="1:36" x14ac:dyDescent="0.25">
      <c r="A24" t="s">
        <v>236</v>
      </c>
      <c r="B24">
        <v>3</v>
      </c>
      <c r="C24">
        <v>0</v>
      </c>
      <c r="D24" s="10">
        <v>0</v>
      </c>
      <c r="E24" t="s">
        <v>267</v>
      </c>
      <c r="F24">
        <v>-3</v>
      </c>
      <c r="G24" t="s">
        <v>236</v>
      </c>
      <c r="H24">
        <v>3</v>
      </c>
      <c r="I24">
        <v>0</v>
      </c>
      <c r="J24" s="10">
        <v>0</v>
      </c>
      <c r="K24" t="s">
        <v>267</v>
      </c>
      <c r="L24">
        <v>-3</v>
      </c>
      <c r="M24" t="s">
        <v>236</v>
      </c>
      <c r="N24">
        <v>3</v>
      </c>
      <c r="O24">
        <v>2</v>
      </c>
      <c r="P24" t="s">
        <v>259</v>
      </c>
      <c r="Q24" t="s">
        <v>265</v>
      </c>
      <c r="R24">
        <v>-1</v>
      </c>
      <c r="S24" t="s">
        <v>236</v>
      </c>
      <c r="T24">
        <v>3</v>
      </c>
      <c r="U24">
        <v>2</v>
      </c>
      <c r="V24" t="s">
        <v>259</v>
      </c>
      <c r="W24" t="s">
        <v>265</v>
      </c>
      <c r="X24">
        <v>-1</v>
      </c>
      <c r="Y24" t="s">
        <v>236</v>
      </c>
      <c r="Z24">
        <v>3</v>
      </c>
      <c r="AA24">
        <v>0</v>
      </c>
      <c r="AB24">
        <v>0</v>
      </c>
      <c r="AC24" t="s">
        <v>267</v>
      </c>
      <c r="AD24">
        <v>-3</v>
      </c>
      <c r="AE24" t="s">
        <v>236</v>
      </c>
      <c r="AF24">
        <v>3</v>
      </c>
      <c r="AG24">
        <v>1</v>
      </c>
      <c r="AH24" s="10" t="s">
        <v>261</v>
      </c>
      <c r="AI24" t="s">
        <v>264</v>
      </c>
      <c r="AJ24">
        <v>1</v>
      </c>
    </row>
    <row r="25" spans="1:36" x14ac:dyDescent="0.25">
      <c r="A25" t="s">
        <v>77</v>
      </c>
      <c r="B25">
        <v>3</v>
      </c>
      <c r="C25">
        <v>1</v>
      </c>
      <c r="D25" t="s">
        <v>261</v>
      </c>
      <c r="E25" t="s">
        <v>264</v>
      </c>
      <c r="F25">
        <v>1</v>
      </c>
      <c r="G25" t="s">
        <v>77</v>
      </c>
      <c r="H25">
        <v>3</v>
      </c>
      <c r="I25">
        <v>1</v>
      </c>
      <c r="J25" s="10" t="s">
        <v>261</v>
      </c>
      <c r="K25" t="s">
        <v>264</v>
      </c>
      <c r="L25">
        <v>1</v>
      </c>
      <c r="M25" t="s">
        <v>77</v>
      </c>
      <c r="N25">
        <v>3</v>
      </c>
      <c r="O25">
        <v>2</v>
      </c>
      <c r="P25" t="s">
        <v>259</v>
      </c>
      <c r="Q25" t="s">
        <v>260</v>
      </c>
      <c r="R25">
        <v>2</v>
      </c>
      <c r="S25" t="s">
        <v>77</v>
      </c>
      <c r="T25">
        <v>3</v>
      </c>
      <c r="U25">
        <v>2</v>
      </c>
      <c r="V25" t="s">
        <v>259</v>
      </c>
      <c r="W25" t="s">
        <v>266</v>
      </c>
      <c r="X25">
        <v>1</v>
      </c>
      <c r="Y25" t="s">
        <v>77</v>
      </c>
      <c r="Z25">
        <v>3</v>
      </c>
      <c r="AA25">
        <v>2</v>
      </c>
      <c r="AB25" t="s">
        <v>259</v>
      </c>
      <c r="AC25" t="s">
        <v>266</v>
      </c>
      <c r="AD25">
        <v>1</v>
      </c>
      <c r="AE25" t="s">
        <v>77</v>
      </c>
      <c r="AF25">
        <v>3</v>
      </c>
      <c r="AG25">
        <v>1</v>
      </c>
      <c r="AH25" s="10" t="s">
        <v>261</v>
      </c>
      <c r="AI25" t="s">
        <v>264</v>
      </c>
      <c r="AJ25">
        <v>1</v>
      </c>
    </row>
    <row r="26" spans="1:36" x14ac:dyDescent="0.25">
      <c r="A26" t="s">
        <v>223</v>
      </c>
      <c r="B26">
        <v>3</v>
      </c>
      <c r="C26">
        <v>2</v>
      </c>
      <c r="D26" t="s">
        <v>259</v>
      </c>
      <c r="E26" t="s">
        <v>265</v>
      </c>
      <c r="F26">
        <v>-1</v>
      </c>
      <c r="G26" t="s">
        <v>223</v>
      </c>
      <c r="H26">
        <v>3</v>
      </c>
      <c r="I26">
        <v>0</v>
      </c>
      <c r="J26" s="10">
        <v>0</v>
      </c>
      <c r="K26" t="s">
        <v>267</v>
      </c>
      <c r="L26">
        <v>-3</v>
      </c>
      <c r="M26" t="s">
        <v>223</v>
      </c>
      <c r="N26">
        <v>3</v>
      </c>
      <c r="O26">
        <v>3</v>
      </c>
      <c r="P26">
        <v>100</v>
      </c>
      <c r="Q26" t="s">
        <v>263</v>
      </c>
      <c r="R26">
        <v>3</v>
      </c>
      <c r="S26" t="s">
        <v>223</v>
      </c>
      <c r="T26">
        <v>3</v>
      </c>
      <c r="U26">
        <v>1</v>
      </c>
      <c r="V26" t="s">
        <v>261</v>
      </c>
      <c r="W26" t="s">
        <v>262</v>
      </c>
      <c r="X26">
        <v>-2</v>
      </c>
      <c r="Y26" t="s">
        <v>223</v>
      </c>
      <c r="Z26">
        <v>3</v>
      </c>
      <c r="AA26">
        <v>2</v>
      </c>
      <c r="AB26" t="s">
        <v>259</v>
      </c>
      <c r="AC26" t="s">
        <v>265</v>
      </c>
      <c r="AD26">
        <v>-1</v>
      </c>
      <c r="AE26" t="s">
        <v>223</v>
      </c>
      <c r="AF26">
        <v>3</v>
      </c>
      <c r="AG26">
        <v>1</v>
      </c>
      <c r="AH26" s="10" t="s">
        <v>261</v>
      </c>
      <c r="AI26" t="s">
        <v>268</v>
      </c>
      <c r="AJ26">
        <v>-1</v>
      </c>
    </row>
  </sheetData>
  <mergeCells count="6">
    <mergeCell ref="AE1:AJ1"/>
    <mergeCell ref="A1:F1"/>
    <mergeCell ref="G1:L1"/>
    <mergeCell ref="M1:R1"/>
    <mergeCell ref="S1:X1"/>
    <mergeCell ref="Y1:AD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JQ9"/>
  <sheetViews>
    <sheetView tabSelected="1" zoomScaleNormal="100" workbookViewId="0">
      <pane xSplit="7" topLeftCell="I1" activePane="topRight" state="frozen"/>
      <selection pane="topRight" activeCell="JQ9" sqref="JQ9"/>
    </sheetView>
  </sheetViews>
  <sheetFormatPr defaultRowHeight="15" x14ac:dyDescent="0.25"/>
  <cols>
    <col min="1" max="1" width="10.140625" style="13" bestFit="1" customWidth="1"/>
    <col min="2" max="2" width="12.5703125" style="13" bestFit="1" customWidth="1"/>
    <col min="3" max="3" width="14.28515625" style="13" bestFit="1" customWidth="1"/>
    <col min="4" max="7" width="9.140625" style="13"/>
    <col min="8" max="8" width="5" style="13" hidden="1" customWidth="1"/>
    <col min="9" max="12" width="11.28515625" style="31" customWidth="1"/>
    <col min="13" max="13" width="2.42578125" style="31" customWidth="1"/>
    <col min="14" max="14" width="5.42578125" style="15" customWidth="1"/>
    <col min="15" max="15" width="5.5703125" style="15" customWidth="1"/>
    <col min="16" max="16" width="5" style="15" customWidth="1"/>
    <col min="17" max="20" width="5" style="41" customWidth="1"/>
    <col min="21" max="21" width="5.5703125" style="15" customWidth="1"/>
    <col min="22" max="23" width="5.5703125" style="41" customWidth="1"/>
    <col min="24" max="24" width="5.7109375" style="15" customWidth="1"/>
    <col min="25" max="25" width="7.28515625" style="45" customWidth="1"/>
    <col min="26" max="26" width="9.140625" style="45" customWidth="1"/>
    <col min="27" max="27" width="5.7109375" style="41" customWidth="1"/>
    <col min="28" max="28" width="5.85546875" style="15" customWidth="1"/>
    <col min="29" max="29" width="9.5703125" style="45" customWidth="1"/>
    <col min="30" max="30" width="5.5703125" style="15" customWidth="1"/>
    <col min="31" max="31" width="5.5703125" style="41" customWidth="1"/>
    <col min="32" max="32" width="5.5703125" style="15" customWidth="1"/>
    <col min="33" max="34" width="5.5703125" style="45" customWidth="1"/>
    <col min="35" max="35" width="10.5703125" style="15" customWidth="1"/>
    <col min="36" max="36" width="6.5703125" style="41" customWidth="1"/>
    <col min="37" max="37" width="5.42578125" style="41" customWidth="1"/>
    <col min="38" max="38" width="5" style="15" customWidth="1"/>
    <col min="39" max="39" width="5.28515625" style="15" customWidth="1"/>
    <col min="40" max="40" width="5" style="15" customWidth="1"/>
    <col min="41" max="42" width="6.7109375" style="45" customWidth="1"/>
    <col min="43" max="43" width="5" style="72" customWidth="1"/>
    <col min="44" max="44" width="6" style="72" customWidth="1"/>
    <col min="45" max="46" width="6.28515625" style="72" customWidth="1"/>
    <col min="47" max="49" width="6.42578125" style="72" customWidth="1"/>
    <col min="50" max="50" width="5.42578125" style="15" customWidth="1"/>
    <col min="51" max="52" width="6.5703125" style="45" customWidth="1"/>
    <col min="53" max="55" width="6.28515625" style="72" customWidth="1"/>
    <col min="56" max="58" width="5.42578125" style="72" customWidth="1"/>
    <col min="59" max="61" width="6" style="72" customWidth="1"/>
    <col min="62" max="64" width="5" style="72" customWidth="1"/>
    <col min="65" max="65" width="6.85546875" style="72" customWidth="1"/>
    <col min="66" max="67" width="6.28515625" style="72" customWidth="1"/>
    <col min="68" max="68" width="5.85546875" style="72" customWidth="1"/>
    <col min="69" max="72" width="5" style="72" customWidth="1"/>
    <col min="73" max="74" width="6.140625" style="72" customWidth="1"/>
    <col min="75" max="75" width="5" style="72" customWidth="1"/>
    <col min="76" max="78" width="6.140625" style="72" customWidth="1"/>
    <col min="79" max="79" width="5" style="72" customWidth="1"/>
    <col min="80" max="80" width="5.7109375" style="15" customWidth="1"/>
    <col min="81" max="81" width="7.28515625" style="45" bestFit="1" customWidth="1"/>
    <col min="82" max="82" width="11.7109375" style="45" customWidth="1"/>
    <col min="83" max="83" width="6.140625" style="15" customWidth="1"/>
    <col min="84" max="84" width="5.85546875" style="15" customWidth="1"/>
    <col min="85" max="85" width="5.7109375" style="15" customWidth="1"/>
    <col min="86" max="86" width="5.7109375" style="45" customWidth="1"/>
    <col min="87" max="87" width="5.7109375" style="41" customWidth="1"/>
    <col min="88" max="88" width="5.85546875" style="45" customWidth="1"/>
    <col min="89" max="89" width="5.5703125" style="15" customWidth="1"/>
    <col min="90" max="91" width="5.5703125" style="45" customWidth="1"/>
    <col min="92" max="93" width="6.42578125" style="15" customWidth="1"/>
    <col min="94" max="96" width="5.5703125" style="15" customWidth="1"/>
    <col min="97" max="98" width="12.140625" style="45" bestFit="1" customWidth="1"/>
    <col min="99" max="99" width="9.42578125" bestFit="1" customWidth="1"/>
    <col min="100" max="107" width="9.42578125" customWidth="1"/>
    <col min="108" max="114" width="5.85546875" style="3" customWidth="1"/>
    <col min="115" max="122" width="5.85546875" style="3" hidden="1" customWidth="1"/>
    <col min="123" max="123" width="5.85546875" style="3" customWidth="1"/>
    <col min="124" max="127" width="5.85546875" hidden="1" customWidth="1"/>
    <col min="128" max="128" width="5.85546875" customWidth="1"/>
    <col min="129" max="133" width="5.28515625" customWidth="1"/>
    <col min="134" max="137" width="6.140625" customWidth="1"/>
    <col min="138" max="187" width="7.28515625" customWidth="1"/>
    <col min="188" max="195" width="6.7109375" customWidth="1"/>
    <col min="196" max="202" width="7.28515625" style="3" customWidth="1"/>
    <col min="203" max="208" width="7.28515625" customWidth="1"/>
    <col min="209" max="215" width="6.7109375" customWidth="1"/>
    <col min="216" max="228" width="7.28515625" customWidth="1"/>
    <col min="229" max="229" width="5.42578125" customWidth="1"/>
    <col min="230" max="233" width="4.7109375" customWidth="1"/>
    <col min="234" max="235" width="4.5703125" customWidth="1"/>
    <col min="236" max="240" width="7.5703125" customWidth="1"/>
    <col min="241" max="241" width="8.28515625" customWidth="1"/>
    <col min="242" max="242" width="8.28515625" bestFit="1" customWidth="1"/>
    <col min="243" max="243" width="6.7109375" bestFit="1" customWidth="1"/>
    <col min="244" max="244" width="8.7109375" bestFit="1" customWidth="1"/>
    <col min="245" max="245" width="6.7109375" bestFit="1" customWidth="1"/>
    <col min="246" max="246" width="8.7109375" bestFit="1" customWidth="1"/>
    <col min="247" max="248" width="8.28515625" bestFit="1" customWidth="1"/>
    <col min="249" max="249" width="6.7109375" bestFit="1" customWidth="1"/>
    <col min="250" max="250" width="8.7109375" bestFit="1" customWidth="1"/>
    <col min="251" max="251" width="6.7109375" bestFit="1" customWidth="1"/>
    <col min="252" max="252" width="5.5703125" customWidth="1"/>
    <col min="253" max="266" width="9.140625" customWidth="1"/>
  </cols>
  <sheetData>
    <row r="1" spans="1:277" ht="16.5" thickBot="1" x14ac:dyDescent="0.3">
      <c r="A1" s="163" t="s">
        <v>205</v>
      </c>
      <c r="B1" s="164"/>
      <c r="C1" s="164"/>
      <c r="D1" s="164"/>
      <c r="E1" s="164"/>
      <c r="F1" s="164"/>
      <c r="G1" s="165"/>
      <c r="H1" s="93"/>
      <c r="I1" s="65"/>
      <c r="J1" s="66"/>
      <c r="K1" s="66"/>
      <c r="L1" s="67"/>
      <c r="M1" s="94"/>
      <c r="N1" s="55"/>
      <c r="O1" s="56"/>
      <c r="P1" s="56"/>
      <c r="Q1" s="56"/>
      <c r="R1" s="56"/>
      <c r="S1" s="56"/>
      <c r="T1" s="56"/>
      <c r="U1" s="55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7" t="s">
        <v>189</v>
      </c>
      <c r="AJ1" s="56"/>
      <c r="AK1" s="56"/>
      <c r="AL1" s="56"/>
      <c r="AM1" s="56"/>
      <c r="AN1" s="57" t="s">
        <v>190</v>
      </c>
      <c r="AO1" s="57"/>
      <c r="AP1" s="57"/>
      <c r="AQ1" s="57" t="s">
        <v>199</v>
      </c>
      <c r="AR1" s="56"/>
      <c r="AS1" s="56"/>
      <c r="AT1" s="56"/>
      <c r="AU1" s="57" t="s">
        <v>193</v>
      </c>
      <c r="AV1" s="56"/>
      <c r="AW1" s="56"/>
      <c r="AX1" s="57" t="s">
        <v>194</v>
      </c>
      <c r="AY1" s="57"/>
      <c r="AZ1" s="57"/>
      <c r="BA1" s="57" t="s">
        <v>195</v>
      </c>
      <c r="BB1" s="57"/>
      <c r="BC1" s="57"/>
      <c r="BD1" s="57" t="s">
        <v>196</v>
      </c>
      <c r="BE1" s="57"/>
      <c r="BF1" s="57"/>
      <c r="BG1" s="57" t="s">
        <v>197</v>
      </c>
      <c r="BH1" s="57"/>
      <c r="BI1" s="57"/>
      <c r="BJ1" s="57" t="s">
        <v>200</v>
      </c>
      <c r="BK1" s="57"/>
      <c r="BL1" s="57"/>
      <c r="BM1" s="57" t="s">
        <v>202</v>
      </c>
      <c r="BN1" s="57"/>
      <c r="BO1" s="57"/>
      <c r="BP1" s="57" t="s">
        <v>194</v>
      </c>
      <c r="BQ1" s="57"/>
      <c r="BR1" s="57"/>
      <c r="BS1" s="57"/>
      <c r="BT1" s="57" t="s">
        <v>192</v>
      </c>
      <c r="BU1" s="57"/>
      <c r="BV1" s="57"/>
      <c r="BW1" s="57" t="s">
        <v>203</v>
      </c>
      <c r="BX1" s="57" t="s">
        <v>203</v>
      </c>
      <c r="BY1" s="57"/>
      <c r="BZ1" s="57"/>
      <c r="CA1" s="74" t="s">
        <v>204</v>
      </c>
      <c r="CB1" s="58" t="s">
        <v>189</v>
      </c>
      <c r="CC1" s="56"/>
      <c r="CD1" s="56"/>
      <c r="CE1" s="56"/>
      <c r="CF1" s="56"/>
      <c r="CG1" s="57" t="s">
        <v>190</v>
      </c>
      <c r="CH1" s="56"/>
      <c r="CI1" s="57" t="s">
        <v>190</v>
      </c>
      <c r="CJ1" s="57" t="s">
        <v>190</v>
      </c>
      <c r="CK1" s="57" t="s">
        <v>191</v>
      </c>
      <c r="CL1" s="57" t="s">
        <v>191</v>
      </c>
      <c r="CM1" s="57" t="s">
        <v>192</v>
      </c>
      <c r="CN1" s="56"/>
      <c r="CO1" s="59"/>
      <c r="CP1" s="53" t="s">
        <v>189</v>
      </c>
      <c r="CQ1" s="53" t="s">
        <v>189</v>
      </c>
      <c r="CR1" s="54" t="s">
        <v>190</v>
      </c>
      <c r="CS1" s="52"/>
      <c r="CT1" s="51"/>
      <c r="CU1" s="13"/>
      <c r="CV1" s="13"/>
      <c r="CW1" s="13"/>
      <c r="CX1" s="13"/>
      <c r="CY1" s="13"/>
      <c r="CZ1" s="13"/>
      <c r="DA1" s="13"/>
      <c r="DB1" s="13"/>
      <c r="DC1" s="13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1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31"/>
      <c r="GO1" s="31"/>
      <c r="GP1" s="31"/>
      <c r="GQ1" s="31"/>
      <c r="GR1" s="31"/>
      <c r="GS1" s="31"/>
      <c r="GT1" s="31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</row>
    <row r="2" spans="1:277" s="29" customFormat="1" ht="16.5" thickBot="1" x14ac:dyDescent="0.3">
      <c r="A2" s="166"/>
      <c r="B2" s="167"/>
      <c r="C2" s="167"/>
      <c r="D2" s="167"/>
      <c r="E2" s="167"/>
      <c r="F2" s="167"/>
      <c r="G2" s="168"/>
      <c r="H2" s="63"/>
      <c r="I2" s="62"/>
      <c r="J2" s="63"/>
      <c r="K2" s="63"/>
      <c r="L2" s="64"/>
      <c r="M2" s="94"/>
      <c r="N2" s="50">
        <v>-10</v>
      </c>
      <c r="O2" s="48"/>
      <c r="P2" s="48"/>
      <c r="Q2" s="48" t="s">
        <v>151</v>
      </c>
      <c r="R2" s="48">
        <v>-10</v>
      </c>
      <c r="S2" s="48">
        <v>-10</v>
      </c>
      <c r="T2" s="48" t="s">
        <v>151</v>
      </c>
      <c r="U2" s="50" t="s">
        <v>151</v>
      </c>
      <c r="V2" s="48" t="s">
        <v>151</v>
      </c>
      <c r="W2" s="48" t="s">
        <v>151</v>
      </c>
      <c r="X2" s="48" t="s">
        <v>151</v>
      </c>
      <c r="Y2" s="48"/>
      <c r="Z2" s="48"/>
      <c r="AA2" s="48"/>
      <c r="AB2" s="48"/>
      <c r="AC2" s="48"/>
      <c r="AD2" s="48" t="s">
        <v>151</v>
      </c>
      <c r="AE2" s="48" t="s">
        <v>151</v>
      </c>
      <c r="AF2" s="48" t="s">
        <v>151</v>
      </c>
      <c r="AG2" s="48"/>
      <c r="AH2" s="48"/>
      <c r="AI2" s="48">
        <v>-10</v>
      </c>
      <c r="AJ2" s="47" t="s">
        <v>189</v>
      </c>
      <c r="AK2" s="48"/>
      <c r="AL2" s="48"/>
      <c r="AM2" s="48">
        <v>-10</v>
      </c>
      <c r="AN2" s="48" t="s">
        <v>151</v>
      </c>
      <c r="AO2" s="47" t="s">
        <v>190</v>
      </c>
      <c r="AP2" s="47"/>
      <c r="AQ2" s="48"/>
      <c r="AR2" s="47" t="s">
        <v>191</v>
      </c>
      <c r="AS2" s="47" t="s">
        <v>192</v>
      </c>
      <c r="AT2" s="47"/>
      <c r="AU2" s="48" t="s">
        <v>151</v>
      </c>
      <c r="AV2" s="47" t="s">
        <v>193</v>
      </c>
      <c r="AW2" s="47"/>
      <c r="AX2" s="48"/>
      <c r="AY2" s="47" t="s">
        <v>194</v>
      </c>
      <c r="AZ2" s="47"/>
      <c r="BA2" s="70" t="s">
        <v>151</v>
      </c>
      <c r="BB2" s="71" t="s">
        <v>195</v>
      </c>
      <c r="BC2" s="71"/>
      <c r="BD2" s="70"/>
      <c r="BE2" s="71" t="s">
        <v>196</v>
      </c>
      <c r="BF2" s="71"/>
      <c r="BG2" s="70" t="s">
        <v>151</v>
      </c>
      <c r="BH2" s="71" t="s">
        <v>197</v>
      </c>
      <c r="BI2" s="71"/>
      <c r="BJ2" s="70"/>
      <c r="BK2" s="71" t="s">
        <v>200</v>
      </c>
      <c r="BL2" s="71"/>
      <c r="BM2" s="70"/>
      <c r="BN2" s="71" t="s">
        <v>201</v>
      </c>
      <c r="BO2" s="71"/>
      <c r="BP2" s="70"/>
      <c r="BQ2" s="70"/>
      <c r="BR2" s="70"/>
      <c r="BS2" s="70"/>
      <c r="BT2" s="70" t="s">
        <v>151</v>
      </c>
      <c r="BU2" s="70"/>
      <c r="BV2" s="70"/>
      <c r="BW2" s="70"/>
      <c r="BX2" s="70"/>
      <c r="BY2" s="70"/>
      <c r="BZ2" s="70"/>
      <c r="CA2" s="75" t="s">
        <v>151</v>
      </c>
      <c r="CB2" s="50"/>
      <c r="CC2" s="47" t="s">
        <v>189</v>
      </c>
      <c r="CD2" s="47"/>
      <c r="CE2" s="48"/>
      <c r="CF2" s="48"/>
      <c r="CG2" s="48"/>
      <c r="CH2" s="48"/>
      <c r="CI2" s="48" t="s">
        <v>151</v>
      </c>
      <c r="CJ2" s="48"/>
      <c r="CK2" s="48" t="s">
        <v>151</v>
      </c>
      <c r="CL2" s="48" t="s">
        <v>151</v>
      </c>
      <c r="CM2" s="48">
        <v>-10</v>
      </c>
      <c r="CN2" s="48"/>
      <c r="CO2" s="49"/>
      <c r="CP2" s="48"/>
      <c r="CQ2" s="48"/>
      <c r="CR2" s="49">
        <v>-10</v>
      </c>
      <c r="CS2" s="60"/>
      <c r="CT2" s="61"/>
      <c r="CU2" s="162"/>
      <c r="CV2" s="162"/>
      <c r="CW2" s="162"/>
      <c r="CX2" s="13"/>
      <c r="CY2" s="13"/>
      <c r="CZ2" s="13"/>
      <c r="DA2" s="13"/>
      <c r="DB2" s="13"/>
      <c r="DC2" s="13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13"/>
      <c r="DU2" s="13"/>
      <c r="DV2" s="13"/>
      <c r="DW2" s="13"/>
      <c r="DX2" s="13"/>
      <c r="DZ2" s="13"/>
      <c r="EB2" s="13"/>
      <c r="EC2" s="13"/>
      <c r="GN2" s="30"/>
      <c r="GO2" s="30"/>
      <c r="GP2" s="30"/>
      <c r="GQ2" s="30"/>
      <c r="GR2" s="30"/>
      <c r="GS2" s="30"/>
      <c r="GT2" s="46"/>
    </row>
    <row r="3" spans="1:277" s="90" customFormat="1" ht="15.75" customHeight="1" x14ac:dyDescent="0.25">
      <c r="A3" s="83"/>
      <c r="B3" s="83"/>
      <c r="C3" s="83"/>
      <c r="D3" s="83"/>
      <c r="E3" s="83"/>
      <c r="F3" s="83"/>
      <c r="G3" s="83"/>
      <c r="H3" s="84"/>
      <c r="I3" s="84"/>
      <c r="J3" s="84"/>
      <c r="K3" s="84"/>
      <c r="L3" s="84"/>
      <c r="M3" s="94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6"/>
      <c r="AK3" s="85"/>
      <c r="AL3" s="85"/>
      <c r="AM3" s="85"/>
      <c r="AN3" s="85"/>
      <c r="AO3" s="86"/>
      <c r="AP3" s="86"/>
      <c r="AQ3" s="85"/>
      <c r="AR3" s="86"/>
      <c r="AS3" s="86"/>
      <c r="AT3" s="86"/>
      <c r="AU3" s="85"/>
      <c r="AV3" s="86"/>
      <c r="AW3" s="86"/>
      <c r="AX3" s="85"/>
      <c r="AY3" s="86"/>
      <c r="AZ3" s="86"/>
      <c r="BA3" s="85"/>
      <c r="BB3" s="86"/>
      <c r="BC3" s="86"/>
      <c r="BD3" s="85"/>
      <c r="BE3" s="86"/>
      <c r="BF3" s="86"/>
      <c r="BG3" s="85"/>
      <c r="BH3" s="86"/>
      <c r="BI3" s="86"/>
      <c r="BJ3" s="85"/>
      <c r="BK3" s="86"/>
      <c r="BL3" s="86"/>
      <c r="BM3" s="85"/>
      <c r="BN3" s="86"/>
      <c r="BO3" s="86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6"/>
      <c r="CD3" s="86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8"/>
      <c r="CV3" s="88"/>
      <c r="CW3" s="88"/>
      <c r="CX3" s="89"/>
      <c r="CY3" s="89"/>
      <c r="CZ3" s="89"/>
      <c r="DA3" s="89"/>
      <c r="DB3" s="89"/>
      <c r="DC3" s="89"/>
      <c r="DD3" s="87"/>
      <c r="DE3" s="87"/>
      <c r="DF3" s="87"/>
      <c r="DG3" s="87"/>
      <c r="DH3" s="87"/>
      <c r="DI3" s="87"/>
      <c r="DJ3" s="87"/>
      <c r="DK3" s="87"/>
      <c r="DL3" s="87"/>
      <c r="DM3" s="87"/>
      <c r="DN3" s="87"/>
      <c r="DO3" s="87"/>
      <c r="DP3" s="87"/>
      <c r="DQ3" s="87"/>
      <c r="DR3" s="87"/>
      <c r="DS3" s="87"/>
      <c r="DT3" s="89"/>
      <c r="DU3" s="89"/>
      <c r="DV3" s="89"/>
      <c r="DW3" s="89"/>
      <c r="DX3" s="89"/>
      <c r="DZ3" s="89"/>
      <c r="EB3" s="89"/>
      <c r="EC3" s="89"/>
      <c r="GN3" s="91"/>
      <c r="GO3" s="91"/>
      <c r="GP3" s="91"/>
      <c r="GQ3" s="91"/>
      <c r="GR3" s="91"/>
      <c r="GS3" s="91"/>
      <c r="GT3" s="92"/>
    </row>
    <row r="4" spans="1:277" s="90" customFormat="1" ht="15.75" customHeight="1" thickBot="1" x14ac:dyDescent="0.3">
      <c r="A4" s="83"/>
      <c r="B4" s="83"/>
      <c r="C4" s="83"/>
      <c r="D4" s="83"/>
      <c r="E4" s="83"/>
      <c r="F4" s="83"/>
      <c r="G4" s="83"/>
      <c r="H4" s="84"/>
      <c r="I4" s="84"/>
      <c r="J4" s="84"/>
      <c r="K4" s="84"/>
      <c r="L4" s="84"/>
      <c r="M4" s="87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6"/>
      <c r="AK4" s="85"/>
      <c r="AL4" s="85"/>
      <c r="AM4" s="85"/>
      <c r="AN4" s="85"/>
      <c r="AO4" s="86"/>
      <c r="AP4" s="86"/>
      <c r="AQ4" s="85"/>
      <c r="AR4" s="86"/>
      <c r="AS4" s="86"/>
      <c r="AT4" s="86"/>
      <c r="AU4" s="85"/>
      <c r="AV4" s="86"/>
      <c r="AW4" s="86"/>
      <c r="AX4" s="85"/>
      <c r="AY4" s="86"/>
      <c r="AZ4" s="86"/>
      <c r="BA4" s="85"/>
      <c r="BB4" s="86"/>
      <c r="BC4" s="86"/>
      <c r="BD4" s="85"/>
      <c r="BE4" s="86"/>
      <c r="BF4" s="86"/>
      <c r="BG4" s="85"/>
      <c r="BH4" s="86"/>
      <c r="BI4" s="86"/>
      <c r="BJ4" s="85"/>
      <c r="BK4" s="86"/>
      <c r="BL4" s="86"/>
      <c r="BM4" s="85"/>
      <c r="BN4" s="86"/>
      <c r="BO4" s="86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6"/>
      <c r="CD4" s="86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8"/>
      <c r="CV4" s="88"/>
      <c r="CW4" s="88"/>
      <c r="CX4" s="89"/>
      <c r="CY4" s="89"/>
      <c r="CZ4" s="89"/>
      <c r="DA4" s="89"/>
      <c r="DB4" s="89"/>
      <c r="DC4" s="89"/>
      <c r="DD4" s="87"/>
      <c r="DE4" s="87"/>
      <c r="DF4" s="87"/>
      <c r="DG4" s="87"/>
      <c r="DH4" s="87"/>
      <c r="DI4" s="87"/>
      <c r="DJ4" s="87"/>
      <c r="DK4" s="87"/>
      <c r="DL4" s="87"/>
      <c r="DM4" s="87"/>
      <c r="DN4" s="87"/>
      <c r="DO4" s="87"/>
      <c r="DP4" s="87"/>
      <c r="DQ4" s="87"/>
      <c r="DR4" s="87"/>
      <c r="DS4" s="87"/>
      <c r="DT4" s="89"/>
      <c r="DU4" s="89"/>
      <c r="DV4" s="89"/>
      <c r="DW4" s="89"/>
      <c r="DX4" s="89"/>
      <c r="DZ4" s="89"/>
      <c r="EB4" s="89"/>
      <c r="EC4" s="89"/>
      <c r="GN4" s="91"/>
      <c r="GO4" s="91"/>
      <c r="GP4" s="91"/>
      <c r="GQ4" s="91"/>
      <c r="GR4" s="91"/>
      <c r="GS4" s="91"/>
      <c r="GT4" s="92"/>
    </row>
    <row r="5" spans="1:277" ht="16.5" thickBot="1" x14ac:dyDescent="0.3">
      <c r="A5" s="163" t="s">
        <v>205</v>
      </c>
      <c r="B5" s="164"/>
      <c r="C5" s="164"/>
      <c r="D5" s="164"/>
      <c r="E5" s="164"/>
      <c r="F5" s="164"/>
      <c r="G5" s="165"/>
      <c r="H5" s="93"/>
      <c r="I5" s="65"/>
      <c r="J5" s="66"/>
      <c r="K5" s="66"/>
      <c r="L5" s="67"/>
      <c r="M5" s="94"/>
      <c r="N5" s="55"/>
      <c r="O5" s="56"/>
      <c r="P5" s="56"/>
      <c r="Q5" s="56"/>
      <c r="R5" s="56"/>
      <c r="S5" s="56"/>
      <c r="T5" s="56"/>
      <c r="U5" s="55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7" t="s">
        <v>189</v>
      </c>
      <c r="AJ5" s="56"/>
      <c r="AK5" s="56"/>
      <c r="AL5" s="56"/>
      <c r="AM5" s="56"/>
      <c r="AN5" s="57" t="s">
        <v>190</v>
      </c>
      <c r="AO5" s="57"/>
      <c r="AP5" s="57"/>
      <c r="AQ5" s="57" t="s">
        <v>199</v>
      </c>
      <c r="AR5" s="56"/>
      <c r="AS5" s="56"/>
      <c r="AT5" s="56"/>
      <c r="AU5" s="57" t="s">
        <v>193</v>
      </c>
      <c r="AV5" s="56"/>
      <c r="AW5" s="56"/>
      <c r="AX5" s="57" t="s">
        <v>194</v>
      </c>
      <c r="AY5" s="57"/>
      <c r="AZ5" s="57"/>
      <c r="BA5" s="57" t="s">
        <v>195</v>
      </c>
      <c r="BB5" s="57"/>
      <c r="BC5" s="57"/>
      <c r="BD5" s="57" t="s">
        <v>196</v>
      </c>
      <c r="BE5" s="57"/>
      <c r="BF5" s="57"/>
      <c r="BG5" s="57" t="s">
        <v>197</v>
      </c>
      <c r="BH5" s="57"/>
      <c r="BI5" s="57"/>
      <c r="BJ5" s="57" t="s">
        <v>200</v>
      </c>
      <c r="BK5" s="57"/>
      <c r="BL5" s="57"/>
      <c r="BM5" s="57" t="s">
        <v>202</v>
      </c>
      <c r="BN5" s="57"/>
      <c r="BO5" s="57"/>
      <c r="BP5" s="57" t="s">
        <v>194</v>
      </c>
      <c r="BQ5" s="57"/>
      <c r="BR5" s="57"/>
      <c r="BS5" s="57"/>
      <c r="BT5" s="57" t="s">
        <v>192</v>
      </c>
      <c r="BU5" s="57"/>
      <c r="BV5" s="57"/>
      <c r="BW5" s="57" t="s">
        <v>203</v>
      </c>
      <c r="BX5" s="57" t="s">
        <v>203</v>
      </c>
      <c r="BY5" s="57"/>
      <c r="BZ5" s="57"/>
      <c r="CA5" s="74" t="s">
        <v>204</v>
      </c>
      <c r="CB5" s="58" t="s">
        <v>189</v>
      </c>
      <c r="CC5" s="56"/>
      <c r="CD5" s="56"/>
      <c r="CE5" s="56"/>
      <c r="CF5" s="56"/>
      <c r="CG5" s="57" t="s">
        <v>190</v>
      </c>
      <c r="CH5" s="56"/>
      <c r="CI5" s="57" t="s">
        <v>190</v>
      </c>
      <c r="CJ5" s="57" t="s">
        <v>190</v>
      </c>
      <c r="CK5" s="57" t="s">
        <v>191</v>
      </c>
      <c r="CL5" s="57" t="s">
        <v>191</v>
      </c>
      <c r="CM5" s="57" t="s">
        <v>192</v>
      </c>
      <c r="CN5" s="56"/>
      <c r="CO5" s="59"/>
      <c r="CP5" s="53" t="s">
        <v>189</v>
      </c>
      <c r="CQ5" s="53" t="s">
        <v>189</v>
      </c>
      <c r="CR5" s="54" t="s">
        <v>190</v>
      </c>
      <c r="CS5" s="52"/>
      <c r="CT5" s="51"/>
      <c r="CU5" s="13"/>
      <c r="CV5" s="13"/>
      <c r="CW5" s="13"/>
      <c r="CX5" s="13"/>
      <c r="CY5" s="13"/>
      <c r="CZ5" s="13"/>
      <c r="DA5" s="13"/>
      <c r="DB5" s="13"/>
      <c r="DC5" s="13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31"/>
      <c r="GO5" s="31"/>
      <c r="GP5" s="31"/>
      <c r="GQ5" s="31"/>
      <c r="GR5" s="31"/>
      <c r="GS5" s="31"/>
      <c r="GT5" s="31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</row>
    <row r="6" spans="1:277" s="29" customFormat="1" ht="16.5" thickBot="1" x14ac:dyDescent="0.3">
      <c r="A6" s="166"/>
      <c r="B6" s="167"/>
      <c r="C6" s="167"/>
      <c r="D6" s="167"/>
      <c r="E6" s="167"/>
      <c r="F6" s="167"/>
      <c r="G6" s="168"/>
      <c r="H6" s="63"/>
      <c r="I6" s="62"/>
      <c r="J6" s="63"/>
      <c r="K6" s="63"/>
      <c r="L6" s="64"/>
      <c r="M6" s="94"/>
      <c r="N6" s="50">
        <v>-10</v>
      </c>
      <c r="O6" s="48"/>
      <c r="P6" s="48"/>
      <c r="Q6" s="48">
        <v>0.6</v>
      </c>
      <c r="R6" s="48">
        <v>0.8</v>
      </c>
      <c r="S6" s="48">
        <v>2.2999999999999998</v>
      </c>
      <c r="T6" s="48">
        <v>0.2</v>
      </c>
      <c r="U6" s="50">
        <v>-0.4</v>
      </c>
      <c r="V6" s="48">
        <v>-2.5</v>
      </c>
      <c r="W6" s="48">
        <v>-1.5</v>
      </c>
      <c r="X6" s="48" t="s">
        <v>151</v>
      </c>
      <c r="Y6" s="48">
        <v>-10</v>
      </c>
      <c r="Z6" s="48">
        <v>-10</v>
      </c>
      <c r="AA6" s="48"/>
      <c r="AB6" s="48"/>
      <c r="AC6" s="48">
        <v>-10</v>
      </c>
      <c r="AD6" s="48" t="s">
        <v>151</v>
      </c>
      <c r="AE6" s="48" t="s">
        <v>151</v>
      </c>
      <c r="AF6" s="48" t="s">
        <v>151</v>
      </c>
      <c r="AG6" s="48">
        <v>-10</v>
      </c>
      <c r="AH6" s="48">
        <v>-1000</v>
      </c>
      <c r="AI6" s="48">
        <v>-10</v>
      </c>
      <c r="AJ6" s="47" t="s">
        <v>189</v>
      </c>
      <c r="AK6" s="48">
        <v>-1000</v>
      </c>
      <c r="AL6" s="48"/>
      <c r="AM6" s="48">
        <v>-10</v>
      </c>
      <c r="AN6" s="48" t="s">
        <v>151</v>
      </c>
      <c r="AO6" s="47">
        <v>-10</v>
      </c>
      <c r="AP6" s="47">
        <v>-10</v>
      </c>
      <c r="AQ6" s="48"/>
      <c r="AR6" s="47">
        <v>-10</v>
      </c>
      <c r="AS6" s="47">
        <v>-10</v>
      </c>
      <c r="AT6" s="47" t="s">
        <v>151</v>
      </c>
      <c r="AU6" s="48" t="s">
        <v>151</v>
      </c>
      <c r="AV6" s="47"/>
      <c r="AW6" s="47">
        <v>-1000</v>
      </c>
      <c r="AX6" s="48"/>
      <c r="AY6" s="47" t="s">
        <v>194</v>
      </c>
      <c r="AZ6" s="47" t="s">
        <v>151</v>
      </c>
      <c r="BA6" s="70" t="s">
        <v>151</v>
      </c>
      <c r="BB6" s="71">
        <v>-1000</v>
      </c>
      <c r="BC6" s="71">
        <v>-1000</v>
      </c>
      <c r="BD6" s="70"/>
      <c r="BE6" s="71"/>
      <c r="BF6" s="71">
        <v>1000</v>
      </c>
      <c r="BG6" s="70" t="s">
        <v>151</v>
      </c>
      <c r="BH6" s="71" t="s">
        <v>197</v>
      </c>
      <c r="BI6" s="71">
        <v>-1000</v>
      </c>
      <c r="BJ6" s="70"/>
      <c r="BK6" s="71">
        <v>-1000</v>
      </c>
      <c r="BL6" s="71">
        <v>-100</v>
      </c>
      <c r="BM6" s="70">
        <v>-1000</v>
      </c>
      <c r="BN6" s="71">
        <v>-1000</v>
      </c>
      <c r="BO6" s="71">
        <v>-100</v>
      </c>
      <c r="BP6" s="70"/>
      <c r="BQ6" s="70"/>
      <c r="BR6" s="70">
        <v>-100</v>
      </c>
      <c r="BS6" s="70" t="s">
        <v>151</v>
      </c>
      <c r="BT6" s="70" t="s">
        <v>151</v>
      </c>
      <c r="BU6" s="70"/>
      <c r="BV6" s="70">
        <v>-100</v>
      </c>
      <c r="BW6" s="70"/>
      <c r="BX6" s="70"/>
      <c r="BY6" s="70">
        <v>-100</v>
      </c>
      <c r="BZ6" s="70" t="s">
        <v>151</v>
      </c>
      <c r="CA6" s="75" t="s">
        <v>151</v>
      </c>
      <c r="CB6" s="50"/>
      <c r="CC6" s="47">
        <v>-1000</v>
      </c>
      <c r="CD6" s="47">
        <v>-1000000</v>
      </c>
      <c r="CE6" s="48">
        <v>-1000</v>
      </c>
      <c r="CF6" s="48"/>
      <c r="CG6" s="48">
        <v>-1000</v>
      </c>
      <c r="CH6" s="48">
        <v>-1000</v>
      </c>
      <c r="CI6" s="48" t="s">
        <v>151</v>
      </c>
      <c r="CJ6" s="48">
        <v>-100</v>
      </c>
      <c r="CK6" s="48" t="s">
        <v>151</v>
      </c>
      <c r="CL6" s="48" t="s">
        <v>151</v>
      </c>
      <c r="CM6" s="48">
        <v>-10</v>
      </c>
      <c r="CN6" s="48"/>
      <c r="CO6" s="49"/>
      <c r="CP6" s="48">
        <v>-100</v>
      </c>
      <c r="CQ6" s="48">
        <v>-100</v>
      </c>
      <c r="CR6" s="49">
        <v>-10</v>
      </c>
      <c r="CS6" s="60"/>
      <c r="CT6" s="61"/>
      <c r="CU6" s="162"/>
      <c r="CV6" s="162"/>
      <c r="CW6" s="162"/>
      <c r="CX6" s="13"/>
      <c r="CY6" s="13"/>
      <c r="CZ6" s="13"/>
      <c r="DA6" s="13"/>
      <c r="DB6" s="13"/>
      <c r="DC6" s="13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13"/>
      <c r="DU6" s="13"/>
      <c r="DV6" s="13"/>
      <c r="DW6" s="13"/>
      <c r="DX6" s="13"/>
      <c r="DZ6" s="13"/>
      <c r="EB6" s="13"/>
      <c r="EC6" s="13"/>
      <c r="GN6" s="30"/>
      <c r="GO6" s="30"/>
      <c r="GP6" s="30"/>
      <c r="GQ6" s="30"/>
      <c r="GR6" s="30"/>
      <c r="GS6" s="30"/>
      <c r="GT6" s="46"/>
    </row>
    <row r="7" spans="1:277" s="16" customFormat="1" ht="69.75" customHeight="1" thickBot="1" x14ac:dyDescent="0.3">
      <c r="A7" s="18"/>
      <c r="B7" s="18"/>
      <c r="C7" s="18"/>
      <c r="D7" s="18"/>
      <c r="E7" s="18"/>
      <c r="F7" s="18"/>
      <c r="G7" s="18"/>
      <c r="H7" s="18"/>
      <c r="I7" s="175" t="s">
        <v>158</v>
      </c>
      <c r="J7" s="176"/>
      <c r="K7" s="176"/>
      <c r="L7" s="177"/>
      <c r="M7" s="31"/>
      <c r="N7" s="147" t="s">
        <v>131</v>
      </c>
      <c r="O7" s="148"/>
      <c r="P7" s="149"/>
      <c r="Q7" s="172" t="s">
        <v>183</v>
      </c>
      <c r="R7" s="173"/>
      <c r="S7" s="173"/>
      <c r="T7" s="174"/>
      <c r="U7" s="150" t="s">
        <v>132</v>
      </c>
      <c r="V7" s="151"/>
      <c r="W7" s="151"/>
      <c r="X7" s="151"/>
      <c r="Y7" s="151"/>
      <c r="Z7" s="151"/>
      <c r="AA7" s="151"/>
      <c r="AB7" s="151"/>
      <c r="AC7" s="151"/>
      <c r="AD7" s="151"/>
      <c r="AE7" s="151"/>
      <c r="AF7" s="151"/>
      <c r="AG7" s="151"/>
      <c r="AH7" s="151"/>
      <c r="AI7" s="151"/>
      <c r="AJ7" s="151"/>
      <c r="AK7" s="151"/>
      <c r="AL7" s="151"/>
      <c r="AM7" s="152"/>
      <c r="AN7" s="159" t="s">
        <v>149</v>
      </c>
      <c r="AO7" s="160"/>
      <c r="AP7" s="160"/>
      <c r="AQ7" s="160"/>
      <c r="AR7" s="160"/>
      <c r="AS7" s="160"/>
      <c r="AT7" s="160"/>
      <c r="AU7" s="160"/>
      <c r="AV7" s="160"/>
      <c r="AW7" s="160"/>
      <c r="AX7" s="160"/>
      <c r="AY7" s="160"/>
      <c r="AZ7" s="161"/>
      <c r="BA7" s="159" t="s">
        <v>150</v>
      </c>
      <c r="BB7" s="160"/>
      <c r="BC7" s="160"/>
      <c r="BD7" s="160"/>
      <c r="BE7" s="160"/>
      <c r="BF7" s="160"/>
      <c r="BG7" s="160"/>
      <c r="BH7" s="160"/>
      <c r="BI7" s="160"/>
      <c r="BJ7" s="160"/>
      <c r="BK7" s="160"/>
      <c r="BL7" s="161"/>
      <c r="BM7" s="169" t="s">
        <v>135</v>
      </c>
      <c r="BN7" s="170"/>
      <c r="BO7" s="170"/>
      <c r="BP7" s="170"/>
      <c r="BQ7" s="170"/>
      <c r="BR7" s="170"/>
      <c r="BS7" s="170"/>
      <c r="BT7" s="170"/>
      <c r="BU7" s="169" t="s">
        <v>139</v>
      </c>
      <c r="BV7" s="170"/>
      <c r="BW7" s="170"/>
      <c r="BX7" s="170"/>
      <c r="BY7" s="170"/>
      <c r="BZ7" s="170"/>
      <c r="CA7" s="171"/>
      <c r="CB7" s="153" t="s">
        <v>144</v>
      </c>
      <c r="CC7" s="154"/>
      <c r="CD7" s="154"/>
      <c r="CE7" s="154"/>
      <c r="CF7" s="154"/>
      <c r="CG7" s="154"/>
      <c r="CH7" s="154"/>
      <c r="CI7" s="154"/>
      <c r="CJ7" s="154"/>
      <c r="CK7" s="154"/>
      <c r="CL7" s="154"/>
      <c r="CM7" s="154"/>
      <c r="CN7" s="154"/>
      <c r="CO7" s="155"/>
      <c r="CP7" s="158" t="s">
        <v>126</v>
      </c>
      <c r="CQ7" s="158"/>
      <c r="CR7" s="157"/>
      <c r="CS7" s="156" t="s">
        <v>198</v>
      </c>
      <c r="CT7" s="157"/>
      <c r="CU7" s="36" t="s">
        <v>101</v>
      </c>
      <c r="CV7" s="37"/>
      <c r="CW7" s="40" t="s">
        <v>156</v>
      </c>
      <c r="CX7" s="38" t="s">
        <v>165</v>
      </c>
      <c r="CY7" s="39" t="s">
        <v>166</v>
      </c>
      <c r="CZ7" s="156" t="s">
        <v>216</v>
      </c>
      <c r="DA7" s="158"/>
      <c r="DB7" s="158"/>
      <c r="DC7" s="157"/>
      <c r="DD7" s="37" t="s">
        <v>157</v>
      </c>
      <c r="DE7" s="32" t="s">
        <v>167</v>
      </c>
      <c r="DF7" s="32" t="s">
        <v>168</v>
      </c>
      <c r="DG7" s="32" t="s">
        <v>169</v>
      </c>
      <c r="DH7" s="32" t="s">
        <v>170</v>
      </c>
      <c r="DI7" s="32"/>
      <c r="DJ7" s="37" t="s">
        <v>163</v>
      </c>
      <c r="DK7" s="32" t="s">
        <v>171</v>
      </c>
      <c r="DL7" s="32" t="s">
        <v>168</v>
      </c>
      <c r="DM7" s="32" t="s">
        <v>172</v>
      </c>
      <c r="DN7" s="32" t="s">
        <v>170</v>
      </c>
      <c r="DO7" s="32" t="s">
        <v>173</v>
      </c>
      <c r="DP7" s="32" t="s">
        <v>168</v>
      </c>
      <c r="DQ7" s="32" t="s">
        <v>174</v>
      </c>
      <c r="DR7" s="32" t="s">
        <v>175</v>
      </c>
      <c r="DS7" s="37" t="s">
        <v>164</v>
      </c>
      <c r="DT7" s="32" t="s">
        <v>176</v>
      </c>
      <c r="DU7" s="32" t="s">
        <v>168</v>
      </c>
      <c r="DV7" s="32" t="s">
        <v>177</v>
      </c>
      <c r="DW7" s="32" t="s">
        <v>175</v>
      </c>
      <c r="DX7" s="33"/>
      <c r="DY7" s="17" t="s">
        <v>120</v>
      </c>
      <c r="DZ7" s="17" t="s">
        <v>122</v>
      </c>
      <c r="EA7" s="17" t="s">
        <v>123</v>
      </c>
      <c r="EB7" s="17" t="s">
        <v>121</v>
      </c>
      <c r="EC7" s="17" t="s">
        <v>121</v>
      </c>
      <c r="ED7" s="17" t="s">
        <v>124</v>
      </c>
      <c r="EE7" s="17"/>
      <c r="EF7" s="17" t="s">
        <v>182</v>
      </c>
      <c r="EP7" s="42" t="s">
        <v>178</v>
      </c>
      <c r="EW7" s="42" t="s">
        <v>179</v>
      </c>
      <c r="FD7" s="42" t="s">
        <v>179</v>
      </c>
      <c r="FL7" s="20" t="s">
        <v>119</v>
      </c>
      <c r="FM7" s="20" t="s">
        <v>114</v>
      </c>
      <c r="FR7" s="17" t="s">
        <v>125</v>
      </c>
      <c r="FS7" s="20" t="s">
        <v>115</v>
      </c>
      <c r="FT7" s="20" t="s">
        <v>116</v>
      </c>
      <c r="FY7" s="20" t="s">
        <v>117</v>
      </c>
      <c r="FZ7" s="20" t="s">
        <v>115</v>
      </c>
      <c r="GA7" s="19"/>
      <c r="GB7" s="19"/>
      <c r="GC7" s="19"/>
      <c r="GD7" s="19"/>
      <c r="GE7" s="20" t="s">
        <v>118</v>
      </c>
      <c r="GM7" s="43" t="s">
        <v>180</v>
      </c>
      <c r="GS7" s="17" t="s">
        <v>113</v>
      </c>
      <c r="GU7" s="17" t="s">
        <v>112</v>
      </c>
      <c r="HM7" s="17" t="s">
        <v>110</v>
      </c>
      <c r="HO7" s="17" t="s">
        <v>109</v>
      </c>
      <c r="HU7" s="146" t="s">
        <v>53</v>
      </c>
      <c r="HV7" s="146"/>
      <c r="HW7" s="146" t="s">
        <v>58</v>
      </c>
      <c r="HX7" s="146"/>
      <c r="HY7" s="44" t="s">
        <v>102</v>
      </c>
      <c r="HZ7" s="20" t="s">
        <v>102</v>
      </c>
      <c r="IA7" s="20" t="s">
        <v>103</v>
      </c>
      <c r="IB7" s="16" t="s">
        <v>181</v>
      </c>
      <c r="IC7" s="16" t="s">
        <v>181</v>
      </c>
      <c r="IH7" s="17" t="s">
        <v>104</v>
      </c>
      <c r="IJ7" s="17" t="s">
        <v>105</v>
      </c>
      <c r="IL7" s="17" t="s">
        <v>105</v>
      </c>
      <c r="IN7" s="17" t="s">
        <v>106</v>
      </c>
      <c r="IP7" s="17" t="s">
        <v>107</v>
      </c>
      <c r="IR7" s="17" t="s">
        <v>108</v>
      </c>
      <c r="IS7" s="16" t="s">
        <v>186</v>
      </c>
      <c r="IT7" s="16" t="s">
        <v>186</v>
      </c>
      <c r="IU7" s="16" t="s">
        <v>186</v>
      </c>
      <c r="IX7" s="16" t="s">
        <v>187</v>
      </c>
      <c r="JA7" s="16" t="s">
        <v>188</v>
      </c>
      <c r="JB7" s="16" t="s">
        <v>188</v>
      </c>
      <c r="JC7" s="16" t="s">
        <v>188</v>
      </c>
      <c r="JD7" s="16" t="s">
        <v>188</v>
      </c>
      <c r="JE7" s="16" t="s">
        <v>188</v>
      </c>
      <c r="JG7" s="95" t="s">
        <v>207</v>
      </c>
      <c r="JH7" s="95" t="s">
        <v>208</v>
      </c>
      <c r="JI7" s="95" t="s">
        <v>209</v>
      </c>
      <c r="JJ7" s="95" t="s">
        <v>210</v>
      </c>
      <c r="JK7" s="95" t="s">
        <v>211</v>
      </c>
      <c r="JL7" s="95" t="s">
        <v>213</v>
      </c>
      <c r="JM7" s="95" t="s">
        <v>212</v>
      </c>
      <c r="JN7" s="95" t="s">
        <v>214</v>
      </c>
      <c r="JO7" s="16" t="s">
        <v>51</v>
      </c>
      <c r="JP7" s="16" t="s">
        <v>62</v>
      </c>
    </row>
    <row r="8" spans="1:277" s="23" customFormat="1" ht="15.75" x14ac:dyDescent="0.25">
      <c r="A8" s="11" t="s">
        <v>41</v>
      </c>
      <c r="B8" s="11" t="s">
        <v>42</v>
      </c>
      <c r="C8" s="11" t="s">
        <v>43</v>
      </c>
      <c r="D8" s="11" t="s">
        <v>44</v>
      </c>
      <c r="E8" s="11" t="s">
        <v>45</v>
      </c>
      <c r="F8" s="11" t="s">
        <v>46</v>
      </c>
      <c r="G8" s="12" t="s">
        <v>47</v>
      </c>
      <c r="H8" s="11"/>
      <c r="I8" s="34" t="s">
        <v>159</v>
      </c>
      <c r="J8" s="34" t="s">
        <v>160</v>
      </c>
      <c r="K8" s="34" t="s">
        <v>161</v>
      </c>
      <c r="L8" s="34" t="s">
        <v>162</v>
      </c>
      <c r="M8" s="31"/>
      <c r="N8" s="24" t="s">
        <v>45</v>
      </c>
      <c r="O8" s="24" t="s">
        <v>45</v>
      </c>
      <c r="P8" s="21" t="s">
        <v>47</v>
      </c>
      <c r="Q8" s="21" t="s">
        <v>184</v>
      </c>
      <c r="R8" s="21" t="s">
        <v>184</v>
      </c>
      <c r="S8" s="21" t="s">
        <v>185</v>
      </c>
      <c r="T8" s="21" t="s">
        <v>185</v>
      </c>
      <c r="U8" s="25" t="s">
        <v>128</v>
      </c>
      <c r="V8" s="25" t="s">
        <v>128</v>
      </c>
      <c r="W8" s="25" t="s">
        <v>128</v>
      </c>
      <c r="X8" s="25" t="s">
        <v>128</v>
      </c>
      <c r="Y8" s="101" t="s">
        <v>128</v>
      </c>
      <c r="Z8" s="101" t="s">
        <v>215</v>
      </c>
      <c r="AA8" s="27" t="s">
        <v>129</v>
      </c>
      <c r="AB8" s="27" t="s">
        <v>129</v>
      </c>
      <c r="AC8" s="27" t="s">
        <v>215</v>
      </c>
      <c r="AD8" s="25" t="s">
        <v>133</v>
      </c>
      <c r="AE8" s="25" t="s">
        <v>206</v>
      </c>
      <c r="AF8" s="25" t="s">
        <v>133</v>
      </c>
      <c r="AG8" s="101" t="s">
        <v>133</v>
      </c>
      <c r="AH8" s="101" t="s">
        <v>133</v>
      </c>
      <c r="AI8" s="27" t="s">
        <v>217</v>
      </c>
      <c r="AJ8" s="68" t="s">
        <v>189</v>
      </c>
      <c r="AK8" s="27" t="s">
        <v>134</v>
      </c>
      <c r="AL8" s="27" t="s">
        <v>134</v>
      </c>
      <c r="AM8" s="28" t="s">
        <v>130</v>
      </c>
      <c r="AN8" s="21" t="s">
        <v>145</v>
      </c>
      <c r="AO8" s="69" t="s">
        <v>190</v>
      </c>
      <c r="AP8" s="96"/>
      <c r="AQ8" s="73" t="s">
        <v>146</v>
      </c>
      <c r="AR8" s="69" t="s">
        <v>191</v>
      </c>
      <c r="AS8" s="69" t="s">
        <v>192</v>
      </c>
      <c r="AT8" s="96"/>
      <c r="AU8" s="73" t="s">
        <v>147</v>
      </c>
      <c r="AV8" s="69" t="s">
        <v>193</v>
      </c>
      <c r="AW8" s="96"/>
      <c r="AX8" s="21" t="s">
        <v>148</v>
      </c>
      <c r="AY8" s="68" t="s">
        <v>194</v>
      </c>
      <c r="AZ8" s="96"/>
      <c r="BA8" s="73" t="s">
        <v>145</v>
      </c>
      <c r="BB8" s="69" t="s">
        <v>195</v>
      </c>
      <c r="BC8" s="96"/>
      <c r="BD8" s="73" t="s">
        <v>146</v>
      </c>
      <c r="BE8" s="69" t="s">
        <v>196</v>
      </c>
      <c r="BF8" s="96"/>
      <c r="BG8" s="73" t="s">
        <v>147</v>
      </c>
      <c r="BH8" s="79" t="s">
        <v>197</v>
      </c>
      <c r="BI8" s="97"/>
      <c r="BJ8" s="73" t="s">
        <v>148</v>
      </c>
      <c r="BK8" s="69" t="s">
        <v>200</v>
      </c>
      <c r="BL8" s="98"/>
      <c r="BM8" s="76" t="s">
        <v>136</v>
      </c>
      <c r="BN8" s="69" t="s">
        <v>201</v>
      </c>
      <c r="BO8" s="98"/>
      <c r="BP8" s="76" t="s">
        <v>136</v>
      </c>
      <c r="BQ8" s="76" t="s">
        <v>138</v>
      </c>
      <c r="BR8" s="99" t="s">
        <v>138</v>
      </c>
      <c r="BS8" s="99" t="s">
        <v>137</v>
      </c>
      <c r="BT8" s="76" t="s">
        <v>137</v>
      </c>
      <c r="BU8" s="77" t="s">
        <v>136</v>
      </c>
      <c r="BV8" s="100" t="s">
        <v>136</v>
      </c>
      <c r="BW8" s="76" t="s">
        <v>138</v>
      </c>
      <c r="BX8" s="76" t="s">
        <v>138</v>
      </c>
      <c r="BY8" s="99" t="s">
        <v>138</v>
      </c>
      <c r="BZ8" s="99" t="s">
        <v>137</v>
      </c>
      <c r="CA8" s="78" t="s">
        <v>137</v>
      </c>
      <c r="CB8" s="22" t="s">
        <v>138</v>
      </c>
      <c r="CC8" s="80" t="s">
        <v>189</v>
      </c>
      <c r="CD8" s="80"/>
      <c r="CE8" s="81" t="s">
        <v>140</v>
      </c>
      <c r="CF8" s="81" t="s">
        <v>140</v>
      </c>
      <c r="CG8" s="81" t="s">
        <v>140</v>
      </c>
      <c r="CH8" s="81" t="s">
        <v>140</v>
      </c>
      <c r="CI8" s="81" t="s">
        <v>140</v>
      </c>
      <c r="CJ8" s="81" t="s">
        <v>140</v>
      </c>
      <c r="CK8" s="81" t="s">
        <v>141</v>
      </c>
      <c r="CL8" s="82" t="s">
        <v>141</v>
      </c>
      <c r="CM8" s="82" t="s">
        <v>141</v>
      </c>
      <c r="CN8" s="21" t="s">
        <v>142</v>
      </c>
      <c r="CO8" s="21" t="s">
        <v>143</v>
      </c>
      <c r="CP8" s="26" t="s">
        <v>126</v>
      </c>
      <c r="CQ8" s="26" t="s">
        <v>126</v>
      </c>
      <c r="CR8" s="22" t="s">
        <v>127</v>
      </c>
      <c r="CS8" s="22" t="s">
        <v>14</v>
      </c>
      <c r="CT8" s="22" t="s">
        <v>15</v>
      </c>
      <c r="CU8" s="22">
        <v>1</v>
      </c>
      <c r="CV8" s="22"/>
      <c r="CW8" s="22"/>
      <c r="CX8" s="22"/>
      <c r="CY8" s="22"/>
      <c r="CZ8" s="22"/>
      <c r="DA8" s="22"/>
      <c r="DB8" s="22"/>
      <c r="DC8" s="22"/>
      <c r="DD8" s="35">
        <v>1</v>
      </c>
      <c r="DE8" s="35"/>
      <c r="DF8" s="35"/>
      <c r="DG8" s="35"/>
      <c r="DH8" s="35"/>
      <c r="DI8" s="35"/>
      <c r="DJ8" s="35" t="s">
        <v>46</v>
      </c>
      <c r="DK8" s="35"/>
      <c r="DL8" s="35"/>
      <c r="DM8" s="35"/>
      <c r="DN8" s="35"/>
      <c r="DO8" s="35"/>
      <c r="DP8" s="35"/>
      <c r="DQ8" s="35"/>
      <c r="DR8" s="35"/>
      <c r="DS8" s="35">
        <v>2</v>
      </c>
      <c r="DT8" s="35"/>
      <c r="DU8" s="35"/>
      <c r="DV8" s="35"/>
      <c r="DW8" s="35"/>
      <c r="DX8" s="35"/>
      <c r="DY8" s="5" t="s">
        <v>75</v>
      </c>
      <c r="DZ8" s="5" t="s">
        <v>67</v>
      </c>
      <c r="EA8" s="5" t="s">
        <v>68</v>
      </c>
      <c r="EB8" s="5"/>
      <c r="EC8" s="5"/>
      <c r="ED8" s="5"/>
      <c r="EE8" s="5"/>
      <c r="EF8" s="5"/>
      <c r="EG8" s="5" t="s">
        <v>48</v>
      </c>
      <c r="EH8" s="5" t="s">
        <v>67</v>
      </c>
      <c r="EI8" s="5" t="s">
        <v>65</v>
      </c>
      <c r="EJ8" s="5" t="s">
        <v>71</v>
      </c>
      <c r="EK8" s="5"/>
      <c r="EL8" s="5" t="s">
        <v>68</v>
      </c>
      <c r="EM8" s="5" t="s">
        <v>66</v>
      </c>
      <c r="EN8" s="5" t="s">
        <v>72</v>
      </c>
      <c r="EO8" s="5"/>
      <c r="EP8" s="5"/>
      <c r="EQ8" s="5" t="s">
        <v>152</v>
      </c>
      <c r="ER8" s="5" t="s">
        <v>65</v>
      </c>
      <c r="ES8" s="5" t="s">
        <v>71</v>
      </c>
      <c r="ET8" s="5" t="s">
        <v>154</v>
      </c>
      <c r="EU8" s="5" t="s">
        <v>66</v>
      </c>
      <c r="EV8" s="5" t="s">
        <v>72</v>
      </c>
      <c r="EW8" s="5"/>
      <c r="EX8" s="5" t="s">
        <v>155</v>
      </c>
      <c r="EY8" s="5" t="s">
        <v>65</v>
      </c>
      <c r="EZ8" s="5" t="s">
        <v>71</v>
      </c>
      <c r="FA8" s="5" t="s">
        <v>153</v>
      </c>
      <c r="FB8" s="5" t="s">
        <v>66</v>
      </c>
      <c r="FC8" s="5" t="s">
        <v>72</v>
      </c>
      <c r="FD8" s="5"/>
      <c r="FE8" s="14" t="s">
        <v>49</v>
      </c>
      <c r="FF8" s="5" t="s">
        <v>69</v>
      </c>
      <c r="FG8" s="5" t="s">
        <v>70</v>
      </c>
      <c r="FH8" s="5"/>
      <c r="FI8" s="5" t="s">
        <v>73</v>
      </c>
      <c r="FJ8" s="5" t="s">
        <v>74</v>
      </c>
      <c r="FK8" s="5"/>
      <c r="FL8" s="14" t="s">
        <v>50</v>
      </c>
      <c r="FM8" s="14" t="s">
        <v>51</v>
      </c>
      <c r="FN8" s="5" t="s">
        <v>69</v>
      </c>
      <c r="FO8" s="5" t="s">
        <v>70</v>
      </c>
      <c r="FP8" s="5" t="s">
        <v>73</v>
      </c>
      <c r="FQ8" s="5" t="s">
        <v>74</v>
      </c>
      <c r="FR8" s="5"/>
      <c r="FS8" s="14" t="s">
        <v>52</v>
      </c>
      <c r="FT8" s="14" t="s">
        <v>54</v>
      </c>
      <c r="FU8" s="5" t="s">
        <v>69</v>
      </c>
      <c r="FV8" s="5" t="s">
        <v>70</v>
      </c>
      <c r="FW8" s="5" t="s">
        <v>73</v>
      </c>
      <c r="FX8" s="5" t="s">
        <v>74</v>
      </c>
      <c r="FY8" s="14" t="s">
        <v>55</v>
      </c>
      <c r="FZ8" s="14" t="s">
        <v>56</v>
      </c>
      <c r="GA8" s="5" t="s">
        <v>69</v>
      </c>
      <c r="GB8" s="5" t="s">
        <v>70</v>
      </c>
      <c r="GC8" s="5" t="s">
        <v>73</v>
      </c>
      <c r="GD8" s="5" t="s">
        <v>74</v>
      </c>
      <c r="GE8" s="14" t="s">
        <v>57</v>
      </c>
      <c r="GF8" s="4" t="s">
        <v>53</v>
      </c>
      <c r="GG8" s="4" t="s">
        <v>67</v>
      </c>
      <c r="GH8" s="4" t="s">
        <v>65</v>
      </c>
      <c r="GI8" s="4" t="s">
        <v>71</v>
      </c>
      <c r="GJ8" s="4" t="s">
        <v>68</v>
      </c>
      <c r="GK8" s="4" t="s">
        <v>66</v>
      </c>
      <c r="GL8" s="4" t="s">
        <v>72</v>
      </c>
      <c r="GM8" s="4"/>
      <c r="GN8" s="14" t="s">
        <v>49</v>
      </c>
      <c r="GO8" s="14" t="s">
        <v>69</v>
      </c>
      <c r="GP8" s="14" t="s">
        <v>76</v>
      </c>
      <c r="GQ8" s="14" t="s">
        <v>73</v>
      </c>
      <c r="GR8" s="14" t="s">
        <v>74</v>
      </c>
      <c r="GS8" s="14" t="s">
        <v>50</v>
      </c>
      <c r="GT8" s="14" t="s">
        <v>111</v>
      </c>
      <c r="GU8" s="14" t="s">
        <v>51</v>
      </c>
      <c r="GV8" s="14" t="s">
        <v>69</v>
      </c>
      <c r="GW8" s="14" t="s">
        <v>76</v>
      </c>
      <c r="GX8" s="14" t="s">
        <v>73</v>
      </c>
      <c r="GY8" s="14" t="s">
        <v>74</v>
      </c>
      <c r="GZ8" s="14" t="s">
        <v>52</v>
      </c>
      <c r="HA8" s="6" t="s">
        <v>58</v>
      </c>
      <c r="HB8" s="6" t="s">
        <v>67</v>
      </c>
      <c r="HC8" s="6" t="s">
        <v>65</v>
      </c>
      <c r="HD8" s="6" t="s">
        <v>71</v>
      </c>
      <c r="HE8" s="6" t="s">
        <v>68</v>
      </c>
      <c r="HF8" s="6" t="s">
        <v>66</v>
      </c>
      <c r="HG8" s="6" t="s">
        <v>72</v>
      </c>
      <c r="HH8" s="14" t="s">
        <v>49</v>
      </c>
      <c r="HI8" s="6" t="s">
        <v>69</v>
      </c>
      <c r="HJ8" s="6" t="s">
        <v>76</v>
      </c>
      <c r="HK8" s="6" t="s">
        <v>73</v>
      </c>
      <c r="HL8" s="6" t="s">
        <v>74</v>
      </c>
      <c r="HM8" s="14" t="s">
        <v>50</v>
      </c>
      <c r="HN8" s="14" t="s">
        <v>111</v>
      </c>
      <c r="HO8" s="14" t="s">
        <v>51</v>
      </c>
      <c r="HP8" s="14" t="s">
        <v>69</v>
      </c>
      <c r="HQ8" s="14" t="s">
        <v>76</v>
      </c>
      <c r="HR8" s="14" t="s">
        <v>73</v>
      </c>
      <c r="HS8" s="14" t="s">
        <v>74</v>
      </c>
      <c r="HT8" s="14" t="s">
        <v>52</v>
      </c>
      <c r="HU8" s="7" t="s">
        <v>59</v>
      </c>
      <c r="HV8" s="7"/>
      <c r="HW8" s="7"/>
      <c r="HX8" s="7"/>
      <c r="HY8" s="7"/>
      <c r="HZ8" s="7" t="s">
        <v>60</v>
      </c>
      <c r="IA8" s="7" t="s">
        <v>61</v>
      </c>
      <c r="IB8" s="7"/>
      <c r="IC8" s="7"/>
      <c r="ID8" s="7"/>
      <c r="IE8" s="7"/>
      <c r="IF8" s="7"/>
      <c r="IG8" s="8" t="s">
        <v>62</v>
      </c>
      <c r="IH8" s="8" t="s">
        <v>60</v>
      </c>
      <c r="II8" s="8" t="s">
        <v>53</v>
      </c>
      <c r="IJ8" s="8" t="s">
        <v>63</v>
      </c>
      <c r="IK8" s="8" t="s">
        <v>58</v>
      </c>
      <c r="IL8" s="8" t="s">
        <v>63</v>
      </c>
      <c r="IM8" s="9" t="s">
        <v>64</v>
      </c>
      <c r="IN8" s="9" t="s">
        <v>60</v>
      </c>
      <c r="IO8" s="9" t="s">
        <v>53</v>
      </c>
      <c r="IP8" s="9" t="s">
        <v>63</v>
      </c>
      <c r="IQ8" s="9" t="s">
        <v>58</v>
      </c>
      <c r="IR8" s="9" t="s">
        <v>63</v>
      </c>
    </row>
    <row r="9" spans="1:277" s="13" customFormat="1" ht="15" customHeight="1" x14ac:dyDescent="0.25">
      <c r="A9" s="102"/>
      <c r="B9" s="13" t="s">
        <v>248</v>
      </c>
      <c r="C9" s="13" t="s">
        <v>228</v>
      </c>
      <c r="D9" s="13" t="s">
        <v>293</v>
      </c>
      <c r="E9" s="103" t="s">
        <v>294</v>
      </c>
      <c r="F9" s="103" t="s">
        <v>269</v>
      </c>
      <c r="G9" s="103" t="s">
        <v>295</v>
      </c>
      <c r="I9" s="104" t="str">
        <f>VLOOKUP(B9,'Турнирная таблица'!$B$2:$I$50,8,FALSE)</f>
        <v>? П П П Н П</v>
      </c>
      <c r="J9" s="104" t="str">
        <f>VLOOKUP(B9,'Турнирная таблица'!$K$2:$R$50,8,FALSE)</f>
        <v>? П П П Н П</v>
      </c>
      <c r="K9" s="104" t="str">
        <f>VLOOKUP(C9,'Турнирная таблица'!$B$2:$I$50,8,FALSE)</f>
        <v>? Н В В В Н</v>
      </c>
      <c r="L9" s="104" t="str">
        <f>VLOOKUP(C9,'Турнирная таблица'!$T$2:$AA$50,8,FALSE)</f>
        <v>? В В Н</v>
      </c>
      <c r="M9" s="31"/>
      <c r="N9" s="105">
        <f t="shared" ref="N9" si="0">IF(CU9&gt;=N$6,CU9,"")</f>
        <v>0</v>
      </c>
      <c r="O9" s="105">
        <f t="shared" ref="O9" si="1">IF(DD9&gt;=O$6,DD9,"")</f>
        <v>0</v>
      </c>
      <c r="P9" s="105">
        <f t="shared" ref="P9" si="2">IF(DS9&gt;=P$6,DS9,"")</f>
        <v>0.70833333333333326</v>
      </c>
      <c r="Q9" s="106">
        <f t="shared" ref="Q9" si="3">IF(CW9&lt;=Q$6,CW9,"")</f>
        <v>0</v>
      </c>
      <c r="R9" s="106" t="e">
        <f t="shared" ref="R9" si="4">IF(CX9&gt;=R$6,CX9,"")</f>
        <v>#DIV/0!</v>
      </c>
      <c r="S9" s="106" t="str">
        <f t="shared" ref="S9" si="5">IF(CW9&gt;=S$6,CW9,"")</f>
        <v/>
      </c>
      <c r="T9" s="106" t="e">
        <f t="shared" ref="T9" si="6">IF(CX9&lt;=T$6,CX9,"")</f>
        <v>#DIV/0!</v>
      </c>
      <c r="U9" s="106" t="str">
        <f t="shared" ref="U9" si="7">IF(IS9&lt;=U$6,IS9,"")</f>
        <v/>
      </c>
      <c r="V9" s="106" t="e">
        <f t="shared" ref="V9" si="8">IF(IT9&lt;=V$6,IT9,"")</f>
        <v>#DIV/0!</v>
      </c>
      <c r="W9" s="106" t="e">
        <f t="shared" ref="W9" si="9">IF(IU9&lt;=W$6,IU9,"")</f>
        <v>#DIV/0!</v>
      </c>
      <c r="X9" s="106">
        <f t="shared" ref="X9" si="10">IF(IH9&lt;=X$6,IH9,"")</f>
        <v>0</v>
      </c>
      <c r="Y9" s="106" t="e">
        <f t="shared" ref="Y9" si="11">IF(JP9&gt;=Y$6,JP9,"")</f>
        <v>#DIV/0!</v>
      </c>
      <c r="Z9" s="106" t="e">
        <f t="shared" ref="Z9" si="12">IF(JP9&gt;=Z$6,JP9,"")</f>
        <v>#DIV/0!</v>
      </c>
      <c r="AA9" s="106" t="e">
        <f t="shared" ref="AA9" si="13">IF(IV9&gt;=AA$6,IV9,"")</f>
        <v>#DIV/0!</v>
      </c>
      <c r="AB9" s="106">
        <f t="shared" ref="AB9" si="14">IF(IH9&gt;=AB$6,IH9,"")</f>
        <v>0</v>
      </c>
      <c r="AC9" s="106">
        <f t="shared" ref="AC9" si="15">IF(JQ9&gt;=AC$6,JQ9,"")</f>
        <v>0.70833333333333326</v>
      </c>
      <c r="AD9" s="105">
        <f t="shared" ref="AD9" si="16">IF(IN9&lt;=AD$6,IN9,"")</f>
        <v>0</v>
      </c>
      <c r="AE9" s="105">
        <f t="shared" ref="AE9" si="17">IF(IX9&lt;=AE$6,IX9,"")</f>
        <v>0</v>
      </c>
      <c r="AF9" s="105">
        <f t="shared" ref="AF9" si="18">IF(FR9&lt;=AF$6,FR9,"")</f>
        <v>0</v>
      </c>
      <c r="AG9" s="105">
        <f t="shared" ref="AG9" si="19">IF(IZ9&gt;=AG$6,IZ9,"")</f>
        <v>0</v>
      </c>
      <c r="AH9" s="105" t="e">
        <f t="shared" ref="AH9" si="20">IF(IY9&gt;=AH$6,IY9,"")</f>
        <v>#DIV/0!</v>
      </c>
      <c r="AI9" s="105">
        <f t="shared" ref="AI9" si="21">IF(IN9&gt;=AI$6,IN9,"")</f>
        <v>0</v>
      </c>
      <c r="AJ9" s="105" t="e">
        <f t="shared" ref="AJ9" si="22">IF(JF9&lt;=AJ$6,JF9,"")</f>
        <v>#DIV/0!</v>
      </c>
      <c r="AK9" s="105" t="str">
        <f t="shared" ref="AK9" si="23">IFERROR(IF(AJ9*AL9/100&gt;=$AK$6,AJ9*AL9/100,""),"")</f>
        <v/>
      </c>
      <c r="AL9" s="105">
        <f t="shared" ref="AL9" si="24">IF(FR9&gt;=AL$6,FR9,"")</f>
        <v>0</v>
      </c>
      <c r="AM9" s="106">
        <f t="shared" ref="AM9" si="25">IF(CU9&gt;=AM$6,CU9,"")</f>
        <v>0</v>
      </c>
      <c r="AN9" s="105">
        <f t="shared" ref="AN9" si="26">IF(IJ9&lt;=AN$6,IJ9,"")</f>
        <v>0</v>
      </c>
      <c r="AO9" s="106">
        <f t="shared" ref="AO9" si="27">IF(EE9&gt;=AO$6,EE9,"")</f>
        <v>0</v>
      </c>
      <c r="AP9" s="106" t="e">
        <f t="shared" ref="AP9" si="28">IF(JG9&gt;=AP$6,JG9,"")</f>
        <v>#DIV/0!</v>
      </c>
      <c r="AQ9" s="105">
        <f t="shared" ref="AQ9" si="29">IF(IJ9&gt;=AQ$6,IJ9,"")</f>
        <v>0</v>
      </c>
      <c r="AR9" s="106">
        <f t="shared" ref="AR9" si="30">IF(DZ9&gt;=AR$6,DZ9,"")</f>
        <v>0</v>
      </c>
      <c r="AS9" s="106">
        <f t="shared" ref="AS9" si="31">IF(EE9&gt;=AS$6,EE9,"")</f>
        <v>0</v>
      </c>
      <c r="AT9" s="106" t="e">
        <f t="shared" ref="AT9" si="32">IF(JG9&lt;=AT$6,JG9,"")</f>
        <v>#DIV/0!</v>
      </c>
      <c r="AU9" s="106">
        <f t="shared" ref="AU9" si="33">IF(IP9&lt;=AU$6,IP9,"")</f>
        <v>0</v>
      </c>
      <c r="AV9" s="106">
        <f t="shared" ref="AV9" si="34">IF(DJ9&gt;=AV$6,DJ9,"")</f>
        <v>0.25</v>
      </c>
      <c r="AW9" s="106" t="e">
        <f t="shared" ref="AW9" si="35">IF(JH9&gt;=AW$6,JH9,"")</f>
        <v>#DIV/0!</v>
      </c>
      <c r="AX9" s="105">
        <f t="shared" ref="AX9" si="36">IF(IP9&gt;=AX$6,IP9,"")</f>
        <v>0</v>
      </c>
      <c r="AY9" s="106" t="e">
        <f t="shared" ref="AY9" si="37">IF(CY9&lt;=AY$6,CY9,"")</f>
        <v>#DIV/0!</v>
      </c>
      <c r="AZ9" s="106" t="e">
        <f t="shared" ref="AZ9" si="38">IF(JH9&lt;=AZ$6,JH9,"")</f>
        <v>#DIV/0!</v>
      </c>
      <c r="BA9" s="106">
        <f t="shared" ref="BA9" si="39">IF(IL9&lt;=BA$6,IL9,"")</f>
        <v>0</v>
      </c>
      <c r="BB9" s="106">
        <f t="shared" ref="BB9" si="40">IF(EX9&gt;=BB$6,EX9,"")</f>
        <v>0</v>
      </c>
      <c r="BC9" s="106" t="e">
        <f t="shared" ref="BC9" si="41">IF(JI9&gt;=BC$6,JI9,"")</f>
        <v>#DIV/0!</v>
      </c>
      <c r="BD9" s="105">
        <f t="shared" ref="BD9" si="42">IF(IL9&gt;=BD$6,IL9,"")</f>
        <v>0</v>
      </c>
      <c r="BE9" s="107">
        <f t="shared" ref="BE9" si="43">IF(HJ9&gt;=BE$6,HJ9,"")</f>
        <v>0</v>
      </c>
      <c r="BF9" s="106" t="e">
        <f t="shared" ref="BF9" si="44">IF(JI9&lt;=BF$6,JI9,"")</f>
        <v>#DIV/0!</v>
      </c>
      <c r="BG9" s="106">
        <f t="shared" ref="BG9" si="45">IF(IR9&lt;=BG$6,IR9,"")</f>
        <v>0</v>
      </c>
      <c r="BH9" s="106">
        <f t="shared" ref="BH9" si="46">IF(FA9&lt;=BH$6,FA9,"")</f>
        <v>0</v>
      </c>
      <c r="BI9" s="106" t="e">
        <f t="shared" ref="BI9" si="47">IF(JJ9&gt;=BI$6,JJ9,"")</f>
        <v>#DIV/0!</v>
      </c>
      <c r="BJ9" s="105">
        <f t="shared" ref="BJ9" si="48">IF(IR9&gt;=BJ$6,IR9,"")</f>
        <v>0</v>
      </c>
      <c r="BK9" s="105">
        <f t="shared" ref="BK9" si="49">IF(EY9&gt;=BK$6,EY9,"")</f>
        <v>0</v>
      </c>
      <c r="BL9" s="105" t="e">
        <f t="shared" ref="BL9" si="50">IF(JJ9&gt;=BL$6,JJ9,"")</f>
        <v>#DIV/0!</v>
      </c>
      <c r="BM9" s="105">
        <f t="shared" ref="BM9" si="51">IF(DZ9&gt;=BM$6,DZ9,"")</f>
        <v>0</v>
      </c>
      <c r="BN9" s="106">
        <f t="shared" ref="BN9" si="52">IF(EU9&gt;=BN$6,EU9,"")</f>
        <v>0</v>
      </c>
      <c r="BO9" s="106" t="e">
        <f t="shared" ref="BO9" si="53">IF(JK9&gt;=BO$6,JK9,"")</f>
        <v>#DIV/0!</v>
      </c>
      <c r="BP9" s="107">
        <f t="shared" ref="BP9" si="54">IF(GN9&gt;=BP$6,GN9,"")</f>
        <v>0</v>
      </c>
      <c r="BQ9" s="107">
        <f t="shared" ref="BQ9" si="55">IF(GU9&gt;=BQ$6,GU9,"")</f>
        <v>0</v>
      </c>
      <c r="BR9" s="106" t="e">
        <f t="shared" ref="BR9" si="56">IF(JL9&gt;=BR$6,JL9,"")</f>
        <v>#DIV/0!</v>
      </c>
      <c r="BS9" s="106" t="e">
        <f t="shared" ref="BS9" si="57">IF(JL9&lt;=BS$6,JL9,"")</f>
        <v>#DIV/0!</v>
      </c>
      <c r="BT9" s="105">
        <f t="shared" ref="BT9" si="58">IF(DZ9&lt;=BT$6,DZ9,"")</f>
        <v>0</v>
      </c>
      <c r="BU9" s="107">
        <f t="shared" ref="BU9" si="59">IF(HH9&gt;=BU$6,HH9,"")</f>
        <v>0</v>
      </c>
      <c r="BV9" s="106" t="e">
        <f t="shared" ref="BV9" si="60">IF(JM9&gt;=BV$6,JM9,"")</f>
        <v>#DIV/0!</v>
      </c>
      <c r="BW9" s="107">
        <f t="shared" ref="BW9" si="61">IF(HO9&gt;=BW$6,HO9,"")</f>
        <v>0</v>
      </c>
      <c r="BX9" s="106">
        <f t="shared" ref="BX9" si="62">IF(HN9&gt;=BX$6,HN9,"")</f>
        <v>0</v>
      </c>
      <c r="BY9" s="106" t="e">
        <f t="shared" ref="BY9" si="63">IF(JN9&gt;=BY$6,JN9,"")</f>
        <v>#DIV/0!</v>
      </c>
      <c r="BZ9" s="106" t="e">
        <f t="shared" ref="BZ9" si="64">IF(JN9&lt;=BZ$6,JN9,"")</f>
        <v>#DIV/0!</v>
      </c>
      <c r="CA9" s="105">
        <f t="shared" ref="CA9" si="65">IF(EA9&lt;=CA$6,EA9,"")</f>
        <v>0</v>
      </c>
      <c r="CB9" s="107">
        <f t="shared" ref="CB9" si="66">IF(FM9&gt;=CB$6,FM9,"")</f>
        <v>0</v>
      </c>
      <c r="CC9" s="106">
        <f t="shared" ref="CC9" si="67">IF(FT9*ED9&gt;=$CC$6,FT9*ED9,"")</f>
        <v>0</v>
      </c>
      <c r="CD9" s="106">
        <f t="shared" ref="CD9" si="68">IF(JO9&gt;=CD$6,JO9,"")</f>
        <v>0</v>
      </c>
      <c r="CE9" s="106">
        <f t="shared" ref="CE9" si="69">IF(EB9&gt;=CE$6,EB9,"")</f>
        <v>0</v>
      </c>
      <c r="CF9" s="107">
        <f t="shared" ref="CF9" si="70">IF(FT9&gt;=CF$6,FT9,"")</f>
        <v>0</v>
      </c>
      <c r="CG9" s="106">
        <f t="shared" ref="CG9" si="71">IF(ED9&gt;=CG$6,ED9,"")</f>
        <v>0</v>
      </c>
      <c r="CH9" s="106">
        <f t="shared" ref="CH9" si="72">IF(FT9*ED9&gt;=$CH$6,FT9*ED9,"")</f>
        <v>0</v>
      </c>
      <c r="CI9" s="106">
        <f t="shared" ref="CI9" si="73">IF(CV9&lt;=CI$6,CV9,"")</f>
        <v>0</v>
      </c>
      <c r="CJ9" s="106">
        <f t="shared" ref="CJ9" si="74">IF((EA9*ED9*FM9*FT9*FZ9*GT9*HN9/10000)&gt;=$CJ$6,(EA9*ED9*FM9*FT9*FZ9*GT9*HN9/10000),"")</f>
        <v>0</v>
      </c>
      <c r="CK9" s="105">
        <f t="shared" ref="CK9" si="75">IF(DY9&lt;=CK$6,DY9,"")</f>
        <v>0</v>
      </c>
      <c r="CL9" s="105">
        <f t="shared" ref="CL9" si="76">IF(EB9&lt;=CL$6,EB9,"")</f>
        <v>0</v>
      </c>
      <c r="CM9" s="107">
        <f t="shared" ref="CM9" si="77">IF(FY9&gt;=CM$6,FY9,"")</f>
        <v>0</v>
      </c>
      <c r="CN9" s="107">
        <f t="shared" ref="CN9" si="78">IF(FZ9&gt;=CN$6,FZ9,"")</f>
        <v>0</v>
      </c>
      <c r="CO9" s="107">
        <f t="shared" ref="CO9" si="79">IF(GE9&gt;=CO$6,GE9,"")</f>
        <v>0</v>
      </c>
      <c r="CP9" s="105">
        <f t="shared" ref="CP9" si="80">IF(DY9&gt;=CP$6,DY9,"")</f>
        <v>0</v>
      </c>
      <c r="CQ9" s="105">
        <f t="shared" ref="CQ9" si="81">IF(HZ9&gt;=CQ$6,HZ9,"")</f>
        <v>0</v>
      </c>
      <c r="CR9" s="105">
        <f t="shared" ref="CR9" si="82">IF(IA9&gt;=CR$6,IA9,"")</f>
        <v>0</v>
      </c>
      <c r="CS9" s="105" t="str">
        <f>VLOOKUP(B9,ОЗ!$A$2:$F$44,5,FALSE)</f>
        <v>? - + +</v>
      </c>
      <c r="CT9" s="105" t="str">
        <f>VLOOKUP(C9,ОЗ!$G$2:$L$44,5,FALSE)</f>
        <v>? + + +</v>
      </c>
      <c r="CU9" s="108">
        <f t="shared" ref="CU9" si="83">DD9-IB9</f>
        <v>0</v>
      </c>
      <c r="CV9" s="108">
        <f t="shared" ref="CV9" si="84">(DD9+DJ9-DS9)*IN9</f>
        <v>0</v>
      </c>
      <c r="CW9" s="108">
        <f t="shared" ref="CW9" si="85">(DS9+DJ9-DD9)*IH9</f>
        <v>0</v>
      </c>
      <c r="CX9" s="109" t="e">
        <f t="shared" ref="CX9" si="86">(DD9+DJ9-DS9)*IN9*(1/IH9)</f>
        <v>#DIV/0!</v>
      </c>
      <c r="CY9" s="109" t="e">
        <f t="shared" ref="CY9" si="87">(DJ9+DS9-DD9)*IH9*(1/IN9)</f>
        <v>#DIV/0!</v>
      </c>
      <c r="CZ9" s="109">
        <f>1/VLOOKUP(B9,'Турнирная таблица'!$B$2:$C$44,2,FALSE)*10</f>
        <v>1.6666666666666665</v>
      </c>
      <c r="DA9" s="109">
        <f>1/VLOOKUP(C9,'Турнирная таблица'!$B$2:$C$44,2,FALSE)*10</f>
        <v>1.6666666666666665</v>
      </c>
      <c r="DB9" s="109">
        <f>1/VLOOKUP(B9,ОЗ!$A$1:$F$44,2,FALSE)*10</f>
        <v>3.333333333333333</v>
      </c>
      <c r="DC9" s="109">
        <f>1/VLOOKUP(C9,ОЗ!$G$1:$L$44,2,FALSE)*10</f>
        <v>3.333333333333333</v>
      </c>
      <c r="DD9" s="110">
        <f t="shared" ref="DD9" si="88">((DE9/DF9+DG9/DH9)/2+DI9)/2</f>
        <v>0</v>
      </c>
      <c r="DE9" s="111">
        <f>VLOOKUP(B9,'Турнирная таблица'!$B$2:$I$44,3,FALSE)</f>
        <v>0</v>
      </c>
      <c r="DF9" s="111">
        <f>VLOOKUP(B9,'Турнирная таблица'!$B$2:$I$44,2,FALSE)</f>
        <v>6</v>
      </c>
      <c r="DG9" s="111">
        <f>VLOOKUP(B9,'Турнирная таблица'!$K$2:$R$44,3,FALSE)</f>
        <v>0</v>
      </c>
      <c r="DH9" s="111">
        <f>VLOOKUP(B9,'Турнирная таблица'!$K$2:$R$44,2,FALSE)</f>
        <v>6</v>
      </c>
      <c r="DI9" s="111">
        <f t="shared" ref="DI9" si="89">(DR9-DQ9-DV9)/DR9</f>
        <v>0</v>
      </c>
      <c r="DJ9" s="110">
        <f t="shared" ref="DJ9" si="90">((DK9/DL9+DM9/DN9)/2+(DO9/DP9+DQ9/DR9)/2)/2</f>
        <v>0.25</v>
      </c>
      <c r="DK9" s="111">
        <f>VLOOKUP(B9,'Турнирная таблица'!$B$2:$I$44,4,FALSE)</f>
        <v>1</v>
      </c>
      <c r="DL9" s="111">
        <f>VLOOKUP(B9,'Турнирная таблица'!$B$2:$I$44,2,FALSE)</f>
        <v>6</v>
      </c>
      <c r="DM9" s="111">
        <f>VLOOKUP(B9,'Турнирная таблица'!$K$2:$R$44,4,FALSE)</f>
        <v>1</v>
      </c>
      <c r="DN9" s="111">
        <f>VLOOKUP(B9,'Турнирная таблица'!$K$2:$R$44,2,FALSE)</f>
        <v>6</v>
      </c>
      <c r="DO9" s="111">
        <f>VLOOKUP(C9,'Турнирная таблица'!$B$2:$I$44,4,FALSE)</f>
        <v>2</v>
      </c>
      <c r="DP9" s="111">
        <f>VLOOKUP(C9,'Турнирная таблица'!$B$2:$I$44,2,FALSE)</f>
        <v>6</v>
      </c>
      <c r="DQ9" s="111">
        <f>VLOOKUP(C9,'Турнирная таблица'!$T$2:$AA$44,4,FALSE)</f>
        <v>1</v>
      </c>
      <c r="DR9" s="111">
        <f>VLOOKUP(C9,'Турнирная таблица'!$T$2:$AA$44,2,FALSE)</f>
        <v>3</v>
      </c>
      <c r="DS9" s="110">
        <f t="shared" ref="DS9" si="91">((DT9/DU9+DV9/DW9)/2+DX9)/2</f>
        <v>0.70833333333333326</v>
      </c>
      <c r="DT9" s="112">
        <f>VLOOKUP(C9,'Турнирная таблица'!$B$2:$I$44,3,FALSE)</f>
        <v>3</v>
      </c>
      <c r="DU9" s="112">
        <f>VLOOKUP(C9,'Турнирная таблица'!$B$2:$I$44,2,FALSE)</f>
        <v>6</v>
      </c>
      <c r="DV9" s="112">
        <f>VLOOKUP(C9,'Турнирная таблица'!$T$2:$AA$44,3,FALSE)</f>
        <v>2</v>
      </c>
      <c r="DW9" s="112">
        <f>VLOOKUP(C9,'Турнирная таблица'!$T$2:$AA$44,2,FALSE)</f>
        <v>3</v>
      </c>
      <c r="DX9" s="112">
        <f t="shared" ref="DX9" si="92">(DH9-DG9-DM9)/DH9</f>
        <v>0.83333333333333337</v>
      </c>
      <c r="DY9" s="113"/>
      <c r="DZ9" s="113"/>
      <c r="EA9" s="113"/>
      <c r="EB9" s="113"/>
      <c r="EC9" s="113"/>
      <c r="ED9" s="113"/>
      <c r="EE9" s="113"/>
      <c r="EF9" s="113"/>
      <c r="EG9" s="112"/>
      <c r="EH9" s="112"/>
      <c r="EI9" s="112"/>
      <c r="EJ9" s="112"/>
      <c r="EK9" s="112"/>
      <c r="EL9" s="112"/>
      <c r="EM9" s="112"/>
      <c r="EN9" s="112"/>
      <c r="EO9" s="112"/>
      <c r="EP9" s="112"/>
      <c r="EQ9" s="112"/>
      <c r="ER9" s="112"/>
      <c r="ES9" s="112"/>
      <c r="ET9" s="112"/>
      <c r="EU9" s="112"/>
      <c r="EV9" s="112"/>
      <c r="EW9" s="112"/>
      <c r="EX9" s="112"/>
      <c r="EY9" s="112"/>
      <c r="EZ9" s="112"/>
      <c r="FA9" s="112"/>
      <c r="FB9" s="112"/>
      <c r="FC9" s="112"/>
      <c r="FD9" s="112"/>
      <c r="FE9" s="114"/>
      <c r="FF9" s="112"/>
      <c r="FG9" s="112"/>
      <c r="FH9" s="112"/>
      <c r="FI9" s="112"/>
      <c r="FJ9" s="112"/>
      <c r="FK9" s="112"/>
      <c r="FL9" s="114"/>
      <c r="FM9" s="114"/>
      <c r="FN9" s="112"/>
      <c r="FO9" s="112"/>
      <c r="FP9" s="112"/>
      <c r="FQ9" s="112"/>
      <c r="FR9" s="112"/>
      <c r="FS9" s="114"/>
      <c r="FT9" s="114"/>
      <c r="FU9" s="112"/>
      <c r="FV9" s="112"/>
      <c r="FW9" s="112"/>
      <c r="FX9" s="112"/>
      <c r="FY9" s="114"/>
      <c r="FZ9" s="114"/>
      <c r="GA9" s="112"/>
      <c r="GB9" s="112"/>
      <c r="GC9" s="112"/>
      <c r="GD9" s="112"/>
      <c r="GE9" s="114"/>
      <c r="GF9" s="112"/>
      <c r="GG9" s="109"/>
      <c r="GH9" s="109"/>
      <c r="GI9" s="109"/>
      <c r="GJ9" s="109"/>
      <c r="GK9" s="109"/>
      <c r="GL9" s="109"/>
      <c r="GM9" s="109"/>
      <c r="GN9" s="114"/>
      <c r="GO9" s="114"/>
      <c r="GP9" s="114"/>
      <c r="GQ9" s="114"/>
      <c r="GR9" s="114"/>
      <c r="GS9" s="114"/>
      <c r="GT9" s="113"/>
      <c r="GU9" s="114"/>
      <c r="GV9" s="114"/>
      <c r="GW9" s="114"/>
      <c r="GX9" s="114"/>
      <c r="GY9" s="114"/>
      <c r="GZ9" s="114"/>
      <c r="HA9" s="112"/>
      <c r="HB9" s="109"/>
      <c r="HC9" s="109"/>
      <c r="HD9" s="109"/>
      <c r="HE9" s="109"/>
      <c r="HF9" s="109"/>
      <c r="HG9" s="109"/>
      <c r="HH9" s="114"/>
      <c r="HI9" s="114"/>
      <c r="HJ9" s="114"/>
      <c r="HK9" s="114"/>
      <c r="HL9" s="114"/>
      <c r="HM9" s="114"/>
      <c r="HN9" s="113"/>
      <c r="HO9" s="114"/>
      <c r="HP9" s="114"/>
      <c r="HQ9" s="114"/>
      <c r="HR9" s="114"/>
      <c r="HS9" s="114"/>
      <c r="HT9" s="114"/>
      <c r="HU9" s="112"/>
      <c r="HV9" s="112"/>
      <c r="HW9" s="112"/>
      <c r="HX9" s="112"/>
      <c r="HY9" s="112"/>
      <c r="HZ9" s="113"/>
      <c r="IA9" s="112"/>
      <c r="IB9" s="112"/>
      <c r="IC9" s="112"/>
      <c r="ID9" s="112"/>
      <c r="IE9" s="112"/>
      <c r="IF9" s="112"/>
      <c r="IG9" s="112"/>
      <c r="IH9" s="109"/>
      <c r="II9" s="112"/>
      <c r="IJ9" s="109"/>
      <c r="IK9" s="112"/>
      <c r="IL9" s="109"/>
      <c r="IM9" s="112"/>
      <c r="IN9" s="109"/>
      <c r="IO9" s="112"/>
      <c r="IP9" s="109"/>
      <c r="IQ9" s="112"/>
      <c r="IR9" s="112"/>
      <c r="IS9" s="13">
        <f t="shared" ref="IS9" si="93">IH9*EE9</f>
        <v>0</v>
      </c>
      <c r="IT9" s="13" t="e">
        <f t="shared" ref="IT9" si="94">IS9*IV9</f>
        <v>#DIV/0!</v>
      </c>
      <c r="IU9" s="13" t="e">
        <f t="shared" ref="IU9" si="95">IT9*IB9</f>
        <v>#DIV/0!</v>
      </c>
      <c r="IV9" s="13" t="e">
        <f t="shared" ref="IV9" si="96">1/GT9</f>
        <v>#DIV/0!</v>
      </c>
      <c r="IW9" s="13" t="e">
        <f t="shared" ref="IW9" si="97">IH9/(HH9*GN9)*1000</f>
        <v>#DIV/0!</v>
      </c>
      <c r="IX9" s="13">
        <f t="shared" ref="IX9" si="98">IN9*DZ9</f>
        <v>0</v>
      </c>
      <c r="IY9" s="13" t="e">
        <f t="shared" ref="IY9" si="99">IX9*IV9</f>
        <v>#DIV/0!</v>
      </c>
      <c r="IZ9" s="13">
        <f t="shared" ref="IZ9" si="100">IN9*EE9</f>
        <v>0</v>
      </c>
      <c r="JA9" s="13" t="e">
        <f t="shared" ref="JA9" si="101">IN9*CX9</f>
        <v>#DIV/0!</v>
      </c>
      <c r="JB9" s="13">
        <f t="shared" ref="JB9" si="102">IN9*DD9</f>
        <v>0</v>
      </c>
      <c r="JC9" s="13">
        <f t="shared" ref="JC9" si="103">IN9*EA9</f>
        <v>0</v>
      </c>
      <c r="JD9" s="13">
        <f t="shared" ref="JD9" si="104">IN9*EX9</f>
        <v>0</v>
      </c>
      <c r="JE9" s="13">
        <f t="shared" ref="JE9" si="105">IN9*GJ9</f>
        <v>0</v>
      </c>
      <c r="JF9" s="13" t="e">
        <f t="shared" ref="JF9" si="106">IN9*(1/JB9)*(1/JC9)</f>
        <v>#DIV/0!</v>
      </c>
      <c r="JG9" s="13" t="e">
        <f t="shared" ref="JG9" si="107">(GH9/GL9)/(EI9/EN9)</f>
        <v>#DIV/0!</v>
      </c>
      <c r="JH9" s="13" t="e">
        <f t="shared" ref="JH9" si="108">(GK9/GI9)/(EI9/EN9)</f>
        <v>#DIV/0!</v>
      </c>
      <c r="JI9" s="13" t="e">
        <f t="shared" ref="JI9" si="109">(HC9/HD9)/(EI9/EN9)</f>
        <v>#DIV/0!</v>
      </c>
      <c r="JJ9" s="13" t="e">
        <f t="shared" ref="JJ9" si="110">(HF9/HG9)/(EI9/EN9)</f>
        <v>#DIV/0!</v>
      </c>
      <c r="JK9" s="13" t="e">
        <f t="shared" ref="JK9" si="111">(ER9/EV9)+(EU9/ES9)</f>
        <v>#DIV/0!</v>
      </c>
      <c r="JL9" s="13" t="e">
        <f t="shared" ref="JL9" si="112">(GH9/GL9)/(GI9/GK9)</f>
        <v>#DIV/0!</v>
      </c>
      <c r="JM9" s="13" t="e">
        <f t="shared" ref="JM9" si="113">(EY9/FC9)+(FB9/EZ9)</f>
        <v>#DIV/0!</v>
      </c>
      <c r="JN9" s="13" t="e">
        <f t="shared" ref="JN9" si="114">(HC9/HG9)/(HF9/HD9)</f>
        <v>#DIV/0!</v>
      </c>
      <c r="JO9" s="13">
        <f t="shared" ref="JO9" si="115">FT9*ED9*FM9</f>
        <v>0</v>
      </c>
      <c r="JP9" s="13" t="e">
        <f t="shared" ref="JP9" si="116">1/((EI9+EN9)-(GH9+HC9))</f>
        <v>#DIV/0!</v>
      </c>
      <c r="JQ9" s="115">
        <f t="shared" ref="JQ9" si="117">DS9-IC9</f>
        <v>0.70833333333333326</v>
      </c>
    </row>
  </sheetData>
  <autoFilter ref="A8:JS9">
    <sortState ref="A9:JQ51">
      <sortCondition ref="D8:D51"/>
    </sortState>
  </autoFilter>
  <mergeCells count="18">
    <mergeCell ref="CU2:CW2"/>
    <mergeCell ref="A1:G2"/>
    <mergeCell ref="BM7:BT7"/>
    <mergeCell ref="BU7:CA7"/>
    <mergeCell ref="Q7:T7"/>
    <mergeCell ref="I7:L7"/>
    <mergeCell ref="CU6:CW6"/>
    <mergeCell ref="A5:G6"/>
    <mergeCell ref="HW7:HX7"/>
    <mergeCell ref="N7:P7"/>
    <mergeCell ref="U7:AM7"/>
    <mergeCell ref="CB7:CO7"/>
    <mergeCell ref="CS7:CT7"/>
    <mergeCell ref="CP7:CR7"/>
    <mergeCell ref="HU7:HV7"/>
    <mergeCell ref="AN7:AZ7"/>
    <mergeCell ref="BA7:BL7"/>
    <mergeCell ref="CZ7:DC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ВВОД</vt:lpstr>
      <vt:lpstr>Турнирная таблица</vt:lpstr>
      <vt:lpstr>Тоталы</vt:lpstr>
      <vt:lpstr>Тотал тайм</vt:lpstr>
      <vt:lpstr>ОЗ</vt:lpstr>
      <vt:lpstr>Не забивает</vt:lpstr>
      <vt:lpstr>Не пропускает</vt:lpstr>
      <vt:lpstr>Прогноз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2019-09-11T08:28:08Z</dcterms:modified>
</cp:coreProperties>
</file>