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иль\Desktop\"/>
    </mc:Choice>
  </mc:AlternateContent>
  <bookViews>
    <workbookView xWindow="0" yWindow="0" windowWidth="28800" windowHeight="12045" tabRatio="408" activeTab="1"/>
  </bookViews>
  <sheets>
    <sheet name="Лист1" sheetId="1" r:id="rId1"/>
    <sheet name="Лист2" sheetId="4" r:id="rId2"/>
    <sheet name="Лист3" sheetId="5" r:id="rId3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62913"/>
  <customWorkbookViews>
    <customWorkbookView name="Natalya - Личное представление" guid="{B654DC19-D715-4A8F-BFA1-F442E9FA3197}" mergeInterval="0" personalView="1" maximized="1" windowWidth="1916" windowHeight="857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user - Личное представление" guid="{15702619-7434-4543-A6C7-5B1CF1F29BDB}" mergeInterval="0" personalView="1" maximized="1" windowWidth="1676" windowHeight="751" tabRatio="408" activeSheetId="1"/>
  </customWorkbookViews>
</workbook>
</file>

<file path=xl/calcChain.xml><?xml version="1.0" encoding="utf-8"?>
<calcChain xmlns="http://schemas.openxmlformats.org/spreadsheetml/2006/main">
  <c r="X4" i="1" l="1"/>
  <c r="AG4" i="1"/>
  <c r="AH4" i="1"/>
  <c r="AM4" i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" i="4"/>
  <c r="A1" i="5" l="1"/>
  <c r="A13" i="4" l="1"/>
  <c r="K31" i="4" l="1"/>
  <c r="L31" i="4"/>
  <c r="M31" i="4"/>
  <c r="N31" i="4"/>
  <c r="O31" i="4"/>
  <c r="K32" i="4"/>
  <c r="L32" i="4"/>
  <c r="M32" i="4"/>
  <c r="N32" i="4"/>
  <c r="O32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A2" i="4"/>
  <c r="K38" i="4"/>
  <c r="L38" i="4"/>
  <c r="M38" i="4"/>
  <c r="N38" i="4"/>
  <c r="K39" i="4"/>
  <c r="L39" i="4"/>
  <c r="M39" i="4"/>
  <c r="N39" i="4"/>
  <c r="I3" i="4" l="1"/>
  <c r="A3" i="4" l="1"/>
  <c r="D3" i="4" s="1"/>
  <c r="B3" i="4"/>
  <c r="H3" i="4"/>
  <c r="J3" i="4"/>
  <c r="A4" i="4"/>
  <c r="D4" i="4" s="1"/>
  <c r="B4" i="4"/>
  <c r="H4" i="4"/>
  <c r="I4" i="4"/>
  <c r="J4" i="4"/>
  <c r="A5" i="4"/>
  <c r="D5" i="4" s="1"/>
  <c r="B5" i="4"/>
  <c r="H5" i="4"/>
  <c r="I5" i="4"/>
  <c r="J5" i="4"/>
  <c r="A6" i="4"/>
  <c r="D6" i="4" s="1"/>
  <c r="B6" i="4"/>
  <c r="I6" i="4"/>
  <c r="J6" i="4"/>
  <c r="A7" i="4"/>
  <c r="D7" i="4" s="1"/>
  <c r="B7" i="4"/>
  <c r="I7" i="4"/>
  <c r="J7" i="4"/>
  <c r="A8" i="4"/>
  <c r="D8" i="4" s="1"/>
  <c r="B8" i="4"/>
  <c r="I8" i="4"/>
  <c r="J8" i="4"/>
  <c r="A9" i="4"/>
  <c r="D9" i="4" s="1"/>
  <c r="B9" i="4"/>
  <c r="C9" i="4"/>
  <c r="I9" i="4"/>
  <c r="J9" i="4"/>
  <c r="A10" i="4"/>
  <c r="D10" i="4" s="1"/>
  <c r="B10" i="4"/>
  <c r="H10" i="4"/>
  <c r="I10" i="4"/>
  <c r="J10" i="4"/>
  <c r="A11" i="4"/>
  <c r="D11" i="4" s="1"/>
  <c r="B11" i="4"/>
  <c r="H11" i="4"/>
  <c r="I11" i="4"/>
  <c r="J11" i="4"/>
  <c r="A12" i="4"/>
  <c r="D12" i="4" s="1"/>
  <c r="B12" i="4"/>
  <c r="I12" i="4"/>
  <c r="J12" i="4"/>
  <c r="D13" i="4"/>
  <c r="B13" i="4"/>
  <c r="I13" i="4"/>
  <c r="J13" i="4"/>
  <c r="A14" i="4"/>
  <c r="D14" i="4" s="1"/>
  <c r="B14" i="4"/>
  <c r="I14" i="4"/>
  <c r="J14" i="4"/>
  <c r="A15" i="4"/>
  <c r="D15" i="4" s="1"/>
  <c r="B15" i="4"/>
  <c r="C15" i="4"/>
  <c r="I15" i="4"/>
  <c r="J15" i="4"/>
  <c r="A16" i="4"/>
  <c r="D16" i="4" s="1"/>
  <c r="B16" i="4"/>
  <c r="I16" i="4"/>
  <c r="J16" i="4"/>
  <c r="A17" i="4"/>
  <c r="D17" i="4" s="1"/>
  <c r="B17" i="4"/>
  <c r="I17" i="4"/>
  <c r="J17" i="4"/>
  <c r="A18" i="4"/>
  <c r="D18" i="4" s="1"/>
  <c r="B18" i="4"/>
  <c r="I18" i="4"/>
  <c r="J18" i="4"/>
  <c r="A19" i="4"/>
  <c r="D19" i="4" s="1"/>
  <c r="B19" i="4"/>
  <c r="I19" i="4"/>
  <c r="J19" i="4"/>
  <c r="A20" i="4"/>
  <c r="D20" i="4" s="1"/>
  <c r="B20" i="4"/>
  <c r="I20" i="4"/>
  <c r="J20" i="4"/>
  <c r="A21" i="4"/>
  <c r="D21" i="4" s="1"/>
  <c r="B21" i="4"/>
  <c r="I21" i="4"/>
  <c r="J21" i="4"/>
  <c r="A22" i="4"/>
  <c r="D22" i="4" s="1"/>
  <c r="B22" i="4"/>
  <c r="I22" i="4"/>
  <c r="J22" i="4"/>
  <c r="A23" i="4"/>
  <c r="D23" i="4" s="1"/>
  <c r="B23" i="4"/>
  <c r="I23" i="4"/>
  <c r="J23" i="4"/>
  <c r="A24" i="4"/>
  <c r="D24" i="4" s="1"/>
  <c r="B24" i="4"/>
  <c r="I24" i="4"/>
  <c r="J24" i="4"/>
  <c r="A25" i="4"/>
  <c r="D25" i="4" s="1"/>
  <c r="B25" i="4"/>
  <c r="I25" i="4"/>
  <c r="J25" i="4"/>
  <c r="A26" i="4"/>
  <c r="D26" i="4" s="1"/>
  <c r="B26" i="4"/>
  <c r="I26" i="4"/>
  <c r="J26" i="4"/>
  <c r="A27" i="4"/>
  <c r="D27" i="4" s="1"/>
  <c r="B27" i="4"/>
  <c r="I27" i="4"/>
  <c r="J27" i="4"/>
  <c r="A28" i="4"/>
  <c r="D28" i="4" s="1"/>
  <c r="B28" i="4"/>
  <c r="I28" i="4"/>
  <c r="J28" i="4"/>
  <c r="A29" i="4"/>
  <c r="D29" i="4" s="1"/>
  <c r="B29" i="4"/>
  <c r="I29" i="4"/>
  <c r="J29" i="4"/>
  <c r="A30" i="4"/>
  <c r="D30" i="4" s="1"/>
  <c r="B30" i="4"/>
  <c r="I30" i="4"/>
  <c r="J30" i="4"/>
  <c r="K2" i="1"/>
  <c r="AC2" i="1"/>
  <c r="AN2" i="1"/>
  <c r="I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AM3" i="1" s="1"/>
  <c r="X5" i="1"/>
  <c r="AH5" i="1"/>
  <c r="AM5" i="1" s="1"/>
  <c r="AG5" i="1"/>
  <c r="X6" i="1"/>
  <c r="AG6" i="1"/>
  <c r="X7" i="1"/>
  <c r="AG7" i="1"/>
  <c r="X8" i="1"/>
  <c r="C7" i="4" s="1"/>
  <c r="AH8" i="1"/>
  <c r="AG8" i="1"/>
  <c r="X9" i="1"/>
  <c r="AG9" i="1"/>
  <c r="X10" i="1"/>
  <c r="AH10" i="1"/>
  <c r="AG10" i="1"/>
  <c r="AM10" i="1" s="1"/>
  <c r="X11" i="1"/>
  <c r="C10" i="4" s="1"/>
  <c r="AG11" i="1"/>
  <c r="X12" i="1"/>
  <c r="AH12" i="1"/>
  <c r="AG12" i="1"/>
  <c r="X13" i="1"/>
  <c r="AH13" i="1"/>
  <c r="AG13" i="1"/>
  <c r="AM13" i="1" s="1"/>
  <c r="X14" i="1"/>
  <c r="C13" i="4" s="1"/>
  <c r="AH14" i="1"/>
  <c r="AG14" i="1"/>
  <c r="X15" i="1"/>
  <c r="AG15" i="1"/>
  <c r="X16" i="1"/>
  <c r="AG16" i="1"/>
  <c r="X17" i="1"/>
  <c r="C17" i="4" s="1"/>
  <c r="AH17" i="1"/>
  <c r="AG17" i="1"/>
  <c r="AM17" i="1" s="1"/>
  <c r="X18" i="1"/>
  <c r="AG18" i="1"/>
  <c r="X19" i="1"/>
  <c r="AG19" i="1"/>
  <c r="X20" i="1"/>
  <c r="AG20" i="1"/>
  <c r="AM20" i="1" s="1"/>
  <c r="X21" i="1"/>
  <c r="C20" i="4" s="1"/>
  <c r="AG21" i="1"/>
  <c r="AH21" i="1"/>
  <c r="X22" i="1"/>
  <c r="AG22" i="1"/>
  <c r="AH22" i="1"/>
  <c r="X23" i="1"/>
  <c r="AG23" i="1"/>
  <c r="AH23" i="1"/>
  <c r="X24" i="1"/>
  <c r="C24" i="4" s="1"/>
  <c r="AG24" i="1"/>
  <c r="X25" i="1"/>
  <c r="AH25" i="1"/>
  <c r="AG25" i="1"/>
  <c r="X26" i="1"/>
  <c r="C25" i="4" s="1"/>
  <c r="AG26" i="1"/>
  <c r="X27" i="1"/>
  <c r="AH27" i="1"/>
  <c r="AG27" i="1"/>
  <c r="X28" i="1"/>
  <c r="AH28" i="1"/>
  <c r="AG28" i="1"/>
  <c r="X29" i="1"/>
  <c r="AG29" i="1"/>
  <c r="AM29" i="1" s="1"/>
  <c r="X30" i="1"/>
  <c r="AH30" i="1"/>
  <c r="AG30" i="1"/>
  <c r="AJ30" i="1"/>
  <c r="A31" i="1"/>
  <c r="Y31" i="1"/>
  <c r="AV31" i="1"/>
  <c r="AX31" i="1"/>
  <c r="BF31" i="1"/>
  <c r="BS31" i="1"/>
  <c r="BT31" i="1"/>
  <c r="BX31" i="1"/>
  <c r="CB31" i="1"/>
  <c r="CC31" i="1"/>
  <c r="CD31" i="1" s="1"/>
  <c r="CJ31" i="1"/>
  <c r="C2" i="4"/>
  <c r="D2" i="4"/>
  <c r="J2" i="4"/>
  <c r="H2" i="4"/>
  <c r="B2" i="4"/>
  <c r="AH29" i="1"/>
  <c r="AH7" i="1"/>
  <c r="AH9" i="1"/>
  <c r="AM9" i="1"/>
  <c r="AH16" i="1"/>
  <c r="AH18" i="1"/>
  <c r="AM18" i="1" s="1"/>
  <c r="AH20" i="1"/>
  <c r="AH15" i="1"/>
  <c r="AM15" i="1" s="1"/>
  <c r="AM25" i="1"/>
  <c r="AH19" i="1"/>
  <c r="AH24" i="1"/>
  <c r="AM12" i="1"/>
  <c r="AH11" i="1"/>
  <c r="AM28" i="1"/>
  <c r="AH26" i="1"/>
  <c r="AH6" i="1"/>
  <c r="AM16" i="1" l="1"/>
  <c r="AM21" i="1"/>
  <c r="AM6" i="1"/>
  <c r="C18" i="4"/>
  <c r="N18" i="4" s="1"/>
  <c r="AM8" i="1"/>
  <c r="AM23" i="1"/>
  <c r="AM7" i="1"/>
  <c r="C16" i="4"/>
  <c r="F16" i="4" s="1"/>
  <c r="S16" i="4" s="1"/>
  <c r="AM26" i="1"/>
  <c r="Y28" i="1"/>
  <c r="H28" i="4" s="1"/>
  <c r="AM30" i="1"/>
  <c r="AM27" i="1"/>
  <c r="AM24" i="1"/>
  <c r="E6" i="4"/>
  <c r="R6" i="4"/>
  <c r="E19" i="4"/>
  <c r="R19" i="4"/>
  <c r="E28" i="4"/>
  <c r="R28" i="4"/>
  <c r="E22" i="4"/>
  <c r="R22" i="4"/>
  <c r="E15" i="4"/>
  <c r="R15" i="4"/>
  <c r="Q15" i="4"/>
  <c r="T15" i="4" s="1"/>
  <c r="A15" i="5" s="1"/>
  <c r="E23" i="4"/>
  <c r="R23" i="4"/>
  <c r="E30" i="4"/>
  <c r="R30" i="4"/>
  <c r="E17" i="4"/>
  <c r="R17" i="4"/>
  <c r="Q17" i="4"/>
  <c r="T17" i="4" s="1"/>
  <c r="A17" i="5" s="1"/>
  <c r="E9" i="4"/>
  <c r="R9" i="4"/>
  <c r="Q9" i="4"/>
  <c r="T9" i="4" s="1"/>
  <c r="A9" i="5" s="1"/>
  <c r="E4" i="4"/>
  <c r="R4" i="4"/>
  <c r="E2" i="4"/>
  <c r="R2" i="4"/>
  <c r="Q2" i="4"/>
  <c r="T2" i="4" s="1"/>
  <c r="A2" i="5" s="1"/>
  <c r="E7" i="4"/>
  <c r="R7" i="4"/>
  <c r="Q7" i="4"/>
  <c r="T7" i="4" s="1"/>
  <c r="A7" i="5" s="1"/>
  <c r="E20" i="4"/>
  <c r="R20" i="4"/>
  <c r="Q20" i="4"/>
  <c r="T20" i="4" s="1"/>
  <c r="A20" i="5" s="1"/>
  <c r="E13" i="4"/>
  <c r="R13" i="4"/>
  <c r="Q13" i="4"/>
  <c r="T13" i="4" s="1"/>
  <c r="A13" i="5" s="1"/>
  <c r="E10" i="4"/>
  <c r="R10" i="4"/>
  <c r="Q10" i="4"/>
  <c r="T10" i="4" s="1"/>
  <c r="A10" i="5" s="1"/>
  <c r="E5" i="4"/>
  <c r="R5" i="4"/>
  <c r="E14" i="4"/>
  <c r="R14" i="4"/>
  <c r="E26" i="4"/>
  <c r="R26" i="4"/>
  <c r="E12" i="4"/>
  <c r="R12" i="4"/>
  <c r="E29" i="4"/>
  <c r="R29" i="4"/>
  <c r="E27" i="4"/>
  <c r="R27" i="4"/>
  <c r="E18" i="4"/>
  <c r="R18" i="4"/>
  <c r="E8" i="4"/>
  <c r="R8" i="4"/>
  <c r="E3" i="4"/>
  <c r="R3" i="4"/>
  <c r="E25" i="4"/>
  <c r="R25" i="4"/>
  <c r="Q25" i="4"/>
  <c r="T25" i="4" s="1"/>
  <c r="A25" i="5" s="1"/>
  <c r="E16" i="4"/>
  <c r="R16" i="4"/>
  <c r="E11" i="4"/>
  <c r="R11" i="4"/>
  <c r="E24" i="4"/>
  <c r="R24" i="4"/>
  <c r="Q24" i="4"/>
  <c r="T24" i="4" s="1"/>
  <c r="A24" i="5" s="1"/>
  <c r="E21" i="4"/>
  <c r="N24" i="4"/>
  <c r="K24" i="4"/>
  <c r="L24" i="4"/>
  <c r="M24" i="4"/>
  <c r="L17" i="4"/>
  <c r="K17" i="4"/>
  <c r="M17" i="4"/>
  <c r="L9" i="4"/>
  <c r="K9" i="4"/>
  <c r="M9" i="4"/>
  <c r="N9" i="4"/>
  <c r="K18" i="4"/>
  <c r="L18" i="4"/>
  <c r="M18" i="4"/>
  <c r="M7" i="4"/>
  <c r="N7" i="4"/>
  <c r="K7" i="4"/>
  <c r="L7" i="4"/>
  <c r="L20" i="4"/>
  <c r="N20" i="4"/>
  <c r="K20" i="4"/>
  <c r="M20" i="4"/>
  <c r="L13" i="4"/>
  <c r="K13" i="4"/>
  <c r="M13" i="4"/>
  <c r="K10" i="4"/>
  <c r="L10" i="4"/>
  <c r="M10" i="4"/>
  <c r="N10" i="4"/>
  <c r="M25" i="4"/>
  <c r="L25" i="4"/>
  <c r="K25" i="4"/>
  <c r="N25" i="4"/>
  <c r="M15" i="4"/>
  <c r="K15" i="4"/>
  <c r="L15" i="4"/>
  <c r="K2" i="4"/>
  <c r="L2" i="4"/>
  <c r="N2" i="4"/>
  <c r="M2" i="4"/>
  <c r="F13" i="4"/>
  <c r="S13" i="4" s="1"/>
  <c r="F10" i="4"/>
  <c r="S10" i="4" s="1"/>
  <c r="F7" i="4"/>
  <c r="S7" i="4" s="1"/>
  <c r="F25" i="4"/>
  <c r="S25" i="4" s="1"/>
  <c r="F17" i="4"/>
  <c r="S17" i="4" s="1"/>
  <c r="F15" i="4"/>
  <c r="S15" i="4" s="1"/>
  <c r="F2" i="4"/>
  <c r="S2" i="4" s="1"/>
  <c r="F9" i="4"/>
  <c r="S9" i="4" s="1"/>
  <c r="F18" i="4"/>
  <c r="S18" i="4" s="1"/>
  <c r="F24" i="4"/>
  <c r="S24" i="4" s="1"/>
  <c r="F20" i="4"/>
  <c r="S20" i="4" s="1"/>
  <c r="O2" i="4"/>
  <c r="P2" i="4"/>
  <c r="P20" i="4"/>
  <c r="O20" i="4"/>
  <c r="O9" i="4"/>
  <c r="P9" i="4"/>
  <c r="O17" i="4"/>
  <c r="P17" i="4"/>
  <c r="P10" i="4"/>
  <c r="O10" i="4"/>
  <c r="P24" i="4"/>
  <c r="O24" i="4"/>
  <c r="P15" i="4"/>
  <c r="O15" i="4"/>
  <c r="P25" i="4"/>
  <c r="O25" i="4"/>
  <c r="P7" i="4"/>
  <c r="O7" i="4"/>
  <c r="P13" i="4"/>
  <c r="O13" i="4"/>
  <c r="Y23" i="1"/>
  <c r="Y25" i="1"/>
  <c r="Y24" i="1"/>
  <c r="H24" i="4" s="1"/>
  <c r="Y18" i="1"/>
  <c r="H18" i="4" s="1"/>
  <c r="AM11" i="1"/>
  <c r="C5" i="4"/>
  <c r="Q5" i="4" s="1"/>
  <c r="T5" i="4" s="1"/>
  <c r="A5" i="5" s="1"/>
  <c r="Y26" i="1"/>
  <c r="H26" i="4" s="1"/>
  <c r="C26" i="4"/>
  <c r="Q26" i="4" s="1"/>
  <c r="T26" i="4" s="1"/>
  <c r="A26" i="5" s="1"/>
  <c r="C23" i="4"/>
  <c r="Q23" i="4" s="1"/>
  <c r="T23" i="4" s="1"/>
  <c r="A23" i="5" s="1"/>
  <c r="Y27" i="1"/>
  <c r="Y30" i="1"/>
  <c r="H30" i="4" s="1"/>
  <c r="C30" i="4"/>
  <c r="Q30" i="4" s="1"/>
  <c r="T30" i="4" s="1"/>
  <c r="C27" i="4"/>
  <c r="Q27" i="4" s="1"/>
  <c r="T27" i="4" s="1"/>
  <c r="A27" i="5" s="1"/>
  <c r="Y21" i="1"/>
  <c r="H21" i="4" s="1"/>
  <c r="C21" i="4"/>
  <c r="R21" i="4" s="1"/>
  <c r="Y22" i="1"/>
  <c r="H22" i="4" s="1"/>
  <c r="C14" i="4"/>
  <c r="Q14" i="4" s="1"/>
  <c r="T14" i="4" s="1"/>
  <c r="A14" i="5" s="1"/>
  <c r="Y14" i="1"/>
  <c r="Y15" i="1"/>
  <c r="Y16" i="1"/>
  <c r="H16" i="4" s="1"/>
  <c r="Y13" i="1"/>
  <c r="C11" i="4"/>
  <c r="Q11" i="4" s="1"/>
  <c r="T11" i="4" s="1"/>
  <c r="A11" i="5" s="1"/>
  <c r="Y9" i="1"/>
  <c r="H9" i="4" s="1"/>
  <c r="Y17" i="1"/>
  <c r="Y19" i="1"/>
  <c r="C4" i="4"/>
  <c r="Q4" i="4" s="1"/>
  <c r="T4" i="4" s="1"/>
  <c r="A4" i="5" s="1"/>
  <c r="Y29" i="1"/>
  <c r="H29" i="4" s="1"/>
  <c r="C29" i="4"/>
  <c r="Q29" i="4" s="1"/>
  <c r="T29" i="4" s="1"/>
  <c r="Y20" i="1"/>
  <c r="Y8" i="1"/>
  <c r="C8" i="4"/>
  <c r="Q8" i="4" s="1"/>
  <c r="T8" i="4" s="1"/>
  <c r="A8" i="5" s="1"/>
  <c r="AM22" i="1"/>
  <c r="AM19" i="1"/>
  <c r="C19" i="4"/>
  <c r="Q19" i="4" s="1"/>
  <c r="T19" i="4" s="1"/>
  <c r="A19" i="5" s="1"/>
  <c r="C3" i="4"/>
  <c r="Q3" i="4" s="1"/>
  <c r="T3" i="4" s="1"/>
  <c r="A3" i="5" s="1"/>
  <c r="Y7" i="1"/>
  <c r="C28" i="4"/>
  <c r="Q28" i="4" s="1"/>
  <c r="T28" i="4" s="1"/>
  <c r="C12" i="4"/>
  <c r="Q12" i="4" s="1"/>
  <c r="T12" i="4" s="1"/>
  <c r="A12" i="5" s="1"/>
  <c r="AM14" i="1"/>
  <c r="C22" i="4"/>
  <c r="Q22" i="4" s="1"/>
  <c r="T22" i="4" s="1"/>
  <c r="A22" i="5" s="1"/>
  <c r="C6" i="4"/>
  <c r="Q6" i="4" s="1"/>
  <c r="T6" i="4" s="1"/>
  <c r="A6" i="5" s="1"/>
  <c r="P16" i="4" l="1"/>
  <c r="N16" i="4"/>
  <c r="O18" i="4"/>
  <c r="K16" i="4"/>
  <c r="L16" i="4"/>
  <c r="Q16" i="4"/>
  <c r="T16" i="4" s="1"/>
  <c r="A16" i="5" s="1"/>
  <c r="P18" i="4"/>
  <c r="Q18" i="4"/>
  <c r="T18" i="4" s="1"/>
  <c r="A18" i="5" s="1"/>
  <c r="O16" i="4"/>
  <c r="M16" i="4"/>
  <c r="H8" i="4"/>
  <c r="H13" i="4"/>
  <c r="N13" i="4" s="1"/>
  <c r="H12" i="4"/>
  <c r="N12" i="4" s="1"/>
  <c r="H7" i="4"/>
  <c r="H6" i="4"/>
  <c r="H15" i="4"/>
  <c r="N15" i="4" s="1"/>
  <c r="H27" i="4"/>
  <c r="H19" i="4"/>
  <c r="H23" i="4"/>
  <c r="H20" i="4"/>
  <c r="H14" i="4"/>
  <c r="N14" i="4" s="1"/>
  <c r="H25" i="4"/>
  <c r="H17" i="4"/>
  <c r="N17" i="4" s="1"/>
  <c r="Q21" i="4"/>
  <c r="T21" i="4" s="1"/>
  <c r="A21" i="5" s="1"/>
  <c r="K6" i="4"/>
  <c r="L6" i="4"/>
  <c r="N6" i="4"/>
  <c r="M6" i="4"/>
  <c r="K22" i="4"/>
  <c r="N22" i="4"/>
  <c r="L22" i="4"/>
  <c r="M22" i="4"/>
  <c r="K14" i="4"/>
  <c r="L14" i="4"/>
  <c r="M14" i="4"/>
  <c r="M23" i="4"/>
  <c r="N23" i="4"/>
  <c r="K23" i="4"/>
  <c r="L23" i="4"/>
  <c r="K12" i="4"/>
  <c r="L12" i="4"/>
  <c r="M12" i="4"/>
  <c r="M21" i="4"/>
  <c r="L21" i="4"/>
  <c r="K21" i="4"/>
  <c r="N21" i="4"/>
  <c r="N28" i="4"/>
  <c r="K28" i="4"/>
  <c r="L28" i="4"/>
  <c r="M28" i="4"/>
  <c r="K26" i="4"/>
  <c r="N26" i="4"/>
  <c r="L26" i="4"/>
  <c r="M26" i="4"/>
  <c r="M11" i="4"/>
  <c r="N11" i="4"/>
  <c r="K11" i="4"/>
  <c r="L11" i="4"/>
  <c r="M29" i="4"/>
  <c r="L29" i="4"/>
  <c r="K29" i="4"/>
  <c r="N29" i="4"/>
  <c r="M3" i="4"/>
  <c r="N3" i="4"/>
  <c r="K3" i="4"/>
  <c r="L3" i="4"/>
  <c r="K30" i="4"/>
  <c r="N30" i="4"/>
  <c r="L30" i="4"/>
  <c r="M30" i="4"/>
  <c r="L8" i="4"/>
  <c r="N8" i="4"/>
  <c r="K8" i="4"/>
  <c r="M8" i="4"/>
  <c r="M5" i="4"/>
  <c r="K5" i="4"/>
  <c r="L5" i="4"/>
  <c r="N5" i="4"/>
  <c r="M27" i="4"/>
  <c r="N27" i="4"/>
  <c r="K27" i="4"/>
  <c r="L27" i="4"/>
  <c r="M19" i="4"/>
  <c r="N19" i="4"/>
  <c r="K19" i="4"/>
  <c r="L19" i="4"/>
  <c r="K4" i="4"/>
  <c r="N4" i="4"/>
  <c r="L4" i="4"/>
  <c r="M4" i="4"/>
  <c r="F6" i="4"/>
  <c r="S6" i="4" s="1"/>
  <c r="F22" i="4"/>
  <c r="S22" i="4" s="1"/>
  <c r="F23" i="4"/>
  <c r="S23" i="4" s="1"/>
  <c r="F8" i="4"/>
  <c r="S8" i="4" s="1"/>
  <c r="F26" i="4"/>
  <c r="S26" i="4" s="1"/>
  <c r="F12" i="4"/>
  <c r="S12" i="4" s="1"/>
  <c r="F28" i="4"/>
  <c r="S28" i="4" s="1"/>
  <c r="F11" i="4"/>
  <c r="S11" i="4" s="1"/>
  <c r="F5" i="4"/>
  <c r="S5" i="4" s="1"/>
  <c r="F29" i="4"/>
  <c r="S29" i="4" s="1"/>
  <c r="F27" i="4"/>
  <c r="S27" i="4" s="1"/>
  <c r="F14" i="4"/>
  <c r="S14" i="4" s="1"/>
  <c r="F21" i="4"/>
  <c r="S21" i="4" s="1"/>
  <c r="F3" i="4"/>
  <c r="S3" i="4" s="1"/>
  <c r="F30" i="4"/>
  <c r="S30" i="4" s="1"/>
  <c r="F19" i="4"/>
  <c r="S19" i="4" s="1"/>
  <c r="F4" i="4"/>
  <c r="S4" i="4" s="1"/>
  <c r="P12" i="4"/>
  <c r="O12" i="4"/>
  <c r="P8" i="4"/>
  <c r="O8" i="4"/>
  <c r="P11" i="4"/>
  <c r="O11" i="4"/>
  <c r="P4" i="4"/>
  <c r="O4" i="4"/>
  <c r="P30" i="4"/>
  <c r="O30" i="4"/>
  <c r="P23" i="4"/>
  <c r="O23" i="4"/>
  <c r="O26" i="4"/>
  <c r="P26" i="4"/>
  <c r="O6" i="4"/>
  <c r="P6" i="4"/>
  <c r="P3" i="4"/>
  <c r="O3" i="4"/>
  <c r="O29" i="4"/>
  <c r="P29" i="4"/>
  <c r="P14" i="4"/>
  <c r="O14" i="4"/>
  <c r="P21" i="4"/>
  <c r="O21" i="4"/>
  <c r="P28" i="4"/>
  <c r="O28" i="4"/>
  <c r="P22" i="4"/>
  <c r="O22" i="4"/>
  <c r="P19" i="4"/>
  <c r="O19" i="4"/>
  <c r="P27" i="4"/>
  <c r="O27" i="4"/>
  <c r="O5" i="4"/>
  <c r="P5" i="4"/>
</calcChain>
</file>

<file path=xl/sharedStrings.xml><?xml version="1.0" encoding="utf-8"?>
<sst xmlns="http://schemas.openxmlformats.org/spreadsheetml/2006/main" count="90" uniqueCount="33">
  <si>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</si>
  <si>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</si>
  <si>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</si>
  <si>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</si>
  <si>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</si>
  <si>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</si>
  <si>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</si>
  <si>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</si>
  <si>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</si>
  <si>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</si>
  <si>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</si>
  <si>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</si>
  <si>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</si>
  <si>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</si>
  <si>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</si>
  <si>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</si>
  <si>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</si>
  <si>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</si>
  <si>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</si>
  <si>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</si>
  <si>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</si>
  <si>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</si>
  <si>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</si>
  <si>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</si>
  <si>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Г19</t>
  </si>
  <si>
    <t>Г20</t>
  </si>
  <si>
    <t>Г21</t>
  </si>
  <si>
    <t>3ОЛ</t>
  </si>
  <si>
    <t>2ОЛ</t>
  </si>
  <si>
    <t>4ол</t>
  </si>
  <si>
    <t>2КМ</t>
  </si>
  <si>
    <t>3КМ</t>
  </si>
  <si>
    <t>=Лист1!W3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</si>
</sst>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0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0" fillId="10" borderId="0" xfId="0" applyFill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10" fillId="0" borderId="0" xfId="0" applyFont="1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>
      <alignment horizontal="right"/>
    </xf>
    <xf numFmtId="0" fontId="8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0" xfId="0" applyFont="1"/>
    <xf numFmtId="49" fontId="0" fillId="0" borderId="0" xfId="0" applyNumberFormat="1" applyFont="1" applyAlignment="1">
      <alignment horizontal="right" vertical="center"/>
    </xf>
    <xf numFmtId="0" fontId="0" fillId="7" borderId="0" xfId="0" applyFill="1" applyAlignment="1">
      <alignment horizontal="right"/>
    </xf>
    <xf numFmtId="0" fontId="10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8" borderId="0" xfId="0" applyFill="1" applyAlignment="1">
      <alignment horizontal="right"/>
    </xf>
    <xf numFmtId="0" fontId="0" fillId="13" borderId="0" xfId="0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A4" sqref="A4:XFD4"/>
    </sheetView>
  </sheetViews>
  <sheetFormatPr defaultRowHeight="13.5" x14ac:dyDescent="0.2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7.2851562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3.42578125" style="11" customWidth="1"/>
    <col min="17" max="17" width="4.5703125" style="11" customWidth="1"/>
    <col min="18" max="18" width="6.85546875" style="1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6.425781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5.5703125" style="31" customWidth="1"/>
    <col min="95" max="95" width="6.85546875" style="31" customWidth="1"/>
    <col min="96" max="96" width="4.42578125" style="31" customWidth="1"/>
    <col min="97" max="97" width="4.7109375" style="31" customWidth="1"/>
    <col min="98" max="98" width="5" style="31" customWidth="1"/>
    <col min="99" max="99" width="4" style="31" customWidth="1"/>
    <col min="100" max="100" width="4.140625" style="31" customWidth="1"/>
    <col min="101" max="101" width="4" style="31" customWidth="1"/>
    <col min="102" max="102" width="4.140625" style="31" customWidth="1"/>
    <col min="103" max="103" width="3" style="3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 x14ac:dyDescent="0.25">
      <c r="A1" s="4"/>
      <c r="B1" s="12"/>
      <c r="C1" s="55"/>
      <c r="D1" s="12"/>
      <c r="E1" s="132"/>
      <c r="F1" s="133"/>
      <c r="G1" s="133"/>
      <c r="H1" s="133"/>
      <c r="I1" s="134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35"/>
      <c r="V1" s="136"/>
      <c r="W1" s="135"/>
      <c r="X1" s="137"/>
      <c r="Y1" s="136"/>
      <c r="Z1" s="135"/>
      <c r="AA1" s="137"/>
      <c r="AB1" s="136"/>
      <c r="AC1" s="3"/>
      <c r="AD1" s="135"/>
      <c r="AE1" s="136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 x14ac:dyDescent="0.25">
      <c r="A2" s="10"/>
      <c r="B2" s="19"/>
      <c r="C2" s="10"/>
      <c r="D2" s="19"/>
      <c r="E2" s="32"/>
      <c r="F2" s="32"/>
      <c r="G2" s="129" t="s">
        <v>32</v>
      </c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 x14ac:dyDescent="0.25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 t="s">
        <v>28</v>
      </c>
      <c r="V3" s="50" t="s">
        <v>0</v>
      </c>
      <c r="W3" s="7" t="s">
        <v>30</v>
      </c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 x14ac:dyDescent="0.25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 t="s">
        <v>27</v>
      </c>
      <c r="V4" s="50" t="s">
        <v>0</v>
      </c>
      <c r="W4" s="7" t="s">
        <v>31</v>
      </c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 x14ac:dyDescent="0.25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 x14ac:dyDescent="0.25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 x14ac:dyDescent="0.25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 t="s">
        <v>31</v>
      </c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 x14ac:dyDescent="0.25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 x14ac:dyDescent="0.25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 x14ac:dyDescent="0.25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>
        <v>4</v>
      </c>
      <c r="V10" s="50" t="s">
        <v>0</v>
      </c>
      <c r="W10" s="7" t="s">
        <v>31</v>
      </c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 x14ac:dyDescent="0.25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 x14ac:dyDescent="0.25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 x14ac:dyDescent="0.25">
      <c r="A13" s="16"/>
      <c r="B13" s="45" t="s">
        <v>11</v>
      </c>
      <c r="C13" s="45"/>
      <c r="D13" s="29"/>
      <c r="E13" s="46" t="s">
        <v>24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>
        <v>4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 x14ac:dyDescent="0.25">
      <c r="A14" s="16"/>
      <c r="B14" s="45" t="s">
        <v>11</v>
      </c>
      <c r="C14" s="45"/>
      <c r="D14" s="29"/>
      <c r="E14" s="46" t="s">
        <v>25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>
        <v>4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 x14ac:dyDescent="0.25">
      <c r="A15" s="16"/>
      <c r="B15" s="45" t="s">
        <v>11</v>
      </c>
      <c r="C15" s="45"/>
      <c r="D15" s="29"/>
      <c r="E15" s="46" t="s">
        <v>25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>
        <v>4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 x14ac:dyDescent="0.25">
      <c r="A16" s="16"/>
      <c r="B16" s="45" t="s">
        <v>11</v>
      </c>
      <c r="C16" s="45"/>
      <c r="D16" s="29"/>
      <c r="E16" s="46" t="s">
        <v>25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>
        <v>4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 x14ac:dyDescent="0.25">
      <c r="A17" s="16"/>
      <c r="B17" s="45" t="s">
        <v>11</v>
      </c>
      <c r="C17" s="45"/>
      <c r="D17" s="29"/>
      <c r="E17" s="46" t="s">
        <v>26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>
        <v>4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 x14ac:dyDescent="0.25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>
        <v>4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 x14ac:dyDescent="0.25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 x14ac:dyDescent="0.25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 x14ac:dyDescent="0.25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 t="s">
        <v>29</v>
      </c>
      <c r="V21" s="50" t="s">
        <v>2</v>
      </c>
      <c r="W21" s="7" t="s">
        <v>31</v>
      </c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 x14ac:dyDescent="0.25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 x14ac:dyDescent="0.25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 x14ac:dyDescent="0.25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 t="s">
        <v>29</v>
      </c>
      <c r="V24" s="50" t="s">
        <v>3</v>
      </c>
      <c r="W24" s="7" t="s">
        <v>31</v>
      </c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 x14ac:dyDescent="0.25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 x14ac:dyDescent="0.25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 x14ac:dyDescent="0.25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 x14ac:dyDescent="0.25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 x14ac:dyDescent="0.25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 x14ac:dyDescent="0.25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 x14ac:dyDescent="0.25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57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zoomScale="70" zoomScaleNormal="70" workbookViewId="0">
      <pane ySplit="1" topLeftCell="A2" activePane="bottomLeft" state="frozen"/>
      <selection pane="bottomLeft" activeCell="T9" sqref="T9"/>
    </sheetView>
  </sheetViews>
  <sheetFormatPr defaultRowHeight="12.75" x14ac:dyDescent="0.2"/>
  <cols>
    <col min="1" max="1" width="15.28515625" style="80" customWidth="1"/>
    <col min="2" max="2" width="9.140625" style="85" customWidth="1"/>
    <col min="3" max="4" width="5.42578125" style="86" customWidth="1"/>
    <col min="5" max="5" width="6.28515625" style="84" customWidth="1"/>
    <col min="6" max="6" width="7" style="86" customWidth="1"/>
    <col min="7" max="7" width="18.28515625" style="86" customWidth="1"/>
    <col min="8" max="8" width="4.42578125" style="80" customWidth="1"/>
    <col min="9" max="9" width="10" style="80" customWidth="1"/>
    <col min="10" max="10" width="9.42578125" style="80" customWidth="1"/>
    <col min="11" max="11" width="14" customWidth="1"/>
    <col min="12" max="12" width="6.85546875" style="84" customWidth="1"/>
    <col min="13" max="13" width="5.28515625" style="110" customWidth="1"/>
    <col min="14" max="14" width="2.7109375" customWidth="1"/>
    <col min="16" max="16" width="6.7109375" customWidth="1"/>
    <col min="17" max="17" width="37.5703125" style="92" customWidth="1"/>
    <col min="18" max="18" width="9" style="92" customWidth="1"/>
    <col min="19" max="19" width="6.140625" style="92" customWidth="1"/>
    <col min="20" max="20" width="65.7109375" style="92" customWidth="1"/>
    <col min="21" max="21" width="9.140625" style="92"/>
    <col min="22" max="22" width="7.28515625" style="92" customWidth="1"/>
    <col min="23" max="23" width="6" style="92" customWidth="1"/>
    <col min="24" max="24" width="9.140625" style="92"/>
    <col min="25" max="25" width="7.85546875" style="92" customWidth="1"/>
    <col min="26" max="26" width="28.85546875" style="92" customWidth="1"/>
    <col min="27" max="27" width="28.7109375" style="92" customWidth="1"/>
    <col min="28" max="28" width="10.28515625" style="92" bestFit="1" customWidth="1"/>
    <col min="29" max="31" width="9.140625" style="92"/>
  </cols>
  <sheetData>
    <row r="1" spans="1:31" x14ac:dyDescent="0.2">
      <c r="A1" s="89"/>
      <c r="B1" s="138"/>
      <c r="C1" s="138"/>
      <c r="D1" s="90"/>
      <c r="E1" s="138"/>
      <c r="F1" s="138"/>
      <c r="G1" s="138"/>
      <c r="H1" s="138"/>
      <c r="I1" s="89"/>
      <c r="J1" s="89"/>
      <c r="K1" s="83"/>
      <c r="L1" s="139"/>
      <c r="M1" s="139"/>
      <c r="N1" s="108"/>
      <c r="T1" s="122"/>
    </row>
    <row r="2" spans="1:31" ht="15" x14ac:dyDescent="0.25">
      <c r="A2" s="88">
        <f>Лист1!E:E</f>
        <v>0</v>
      </c>
      <c r="B2" s="85">
        <f>Лист1!U:U</f>
        <v>0</v>
      </c>
      <c r="C2" s="86">
        <f>Лист1!X:X</f>
        <v>0</v>
      </c>
      <c r="D2" s="91" t="str">
        <f>IF(A:A=0,"",A:A)</f>
        <v/>
      </c>
      <c r="E2" s="122" t="str">
        <f>IF(B:B=0,"",B:B)</f>
        <v/>
      </c>
      <c r="F2" s="91" t="str">
        <f>IF(C:C=0,"",C:C)</f>
        <v/>
      </c>
      <c r="H2" s="114">
        <f>Лист1!Y:Y</f>
        <v>0</v>
      </c>
      <c r="I2" s="114" t="e">
        <f>Лист1!AN:AN</f>
        <v>#REF!</v>
      </c>
      <c r="J2" s="114">
        <f>Лист1!AU:AU</f>
        <v>0</v>
      </c>
      <c r="K2" s="87" t="str">
        <f t="shared" ref="K2:K39" si="0">IF(ISERR(SEARCH(".",$C2)),"",A2)</f>
        <v/>
      </c>
      <c r="L2" s="84" t="str">
        <f t="shared" ref="L2:L39" si="1">IF(ISERR(SEARCH(".",$C2)),"",B2)</f>
        <v/>
      </c>
      <c r="M2" s="110" t="str">
        <f t="shared" ref="M2:M39" si="2">IF(ISERR(SEARCH(".",$C2)),"",C2)</f>
        <v/>
      </c>
      <c r="N2" s="87" t="str">
        <f>IF(ISERR(SEARCH(".",$C2)),"",H2)</f>
        <v/>
      </c>
      <c r="O2" t="str">
        <f>IF(ISERR(SEARCH(".",$C2)),"",I2)</f>
        <v/>
      </c>
      <c r="P2" t="str">
        <f>IF(ISERR(SEARCH(".",$C2)),"",J2)</f>
        <v/>
      </c>
      <c r="Q2" s="122" t="str">
        <f>CONCATENATE(B2,C2)</f>
        <v>00</v>
      </c>
      <c r="R2" s="128" t="str">
        <f>IF(ISERR(B2^1),B2&amp;C2,"")</f>
        <v/>
      </c>
      <c r="S2" s="128" t="str">
        <f>IF(ISERR(SEARCH(".",$F2)),F2,"")</f>
        <v/>
      </c>
      <c r="T2" s="131" t="str">
        <f>IF(ISERR(SUBSTITUTE(Q2,".",MID(7/8,2,1))^1),Q2,"")</f>
        <v/>
      </c>
      <c r="Z2" s="116"/>
      <c r="AA2" s="116"/>
      <c r="AB2" s="117"/>
    </row>
    <row r="3" spans="1:31" ht="15" x14ac:dyDescent="0.25">
      <c r="A3" s="88" t="str">
        <f>Лист1!E:E</f>
        <v>Н77</v>
      </c>
      <c r="B3" s="85" t="str">
        <f>Лист1!U:U</f>
        <v>2ОЛ</v>
      </c>
      <c r="C3" s="86" t="str">
        <f>Лист1!X:X</f>
        <v>1</v>
      </c>
      <c r="D3" s="91" t="str">
        <f t="shared" ref="D3:D30" si="3">IF(A:A=0,"",A:A)</f>
        <v>Н77</v>
      </c>
      <c r="E3" s="122" t="str">
        <f t="shared" ref="E3:E30" si="4">IF(B:B=0,"",B:B)</f>
        <v>2ОЛ</v>
      </c>
      <c r="F3" s="91" t="str">
        <f t="shared" ref="F3:F30" si="5">IF(C:C=0,"",C:C)</f>
        <v>1</v>
      </c>
      <c r="G3" s="91" t="str">
        <f>Лист1!W3</f>
        <v>2КМ</v>
      </c>
      <c r="H3" s="114" t="str">
        <f>Лист1!Y:Y</f>
        <v>a</v>
      </c>
      <c r="I3" s="114">
        <f>Лист1!AN:AN</f>
        <v>0.81</v>
      </c>
      <c r="J3" s="114">
        <f>Лист1!AU:AU</f>
        <v>4.6999999999999993</v>
      </c>
      <c r="K3" s="87" t="str">
        <f t="shared" si="0"/>
        <v/>
      </c>
      <c r="L3" s="84" t="str">
        <f t="shared" si="1"/>
        <v/>
      </c>
      <c r="M3" s="110" t="str">
        <f t="shared" si="2"/>
        <v/>
      </c>
      <c r="N3" s="87" t="str">
        <f t="shared" ref="N3:N17" si="6">IF(ISERR(SEARCH(".",$C3)),"",H3)</f>
        <v/>
      </c>
      <c r="O3" t="str">
        <f t="shared" ref="O3:O32" si="7">IF(ISERR(SEARCH(".",$C3)),"",I3)</f>
        <v/>
      </c>
      <c r="P3" t="str">
        <f t="shared" ref="P3:P30" si="8">IF(ISERR(SEARCH(".",$C3)),"",J3)</f>
        <v/>
      </c>
      <c r="Q3" s="130" t="str">
        <f t="shared" ref="Q3:Q24" si="9">CONCATENATE(B3,C3)</f>
        <v>2ОЛ1</v>
      </c>
      <c r="R3" s="128" t="str">
        <f t="shared" ref="R3:R24" si="10">IF(ISERR(B3^1),B3&amp;C3,"")</f>
        <v>2ОЛ1</v>
      </c>
      <c r="S3" s="128" t="str">
        <f t="shared" ref="S3:S30" si="11">IF(ISERR(SEARCH(".",$F3)),F3,"")</f>
        <v>1</v>
      </c>
      <c r="T3" s="131" t="str">
        <f t="shared" ref="T3:T30" si="12">IF(ISERR(SUBSTITUTE(Q3,".",MID(7/8,2,1))^1),Q3,"")</f>
        <v>2ОЛ1</v>
      </c>
      <c r="U3" s="113"/>
      <c r="V3" s="91"/>
      <c r="W3" s="114"/>
      <c r="Z3" s="116"/>
      <c r="AA3" s="116"/>
      <c r="AB3" s="117"/>
    </row>
    <row r="4" spans="1:31" ht="15" x14ac:dyDescent="0.25">
      <c r="A4" s="88" t="str">
        <f>Лист1!E:E</f>
        <v>Г9</v>
      </c>
      <c r="B4" s="85" t="str">
        <f>Лист1!U:U</f>
        <v>3ОЛ</v>
      </c>
      <c r="C4" s="86" t="str">
        <f>Лист1!X:X</f>
        <v>1</v>
      </c>
      <c r="D4" s="91" t="str">
        <f t="shared" si="3"/>
        <v>Г9</v>
      </c>
      <c r="E4" s="140" t="str">
        <f t="shared" si="4"/>
        <v>3ОЛ</v>
      </c>
      <c r="F4" s="141" t="str">
        <f t="shared" si="5"/>
        <v>1</v>
      </c>
      <c r="G4" s="91" t="str">
        <f>Лист1!W4</f>
        <v>3КМ</v>
      </c>
      <c r="H4" s="114" t="str">
        <f>Лист1!Y:Y</f>
        <v>a</v>
      </c>
      <c r="I4" s="114">
        <f>Лист1!AN:AN</f>
        <v>0.81</v>
      </c>
      <c r="J4" s="114">
        <f>Лист1!AU:AU</f>
        <v>4.6999999999999993</v>
      </c>
      <c r="K4" s="87" t="str">
        <f t="shared" si="0"/>
        <v/>
      </c>
      <c r="L4" s="84" t="str">
        <f t="shared" si="1"/>
        <v/>
      </c>
      <c r="M4" s="110" t="str">
        <f t="shared" si="2"/>
        <v/>
      </c>
      <c r="N4" s="87" t="str">
        <f t="shared" si="6"/>
        <v/>
      </c>
      <c r="O4" t="str">
        <f t="shared" si="7"/>
        <v/>
      </c>
      <c r="P4" t="str">
        <f t="shared" si="8"/>
        <v/>
      </c>
      <c r="Q4" s="130" t="str">
        <f t="shared" si="9"/>
        <v>3ОЛ1</v>
      </c>
      <c r="R4" s="116" t="str">
        <f t="shared" si="10"/>
        <v>3ОЛ1</v>
      </c>
      <c r="S4" s="116" t="str">
        <f t="shared" si="11"/>
        <v>1</v>
      </c>
      <c r="T4" s="131" t="str">
        <f t="shared" si="12"/>
        <v>3ОЛ1</v>
      </c>
      <c r="U4" s="113"/>
      <c r="V4" s="91"/>
      <c r="W4" s="114"/>
      <c r="Z4" s="116"/>
      <c r="AA4" s="116"/>
      <c r="AB4" s="117"/>
    </row>
    <row r="5" spans="1:31" ht="15" x14ac:dyDescent="0.25">
      <c r="A5" s="88" t="str">
        <f>Лист1!E:E</f>
        <v>Г9</v>
      </c>
      <c r="B5" s="85">
        <f>Лист1!U:U</f>
        <v>0</v>
      </c>
      <c r="C5" s="86" t="str">
        <f>Лист1!X:X</f>
        <v>1</v>
      </c>
      <c r="D5" s="91" t="str">
        <f t="shared" si="3"/>
        <v>Г9</v>
      </c>
      <c r="E5" s="140" t="str">
        <f t="shared" si="4"/>
        <v/>
      </c>
      <c r="F5" s="141" t="str">
        <f t="shared" si="5"/>
        <v>1</v>
      </c>
      <c r="G5" s="91">
        <f>Лист1!W5</f>
        <v>0</v>
      </c>
      <c r="H5" s="114" t="str">
        <f>Лист1!Y:Y</f>
        <v>в</v>
      </c>
      <c r="I5" s="114">
        <f>Лист1!AN:AN</f>
        <v>5.3999999999999995</v>
      </c>
      <c r="J5" s="114">
        <f>Лист1!AU:AU</f>
        <v>29.1</v>
      </c>
      <c r="K5" s="87" t="str">
        <f t="shared" si="0"/>
        <v/>
      </c>
      <c r="L5" s="84" t="str">
        <f t="shared" si="1"/>
        <v/>
      </c>
      <c r="M5" s="110" t="str">
        <f t="shared" si="2"/>
        <v/>
      </c>
      <c r="N5" s="87" t="str">
        <f t="shared" si="6"/>
        <v/>
      </c>
      <c r="O5" t="str">
        <f t="shared" si="7"/>
        <v/>
      </c>
      <c r="P5" t="str">
        <f t="shared" si="8"/>
        <v/>
      </c>
      <c r="Q5" s="122" t="str">
        <f t="shared" si="9"/>
        <v>01</v>
      </c>
      <c r="R5" s="116" t="str">
        <f t="shared" si="10"/>
        <v/>
      </c>
      <c r="S5" s="116" t="str">
        <f t="shared" si="11"/>
        <v>1</v>
      </c>
      <c r="T5" s="131" t="str">
        <f t="shared" si="12"/>
        <v/>
      </c>
      <c r="U5" s="113"/>
      <c r="V5" s="91"/>
      <c r="W5" s="114"/>
      <c r="Z5" s="116"/>
      <c r="AA5" s="116"/>
      <c r="AB5" s="117"/>
    </row>
    <row r="6" spans="1:31" ht="15" x14ac:dyDescent="0.25">
      <c r="A6" s="88" t="str">
        <f>Лист1!E:E</f>
        <v>Г9</v>
      </c>
      <c r="B6" s="85">
        <f>Лист1!U:U</f>
        <v>0</v>
      </c>
      <c r="C6" s="86" t="str">
        <f>Лист1!X:X</f>
        <v>1</v>
      </c>
      <c r="D6" s="91" t="str">
        <f t="shared" si="3"/>
        <v>Г9</v>
      </c>
      <c r="E6" s="140" t="str">
        <f t="shared" si="4"/>
        <v/>
      </c>
      <c r="F6" s="141" t="str">
        <f t="shared" si="5"/>
        <v>1</v>
      </c>
      <c r="G6" s="91">
        <f>Лист1!W6</f>
        <v>0</v>
      </c>
      <c r="H6" s="123" t="str">
        <f>Лист1!Y:Y</f>
        <v>с</v>
      </c>
      <c r="I6" s="114">
        <f>Лист1!AN:AN</f>
        <v>0.81</v>
      </c>
      <c r="J6" s="114">
        <f>Лист1!AU:AU</f>
        <v>4.6999999999999993</v>
      </c>
      <c r="K6" s="87" t="str">
        <f t="shared" si="0"/>
        <v/>
      </c>
      <c r="L6" s="84" t="str">
        <f t="shared" si="1"/>
        <v/>
      </c>
      <c r="M6" s="110" t="str">
        <f t="shared" si="2"/>
        <v/>
      </c>
      <c r="N6" s="87" t="str">
        <f t="shared" si="6"/>
        <v/>
      </c>
      <c r="O6" t="str">
        <f t="shared" si="7"/>
        <v/>
      </c>
      <c r="P6" t="str">
        <f t="shared" si="8"/>
        <v/>
      </c>
      <c r="Q6" s="122" t="str">
        <f t="shared" si="9"/>
        <v>01</v>
      </c>
      <c r="R6" s="116" t="str">
        <f t="shared" si="10"/>
        <v/>
      </c>
      <c r="S6" s="116" t="str">
        <f t="shared" si="11"/>
        <v>1</v>
      </c>
      <c r="T6" s="131" t="str">
        <f t="shared" si="12"/>
        <v/>
      </c>
      <c r="U6" s="113"/>
      <c r="V6" s="91"/>
      <c r="W6" s="114"/>
      <c r="Z6" s="116"/>
      <c r="AA6" s="116"/>
      <c r="AB6" s="117"/>
    </row>
    <row r="7" spans="1:31" ht="15" x14ac:dyDescent="0.25">
      <c r="A7" s="88" t="str">
        <f>Лист1!E:E</f>
        <v>Н77</v>
      </c>
      <c r="B7" s="85">
        <f>Лист1!U:U</f>
        <v>3</v>
      </c>
      <c r="C7" s="86" t="str">
        <f>Лист1!X:X</f>
        <v>2</v>
      </c>
      <c r="D7" s="91" t="str">
        <f t="shared" si="3"/>
        <v>Н77</v>
      </c>
      <c r="E7" s="122">
        <f t="shared" si="4"/>
        <v>3</v>
      </c>
      <c r="F7" s="91" t="str">
        <f t="shared" si="5"/>
        <v>2</v>
      </c>
      <c r="G7" s="91" t="str">
        <f>Лист1!W7</f>
        <v>3КМ</v>
      </c>
      <c r="H7" s="114" t="str">
        <f>Лист1!Y:Y</f>
        <v>а</v>
      </c>
      <c r="I7" s="114">
        <f>Лист1!AN:AN</f>
        <v>0.81</v>
      </c>
      <c r="J7" s="114">
        <f>Лист1!AU:AU</f>
        <v>5.1999999999999993</v>
      </c>
      <c r="K7" s="87" t="str">
        <f t="shared" si="0"/>
        <v/>
      </c>
      <c r="L7" s="84" t="str">
        <f t="shared" si="1"/>
        <v/>
      </c>
      <c r="M7" s="110" t="str">
        <f t="shared" si="2"/>
        <v/>
      </c>
      <c r="N7" s="87" t="str">
        <f t="shared" si="6"/>
        <v/>
      </c>
      <c r="O7" t="str">
        <f t="shared" si="7"/>
        <v/>
      </c>
      <c r="P7" t="str">
        <f t="shared" si="8"/>
        <v/>
      </c>
      <c r="Q7" s="122" t="str">
        <f t="shared" si="9"/>
        <v>32</v>
      </c>
      <c r="R7" s="116" t="str">
        <f t="shared" si="10"/>
        <v/>
      </c>
      <c r="S7" s="116" t="str">
        <f t="shared" si="11"/>
        <v>2</v>
      </c>
      <c r="T7" s="131" t="str">
        <f t="shared" si="12"/>
        <v/>
      </c>
      <c r="U7" s="113"/>
      <c r="V7" s="91"/>
      <c r="W7" s="114"/>
      <c r="Z7" s="116"/>
      <c r="AA7" s="116"/>
      <c r="AB7" s="117"/>
    </row>
    <row r="8" spans="1:31" ht="15" x14ac:dyDescent="0.25">
      <c r="A8" s="88" t="str">
        <f>Лист1!E:E</f>
        <v>Н77</v>
      </c>
      <c r="B8" s="85">
        <f>Лист1!U:U</f>
        <v>0</v>
      </c>
      <c r="C8" s="86" t="str">
        <f>Лист1!X:X</f>
        <v>2</v>
      </c>
      <c r="D8" s="91" t="str">
        <f t="shared" si="3"/>
        <v>Н77</v>
      </c>
      <c r="E8" s="122" t="str">
        <f t="shared" si="4"/>
        <v/>
      </c>
      <c r="F8" s="91" t="str">
        <f t="shared" si="5"/>
        <v>2</v>
      </c>
      <c r="G8" s="91">
        <f>Лист1!W8</f>
        <v>0</v>
      </c>
      <c r="H8" s="114" t="str">
        <f>Лист1!Y:Y</f>
        <v>в</v>
      </c>
      <c r="I8" s="114">
        <f>Лист1!AN:AN</f>
        <v>0.42</v>
      </c>
      <c r="J8" s="114">
        <f>Лист1!AU:AU</f>
        <v>2.7</v>
      </c>
      <c r="K8" s="87" t="str">
        <f t="shared" si="0"/>
        <v/>
      </c>
      <c r="L8" s="84" t="str">
        <f t="shared" si="1"/>
        <v/>
      </c>
      <c r="M8" s="110" t="str">
        <f t="shared" si="2"/>
        <v/>
      </c>
      <c r="N8" s="87" t="str">
        <f t="shared" si="6"/>
        <v/>
      </c>
      <c r="O8" t="str">
        <f t="shared" si="7"/>
        <v/>
      </c>
      <c r="P8" t="str">
        <f t="shared" si="8"/>
        <v/>
      </c>
      <c r="Q8" s="122" t="str">
        <f t="shared" si="9"/>
        <v>02</v>
      </c>
      <c r="R8" s="128" t="str">
        <f t="shared" si="10"/>
        <v/>
      </c>
      <c r="S8" s="128" t="str">
        <f t="shared" si="11"/>
        <v>2</v>
      </c>
      <c r="T8" s="131" t="str">
        <f t="shared" si="12"/>
        <v/>
      </c>
      <c r="U8" s="113"/>
      <c r="V8" s="91"/>
      <c r="W8" s="114"/>
      <c r="Z8" s="116"/>
      <c r="AA8" s="116"/>
      <c r="AB8" s="117"/>
    </row>
    <row r="9" spans="1:31" ht="15" x14ac:dyDescent="0.25">
      <c r="A9" s="88" t="str">
        <f>Лист1!E:E</f>
        <v>Н77</v>
      </c>
      <c r="B9" s="85">
        <f>Лист1!U:U</f>
        <v>0</v>
      </c>
      <c r="C9" s="86" t="str">
        <f>Лист1!X:X</f>
        <v>2</v>
      </c>
      <c r="D9" s="91" t="str">
        <f t="shared" si="3"/>
        <v>Н77</v>
      </c>
      <c r="E9" s="122" t="str">
        <f t="shared" si="4"/>
        <v/>
      </c>
      <c r="F9" s="91" t="str">
        <f t="shared" si="5"/>
        <v>2</v>
      </c>
      <c r="G9" s="91">
        <f>Лист1!W9</f>
        <v>0</v>
      </c>
      <c r="H9" s="123" t="str">
        <f>Лист1!Y:Y</f>
        <v>с</v>
      </c>
      <c r="I9" s="114">
        <f>Лист1!AN:AN</f>
        <v>0.27</v>
      </c>
      <c r="J9" s="114">
        <f>Лист1!AU:AU</f>
        <v>1.8</v>
      </c>
      <c r="K9" s="87" t="str">
        <f t="shared" si="0"/>
        <v/>
      </c>
      <c r="L9" s="84" t="str">
        <f t="shared" si="1"/>
        <v/>
      </c>
      <c r="M9" s="110" t="str">
        <f t="shared" si="2"/>
        <v/>
      </c>
      <c r="N9" s="87" t="str">
        <f t="shared" si="6"/>
        <v/>
      </c>
      <c r="O9" t="str">
        <f t="shared" si="7"/>
        <v/>
      </c>
      <c r="P9" t="str">
        <f t="shared" si="8"/>
        <v/>
      </c>
      <c r="Q9" s="122" t="str">
        <f t="shared" si="9"/>
        <v>02</v>
      </c>
      <c r="R9" s="128" t="str">
        <f t="shared" si="10"/>
        <v/>
      </c>
      <c r="S9" s="128" t="str">
        <f t="shared" si="11"/>
        <v>2</v>
      </c>
      <c r="T9" s="131" t="str">
        <f t="shared" si="12"/>
        <v/>
      </c>
      <c r="U9" s="113"/>
      <c r="V9" s="91"/>
      <c r="W9" s="114"/>
      <c r="Z9" s="116"/>
      <c r="AA9" s="116"/>
      <c r="AB9" s="117"/>
    </row>
    <row r="10" spans="1:31" ht="15" x14ac:dyDescent="0.25">
      <c r="A10" s="88" t="str">
        <f>Лист1!E:E</f>
        <v>Г18</v>
      </c>
      <c r="B10" s="85">
        <f>Лист1!U:U</f>
        <v>4</v>
      </c>
      <c r="C10" s="86" t="str">
        <f>Лист1!X:X</f>
        <v>1</v>
      </c>
      <c r="D10" s="91" t="str">
        <f t="shared" si="3"/>
        <v>Г18</v>
      </c>
      <c r="E10" s="122">
        <f t="shared" si="4"/>
        <v>4</v>
      </c>
      <c r="F10" s="91" t="str">
        <f t="shared" si="5"/>
        <v>1</v>
      </c>
      <c r="G10" s="91" t="str">
        <f>Лист1!W10</f>
        <v>3КМ</v>
      </c>
      <c r="H10" s="114" t="str">
        <f>Лист1!Y:Y</f>
        <v>а</v>
      </c>
      <c r="I10" s="114">
        <f>Лист1!AN:AN</f>
        <v>3.9699999999999998</v>
      </c>
      <c r="J10" s="114">
        <f>Лист1!AU:AU</f>
        <v>23.1</v>
      </c>
      <c r="K10" s="87" t="str">
        <f t="shared" si="0"/>
        <v/>
      </c>
      <c r="L10" s="84" t="str">
        <f t="shared" si="1"/>
        <v/>
      </c>
      <c r="M10" s="110" t="str">
        <f t="shared" si="2"/>
        <v/>
      </c>
      <c r="N10" s="87" t="str">
        <f t="shared" si="6"/>
        <v/>
      </c>
      <c r="O10" t="str">
        <f t="shared" si="7"/>
        <v/>
      </c>
      <c r="P10" t="str">
        <f t="shared" si="8"/>
        <v/>
      </c>
      <c r="Q10" s="122" t="str">
        <f t="shared" si="9"/>
        <v>41</v>
      </c>
      <c r="R10" s="128" t="str">
        <f t="shared" si="10"/>
        <v/>
      </c>
      <c r="S10" s="128" t="str">
        <f t="shared" si="11"/>
        <v>1</v>
      </c>
      <c r="T10" s="131" t="str">
        <f t="shared" si="12"/>
        <v/>
      </c>
      <c r="U10" s="113"/>
      <c r="V10" s="91"/>
      <c r="W10" s="114"/>
      <c r="Z10" s="116"/>
      <c r="AA10" s="116"/>
      <c r="AB10" s="117"/>
    </row>
    <row r="11" spans="1:31" ht="15.75" thickBot="1" x14ac:dyDescent="0.3">
      <c r="A11" s="88" t="str">
        <f>Лист1!E:E</f>
        <v>Г18</v>
      </c>
      <c r="B11" s="85">
        <f>Лист1!U:U</f>
        <v>0</v>
      </c>
      <c r="C11" s="86" t="str">
        <f>Лист1!X:X</f>
        <v>1</v>
      </c>
      <c r="D11" s="91" t="str">
        <f t="shared" si="3"/>
        <v>Г18</v>
      </c>
      <c r="E11" s="122" t="str">
        <f t="shared" si="4"/>
        <v/>
      </c>
      <c r="F11" s="91" t="str">
        <f t="shared" si="5"/>
        <v>1</v>
      </c>
      <c r="G11" s="91">
        <f>Лист1!W11</f>
        <v>0</v>
      </c>
      <c r="H11" s="114" t="str">
        <f>Лист1!Y:Y</f>
        <v>в</v>
      </c>
      <c r="I11" s="114">
        <f>Лист1!AN:AN</f>
        <v>2.73</v>
      </c>
      <c r="J11" s="114">
        <f>Лист1!AU:AU</f>
        <v>15.9</v>
      </c>
      <c r="K11" s="87" t="str">
        <f t="shared" si="0"/>
        <v/>
      </c>
      <c r="L11" s="84" t="str">
        <f t="shared" si="1"/>
        <v/>
      </c>
      <c r="M11" s="110" t="str">
        <f t="shared" si="2"/>
        <v/>
      </c>
      <c r="N11" s="87" t="str">
        <f t="shared" si="6"/>
        <v/>
      </c>
      <c r="O11" t="str">
        <f t="shared" si="7"/>
        <v/>
      </c>
      <c r="P11" t="str">
        <f t="shared" si="8"/>
        <v/>
      </c>
      <c r="Q11" s="122" t="str">
        <f t="shared" si="9"/>
        <v>01</v>
      </c>
      <c r="R11" s="128" t="str">
        <f t="shared" si="10"/>
        <v/>
      </c>
      <c r="S11" s="128" t="str">
        <f t="shared" si="11"/>
        <v>1</v>
      </c>
      <c r="T11" s="131" t="str">
        <f t="shared" si="12"/>
        <v/>
      </c>
      <c r="U11" s="113"/>
      <c r="V11" s="91"/>
      <c r="W11" s="114"/>
      <c r="Z11" s="116"/>
      <c r="AA11" s="116"/>
      <c r="AB11" s="117"/>
    </row>
    <row r="12" spans="1:31" ht="69.75" customHeight="1" thickBot="1" x14ac:dyDescent="0.3">
      <c r="A12" s="93" t="str">
        <f>Лист1!E:E</f>
        <v>Г18</v>
      </c>
      <c r="B12" s="94">
        <f>Лист1!U:U</f>
        <v>0</v>
      </c>
      <c r="C12" s="95" t="str">
        <f>Лист1!X:X</f>
        <v>1</v>
      </c>
      <c r="D12" s="124" t="str">
        <f t="shared" si="3"/>
        <v>Г18</v>
      </c>
      <c r="E12" s="125" t="str">
        <f t="shared" si="4"/>
        <v/>
      </c>
      <c r="F12" s="124" t="str">
        <f t="shared" si="5"/>
        <v>1</v>
      </c>
      <c r="G12" s="91">
        <f>Лист1!W12</f>
        <v>0</v>
      </c>
      <c r="H12" s="126" t="str">
        <f>Лист1!Y:Y</f>
        <v>с</v>
      </c>
      <c r="I12" s="127">
        <f>Лист1!AN:AN</f>
        <v>1.33</v>
      </c>
      <c r="J12" s="127">
        <f>Лист1!AU:AU</f>
        <v>7.6999999999999993</v>
      </c>
      <c r="K12" s="96" t="str">
        <f t="shared" si="0"/>
        <v/>
      </c>
      <c r="L12" s="109" t="str">
        <f t="shared" si="1"/>
        <v/>
      </c>
      <c r="M12" s="111" t="str">
        <f t="shared" si="2"/>
        <v/>
      </c>
      <c r="N12" s="96" t="str">
        <f t="shared" si="6"/>
        <v/>
      </c>
      <c r="O12" s="97" t="str">
        <f t="shared" si="7"/>
        <v/>
      </c>
      <c r="P12" s="115" t="str">
        <f t="shared" si="8"/>
        <v/>
      </c>
      <c r="Q12" s="122" t="str">
        <f t="shared" si="9"/>
        <v>01</v>
      </c>
      <c r="R12" s="128" t="str">
        <f t="shared" si="10"/>
        <v/>
      </c>
      <c r="S12" s="128" t="str">
        <f t="shared" si="11"/>
        <v>1</v>
      </c>
      <c r="T12" s="131" t="str">
        <f t="shared" si="12"/>
        <v/>
      </c>
      <c r="U12" s="113"/>
      <c r="V12" s="91"/>
      <c r="W12" s="118"/>
      <c r="X12" s="112"/>
      <c r="Y12" s="112"/>
      <c r="Z12" s="119"/>
      <c r="AA12" s="119"/>
      <c r="AB12" s="117"/>
    </row>
    <row r="13" spans="1:31" ht="15" x14ac:dyDescent="0.25">
      <c r="A13" s="88" t="str">
        <f>Лист1!E:E</f>
        <v>Г19</v>
      </c>
      <c r="B13" s="85">
        <f>Лист1!U:U</f>
        <v>4</v>
      </c>
      <c r="C13" s="86" t="str">
        <f>Лист1!X:X</f>
        <v>1.1</v>
      </c>
      <c r="D13" s="91" t="str">
        <f t="shared" si="3"/>
        <v>Г19</v>
      </c>
      <c r="E13" s="122">
        <f t="shared" si="4"/>
        <v>4</v>
      </c>
      <c r="F13" s="91" t="str">
        <f t="shared" si="5"/>
        <v>1.1</v>
      </c>
      <c r="G13" s="91">
        <f>Лист1!W13</f>
        <v>0</v>
      </c>
      <c r="H13" s="114" t="str">
        <f>Лист1!Y:Y</f>
        <v>а</v>
      </c>
      <c r="I13" s="114">
        <f>Лист1!AN:AN</f>
        <v>0.28000000000000003</v>
      </c>
      <c r="J13" s="114">
        <f>Лист1!AU:AU</f>
        <v>2.1</v>
      </c>
      <c r="K13" s="87" t="str">
        <f>IF(ISERR(SEARCH(".",$C13)),"",A13)</f>
        <v>Г19</v>
      </c>
      <c r="L13" s="84">
        <f t="shared" si="1"/>
        <v>4</v>
      </c>
      <c r="M13" s="110" t="str">
        <f t="shared" si="2"/>
        <v>1.1</v>
      </c>
      <c r="N13" s="87" t="str">
        <f t="shared" si="6"/>
        <v>а</v>
      </c>
      <c r="O13" s="92">
        <f t="shared" si="7"/>
        <v>0.28000000000000003</v>
      </c>
      <c r="P13" s="92">
        <f t="shared" si="8"/>
        <v>2.1</v>
      </c>
      <c r="Q13" s="122" t="str">
        <f t="shared" si="9"/>
        <v>41.1</v>
      </c>
      <c r="R13" s="128" t="str">
        <f t="shared" si="10"/>
        <v/>
      </c>
      <c r="S13" s="128" t="str">
        <f t="shared" si="11"/>
        <v/>
      </c>
      <c r="T13" s="131" t="str">
        <f t="shared" si="12"/>
        <v/>
      </c>
      <c r="U13" s="100"/>
      <c r="V13" s="100"/>
      <c r="W13" s="100"/>
      <c r="X13" s="100"/>
      <c r="Y13" s="101"/>
      <c r="Z13" s="99"/>
      <c r="AA13" s="100"/>
      <c r="AB13" s="117"/>
      <c r="AC13" s="100"/>
      <c r="AD13" s="100"/>
      <c r="AE13" s="101"/>
    </row>
    <row r="14" spans="1:31" ht="15" x14ac:dyDescent="0.25">
      <c r="A14" s="88" t="str">
        <f>Лист1!E:E</f>
        <v>Г20</v>
      </c>
      <c r="B14" s="85">
        <f>Лист1!U:U</f>
        <v>4</v>
      </c>
      <c r="C14" s="86" t="str">
        <f>Лист1!X:X</f>
        <v>1.2</v>
      </c>
      <c r="D14" s="91" t="str">
        <f t="shared" si="3"/>
        <v>Г20</v>
      </c>
      <c r="E14" s="122">
        <f t="shared" si="4"/>
        <v>4</v>
      </c>
      <c r="F14" s="91" t="str">
        <f t="shared" si="5"/>
        <v>1.2</v>
      </c>
      <c r="G14" s="91">
        <f>Лист1!W14</f>
        <v>0</v>
      </c>
      <c r="H14" s="114" t="str">
        <f>Лист1!Y:Y</f>
        <v>а</v>
      </c>
      <c r="I14" s="114">
        <f>Лист1!AN:AN</f>
        <v>0.28000000000000003</v>
      </c>
      <c r="J14" s="114">
        <f>Лист1!AU:AU</f>
        <v>2.1</v>
      </c>
      <c r="K14" s="87" t="str">
        <f t="shared" si="0"/>
        <v>Г20</v>
      </c>
      <c r="L14" s="84">
        <f t="shared" si="1"/>
        <v>4</v>
      </c>
      <c r="M14" s="110" t="str">
        <f t="shared" si="2"/>
        <v>1.2</v>
      </c>
      <c r="N14" s="87" t="str">
        <f t="shared" si="6"/>
        <v>а</v>
      </c>
      <c r="O14" s="92">
        <f t="shared" si="7"/>
        <v>0.28000000000000003</v>
      </c>
      <c r="P14" s="92">
        <f t="shared" si="8"/>
        <v>2.1</v>
      </c>
      <c r="Q14" s="122" t="str">
        <f t="shared" si="9"/>
        <v>41.2</v>
      </c>
      <c r="R14" s="128" t="str">
        <f t="shared" si="10"/>
        <v/>
      </c>
      <c r="S14" s="128" t="str">
        <f t="shared" si="11"/>
        <v/>
      </c>
      <c r="T14" s="131" t="str">
        <f t="shared" si="12"/>
        <v/>
      </c>
      <c r="U14" s="103"/>
      <c r="V14" s="103"/>
      <c r="W14" s="103"/>
      <c r="X14" s="103"/>
      <c r="Y14" s="104"/>
      <c r="Z14" s="102"/>
      <c r="AA14" s="103"/>
      <c r="AB14" s="117"/>
      <c r="AC14" s="103"/>
      <c r="AD14" s="103"/>
      <c r="AE14" s="104"/>
    </row>
    <row r="15" spans="1:31" ht="15" x14ac:dyDescent="0.25">
      <c r="A15" s="88" t="str">
        <f>Лист1!E:E</f>
        <v>Г20</v>
      </c>
      <c r="B15" s="85">
        <f>Лист1!U:U</f>
        <v>4</v>
      </c>
      <c r="C15" s="86" t="str">
        <f>Лист1!X:X</f>
        <v>1.3</v>
      </c>
      <c r="D15" s="91" t="str">
        <f t="shared" si="3"/>
        <v>Г20</v>
      </c>
      <c r="E15" s="122">
        <f t="shared" si="4"/>
        <v>4</v>
      </c>
      <c r="F15" s="91" t="str">
        <f t="shared" si="5"/>
        <v>1.3</v>
      </c>
      <c r="G15" s="91">
        <f>Лист1!W15</f>
        <v>0</v>
      </c>
      <c r="H15" s="114" t="str">
        <f>Лист1!Y:Y</f>
        <v>а</v>
      </c>
      <c r="I15" s="114">
        <f>Лист1!AN:AN</f>
        <v>0.14000000000000001</v>
      </c>
      <c r="J15" s="114">
        <f>Лист1!AU:AU</f>
        <v>1.1000000000000001</v>
      </c>
      <c r="K15" s="87" t="str">
        <f t="shared" si="0"/>
        <v>Г20</v>
      </c>
      <c r="L15" s="84">
        <f t="shared" si="1"/>
        <v>4</v>
      </c>
      <c r="M15" s="110" t="str">
        <f t="shared" si="2"/>
        <v>1.3</v>
      </c>
      <c r="N15" s="87" t="str">
        <f t="shared" si="6"/>
        <v>а</v>
      </c>
      <c r="O15" s="92">
        <f t="shared" si="7"/>
        <v>0.14000000000000001</v>
      </c>
      <c r="P15" s="92">
        <f t="shared" si="8"/>
        <v>1.1000000000000001</v>
      </c>
      <c r="Q15" s="122" t="str">
        <f t="shared" si="9"/>
        <v>41.3</v>
      </c>
      <c r="R15" s="128" t="str">
        <f t="shared" si="10"/>
        <v/>
      </c>
      <c r="S15" s="128" t="str">
        <f t="shared" si="11"/>
        <v/>
      </c>
      <c r="T15" s="131" t="str">
        <f t="shared" si="12"/>
        <v/>
      </c>
      <c r="U15" s="103"/>
      <c r="V15" s="103"/>
      <c r="W15" s="103"/>
      <c r="X15" s="103"/>
      <c r="Y15" s="104"/>
      <c r="Z15" s="102"/>
      <c r="AA15" s="103"/>
      <c r="AB15" s="117"/>
      <c r="AC15" s="103"/>
      <c r="AD15" s="103"/>
      <c r="AE15" s="104"/>
    </row>
    <row r="16" spans="1:31" ht="12.75" customHeight="1" x14ac:dyDescent="0.25">
      <c r="A16" s="88" t="str">
        <f>Лист1!E:E</f>
        <v>Г20</v>
      </c>
      <c r="B16" s="85">
        <f>Лист1!U:U</f>
        <v>4</v>
      </c>
      <c r="C16" s="86" t="str">
        <f>Лист1!X:X</f>
        <v>1.4</v>
      </c>
      <c r="D16" s="91" t="str">
        <f t="shared" si="3"/>
        <v>Г20</v>
      </c>
      <c r="E16" s="122">
        <f t="shared" si="4"/>
        <v>4</v>
      </c>
      <c r="F16" s="91" t="str">
        <f t="shared" si="5"/>
        <v>1.4</v>
      </c>
      <c r="G16" s="91">
        <f>Лист1!W16</f>
        <v>0</v>
      </c>
      <c r="H16" s="114" t="str">
        <f>Лист1!Y:Y</f>
        <v>а</v>
      </c>
      <c r="I16" s="114">
        <f>Лист1!AN:AN</f>
        <v>2.3699999999999997</v>
      </c>
      <c r="J16" s="114">
        <f>Лист1!AU:AU</f>
        <v>14.299999999999999</v>
      </c>
      <c r="K16" s="87" t="str">
        <f t="shared" si="0"/>
        <v>Г20</v>
      </c>
      <c r="L16" s="84">
        <f t="shared" si="1"/>
        <v>4</v>
      </c>
      <c r="M16" s="110" t="str">
        <f t="shared" si="2"/>
        <v>1.4</v>
      </c>
      <c r="N16" s="87" t="str">
        <f t="shared" si="6"/>
        <v>а</v>
      </c>
      <c r="O16" s="92">
        <f t="shared" si="7"/>
        <v>2.3699999999999997</v>
      </c>
      <c r="P16" s="92">
        <f t="shared" si="8"/>
        <v>14.299999999999999</v>
      </c>
      <c r="Q16" s="122" t="str">
        <f t="shared" si="9"/>
        <v>41.4</v>
      </c>
      <c r="R16" s="128" t="str">
        <f t="shared" si="10"/>
        <v/>
      </c>
      <c r="S16" s="128" t="str">
        <f t="shared" si="11"/>
        <v/>
      </c>
      <c r="T16" s="131" t="str">
        <f t="shared" si="12"/>
        <v/>
      </c>
      <c r="U16" s="103"/>
      <c r="V16" s="103"/>
      <c r="W16" s="103"/>
      <c r="X16" s="103"/>
      <c r="Y16" s="104"/>
      <c r="Z16" s="102"/>
      <c r="AA16" s="103"/>
      <c r="AB16" s="117"/>
      <c r="AC16" s="103"/>
      <c r="AD16" s="103"/>
      <c r="AE16" s="104"/>
    </row>
    <row r="17" spans="1:31" ht="15.75" thickBot="1" x14ac:dyDescent="0.3">
      <c r="A17" s="88" t="str">
        <f>Лист1!E:E</f>
        <v>Г21</v>
      </c>
      <c r="B17" s="85">
        <f>Лист1!U:U</f>
        <v>4</v>
      </c>
      <c r="C17" s="86" t="str">
        <f>Лист1!X:X</f>
        <v>1.5</v>
      </c>
      <c r="D17" s="91" t="str">
        <f t="shared" si="3"/>
        <v>Г21</v>
      </c>
      <c r="E17" s="122">
        <f t="shared" si="4"/>
        <v>4</v>
      </c>
      <c r="F17" s="91" t="str">
        <f t="shared" si="5"/>
        <v>1.5</v>
      </c>
      <c r="G17" s="91">
        <f>Лист1!W17</f>
        <v>0</v>
      </c>
      <c r="H17" s="114" t="str">
        <f>Лист1!Y:Y</f>
        <v>а</v>
      </c>
      <c r="I17" s="114">
        <f>Лист1!AN:AN</f>
        <v>2.1199999999999997</v>
      </c>
      <c r="J17" s="114">
        <f>Лист1!AU:AU</f>
        <v>12.799999999999999</v>
      </c>
      <c r="K17" s="87" t="str">
        <f t="shared" si="0"/>
        <v>Г21</v>
      </c>
      <c r="L17" s="84">
        <f t="shared" si="1"/>
        <v>4</v>
      </c>
      <c r="M17" s="110" t="str">
        <f t="shared" si="2"/>
        <v>1.5</v>
      </c>
      <c r="N17" s="87" t="str">
        <f t="shared" si="6"/>
        <v>а</v>
      </c>
      <c r="O17" s="92">
        <f t="shared" si="7"/>
        <v>2.1199999999999997</v>
      </c>
      <c r="P17" s="92">
        <f t="shared" si="8"/>
        <v>12.799999999999999</v>
      </c>
      <c r="Q17" s="122" t="str">
        <f t="shared" si="9"/>
        <v>41.5</v>
      </c>
      <c r="R17" s="128" t="str">
        <f t="shared" si="10"/>
        <v/>
      </c>
      <c r="S17" s="128" t="str">
        <f t="shared" si="11"/>
        <v/>
      </c>
      <c r="T17" s="131" t="str">
        <f t="shared" si="12"/>
        <v/>
      </c>
      <c r="U17" s="106"/>
      <c r="V17" s="106"/>
      <c r="W17" s="106"/>
      <c r="X17" s="106"/>
      <c r="Y17" s="107"/>
      <c r="Z17" s="105"/>
      <c r="AA17" s="106"/>
      <c r="AB17" s="117"/>
      <c r="AC17" s="106"/>
      <c r="AD17" s="106"/>
      <c r="AE17" s="107"/>
    </row>
    <row r="18" spans="1:31" ht="12.75" customHeight="1" x14ac:dyDescent="0.25">
      <c r="A18" s="88" t="str">
        <f>Лист1!E:E</f>
        <v>Н77</v>
      </c>
      <c r="B18" s="85">
        <f>Лист1!U:U</f>
        <v>4</v>
      </c>
      <c r="C18" s="86" t="str">
        <f>Лист1!X:X</f>
        <v>2</v>
      </c>
      <c r="D18" s="91" t="str">
        <f t="shared" si="3"/>
        <v>Н77</v>
      </c>
      <c r="E18" s="122">
        <f t="shared" si="4"/>
        <v>4</v>
      </c>
      <c r="F18" s="91" t="str">
        <f t="shared" si="5"/>
        <v>2</v>
      </c>
      <c r="G18" s="91">
        <f>Лист1!W18</f>
        <v>0</v>
      </c>
      <c r="H18" s="114" t="str">
        <f>Лист1!Y:Y</f>
        <v>а</v>
      </c>
      <c r="I18" s="114">
        <f>Лист1!AN:AN</f>
        <v>0.18000000000000002</v>
      </c>
      <c r="J18" s="114">
        <f>Лист1!AU:AU</f>
        <v>1.4000000000000001</v>
      </c>
      <c r="K18" s="87" t="str">
        <f t="shared" si="0"/>
        <v/>
      </c>
      <c r="L18" s="84" t="str">
        <f t="shared" si="1"/>
        <v/>
      </c>
      <c r="M18" s="110" t="str">
        <f t="shared" si="2"/>
        <v/>
      </c>
      <c r="N18" s="87" t="str">
        <f t="shared" ref="N18:N39" si="13">IF(ISERR(SEARCH(".",$C18)),"",H18)</f>
        <v/>
      </c>
      <c r="O18" s="92" t="str">
        <f t="shared" si="7"/>
        <v/>
      </c>
      <c r="P18" s="92" t="str">
        <f t="shared" si="8"/>
        <v/>
      </c>
      <c r="Q18" s="122" t="str">
        <f t="shared" si="9"/>
        <v>42</v>
      </c>
      <c r="R18" s="128" t="str">
        <f t="shared" si="10"/>
        <v/>
      </c>
      <c r="S18" s="128" t="str">
        <f t="shared" si="11"/>
        <v>2</v>
      </c>
      <c r="T18" s="131" t="str">
        <f t="shared" si="12"/>
        <v/>
      </c>
      <c r="Z18" s="116"/>
      <c r="AA18" s="116"/>
      <c r="AB18" s="117"/>
    </row>
    <row r="19" spans="1:31" ht="15" x14ac:dyDescent="0.25">
      <c r="A19" s="88" t="str">
        <f>Лист1!E:E</f>
        <v>Н77</v>
      </c>
      <c r="B19" s="85">
        <f>Лист1!U:U</f>
        <v>0</v>
      </c>
      <c r="C19" s="86" t="str">
        <f>Лист1!X:X</f>
        <v>2</v>
      </c>
      <c r="D19" s="91" t="str">
        <f t="shared" si="3"/>
        <v>Н77</v>
      </c>
      <c r="E19" s="122" t="str">
        <f t="shared" si="4"/>
        <v/>
      </c>
      <c r="F19" s="91" t="str">
        <f t="shared" si="5"/>
        <v>2</v>
      </c>
      <c r="G19" s="91">
        <f>Лист1!W19</f>
        <v>0</v>
      </c>
      <c r="H19" s="114" t="str">
        <f>Лист1!Y:Y</f>
        <v>в</v>
      </c>
      <c r="I19" s="114">
        <f>Лист1!AN:AN</f>
        <v>0.36</v>
      </c>
      <c r="J19" s="114">
        <f>Лист1!AU:AU</f>
        <v>2.7</v>
      </c>
      <c r="K19" s="87" t="str">
        <f t="shared" si="0"/>
        <v/>
      </c>
      <c r="L19" s="84" t="str">
        <f t="shared" si="1"/>
        <v/>
      </c>
      <c r="M19" s="110" t="str">
        <f t="shared" si="2"/>
        <v/>
      </c>
      <c r="N19" s="87" t="str">
        <f t="shared" si="13"/>
        <v/>
      </c>
      <c r="O19" s="92" t="str">
        <f t="shared" si="7"/>
        <v/>
      </c>
      <c r="P19" s="92" t="str">
        <f t="shared" si="8"/>
        <v/>
      </c>
      <c r="Q19" s="122" t="str">
        <f t="shared" si="9"/>
        <v>02</v>
      </c>
      <c r="R19" s="128" t="str">
        <f t="shared" si="10"/>
        <v/>
      </c>
      <c r="S19" s="128" t="str">
        <f t="shared" si="11"/>
        <v>2</v>
      </c>
      <c r="T19" s="131" t="str">
        <f t="shared" si="12"/>
        <v/>
      </c>
      <c r="Z19" s="116"/>
      <c r="AA19" s="116"/>
      <c r="AB19" s="117"/>
    </row>
    <row r="20" spans="1:31" ht="15" x14ac:dyDescent="0.25">
      <c r="A20" s="88" t="str">
        <f>Лист1!E:E</f>
        <v>Н77</v>
      </c>
      <c r="B20" s="85">
        <f>Лист1!U:U</f>
        <v>0</v>
      </c>
      <c r="C20" s="86" t="str">
        <f>Лист1!X:X</f>
        <v>2</v>
      </c>
      <c r="D20" s="91" t="str">
        <f t="shared" si="3"/>
        <v>Н77</v>
      </c>
      <c r="E20" s="122" t="str">
        <f t="shared" si="4"/>
        <v/>
      </c>
      <c r="F20" s="91" t="str">
        <f t="shared" si="5"/>
        <v>2</v>
      </c>
      <c r="G20" s="91">
        <f>Лист1!W20</f>
        <v>0</v>
      </c>
      <c r="H20" s="123" t="str">
        <f>Лист1!Y:Y</f>
        <v>с</v>
      </c>
      <c r="I20" s="114">
        <f>Лист1!AN:AN</f>
        <v>0.26</v>
      </c>
      <c r="J20" s="114">
        <f>Лист1!AU:AU</f>
        <v>2</v>
      </c>
      <c r="K20" s="87" t="str">
        <f t="shared" si="0"/>
        <v/>
      </c>
      <c r="L20" s="84" t="str">
        <f t="shared" si="1"/>
        <v/>
      </c>
      <c r="M20" s="110" t="str">
        <f t="shared" si="2"/>
        <v/>
      </c>
      <c r="N20" s="87" t="str">
        <f t="shared" si="13"/>
        <v/>
      </c>
      <c r="O20" s="92" t="str">
        <f t="shared" si="7"/>
        <v/>
      </c>
      <c r="P20" s="92" t="str">
        <f t="shared" si="8"/>
        <v/>
      </c>
      <c r="Q20" s="122" t="str">
        <f t="shared" si="9"/>
        <v>02</v>
      </c>
      <c r="R20" s="128" t="str">
        <f t="shared" si="10"/>
        <v/>
      </c>
      <c r="S20" s="128" t="str">
        <f t="shared" si="11"/>
        <v>2</v>
      </c>
      <c r="T20" s="131" t="str">
        <f t="shared" si="12"/>
        <v/>
      </c>
      <c r="Z20" s="116"/>
      <c r="AA20" s="116"/>
      <c r="AB20" s="117"/>
    </row>
    <row r="21" spans="1:31" ht="15" x14ac:dyDescent="0.25">
      <c r="A21" s="88" t="str">
        <f>Лист1!E:E</f>
        <v>Г18</v>
      </c>
      <c r="B21" s="85" t="str">
        <f>Лист1!U:U</f>
        <v>4ол</v>
      </c>
      <c r="C21" s="86" t="str">
        <f>Лист1!X:X</f>
        <v>3</v>
      </c>
      <c r="D21" s="91" t="str">
        <f t="shared" si="3"/>
        <v>Г18</v>
      </c>
      <c r="E21" s="122" t="str">
        <f t="shared" si="4"/>
        <v>4ол</v>
      </c>
      <c r="F21" s="91" t="str">
        <f t="shared" si="5"/>
        <v>3</v>
      </c>
      <c r="G21" s="91" t="str">
        <f>Лист1!W21</f>
        <v>3КМ</v>
      </c>
      <c r="H21" s="114" t="str">
        <f>Лист1!Y:Y</f>
        <v>а</v>
      </c>
      <c r="I21" s="114">
        <f>Лист1!AN:AN</f>
        <v>3.61</v>
      </c>
      <c r="J21" s="114">
        <f>Лист1!AU:AU</f>
        <v>21</v>
      </c>
      <c r="K21" s="87" t="str">
        <f t="shared" si="0"/>
        <v/>
      </c>
      <c r="L21" s="84" t="str">
        <f t="shared" si="1"/>
        <v/>
      </c>
      <c r="M21" s="110" t="str">
        <f t="shared" si="2"/>
        <v/>
      </c>
      <c r="N21" s="87" t="str">
        <f t="shared" si="13"/>
        <v/>
      </c>
      <c r="O21" s="92" t="str">
        <f t="shared" si="7"/>
        <v/>
      </c>
      <c r="P21" s="92" t="str">
        <f t="shared" si="8"/>
        <v/>
      </c>
      <c r="Q21" s="122" t="str">
        <f t="shared" si="9"/>
        <v>4ол3</v>
      </c>
      <c r="R21" s="128" t="str">
        <f t="shared" si="10"/>
        <v>4ол3</v>
      </c>
      <c r="S21" s="128" t="str">
        <f t="shared" si="11"/>
        <v>3</v>
      </c>
      <c r="T21" s="131" t="str">
        <f t="shared" si="12"/>
        <v>4ол3</v>
      </c>
      <c r="Z21" s="116"/>
      <c r="AA21" s="116"/>
      <c r="AB21" s="117"/>
    </row>
    <row r="22" spans="1:31" ht="15" x14ac:dyDescent="0.25">
      <c r="A22" s="88" t="str">
        <f>Лист1!E:E</f>
        <v>Г18</v>
      </c>
      <c r="B22" s="85">
        <f>Лист1!U:U</f>
        <v>0</v>
      </c>
      <c r="C22" s="86" t="str">
        <f>Лист1!X:X</f>
        <v>3</v>
      </c>
      <c r="D22" s="91" t="str">
        <f t="shared" si="3"/>
        <v>Г18</v>
      </c>
      <c r="E22" s="122" t="str">
        <f t="shared" si="4"/>
        <v/>
      </c>
      <c r="F22" s="91" t="str">
        <f t="shared" si="5"/>
        <v>3</v>
      </c>
      <c r="G22" s="91">
        <f>Лист1!W22</f>
        <v>0</v>
      </c>
      <c r="H22" s="114" t="str">
        <f>Лист1!Y:Y</f>
        <v>в</v>
      </c>
      <c r="I22" s="114">
        <f>Лист1!AN:AN</f>
        <v>3.61</v>
      </c>
      <c r="J22" s="114">
        <f>Лист1!AU:AU</f>
        <v>21</v>
      </c>
      <c r="K22" s="87" t="str">
        <f t="shared" si="0"/>
        <v/>
      </c>
      <c r="L22" s="84" t="str">
        <f t="shared" si="1"/>
        <v/>
      </c>
      <c r="M22" s="110" t="str">
        <f t="shared" si="2"/>
        <v/>
      </c>
      <c r="N22" s="87" t="str">
        <f t="shared" si="13"/>
        <v/>
      </c>
      <c r="O22" s="92" t="str">
        <f t="shared" si="7"/>
        <v/>
      </c>
      <c r="P22" s="92" t="str">
        <f t="shared" si="8"/>
        <v/>
      </c>
      <c r="Q22" s="122" t="str">
        <f t="shared" si="9"/>
        <v>03</v>
      </c>
      <c r="R22" s="128" t="str">
        <f t="shared" si="10"/>
        <v/>
      </c>
      <c r="S22" s="128" t="str">
        <f t="shared" si="11"/>
        <v>3</v>
      </c>
      <c r="T22" s="131" t="str">
        <f t="shared" si="12"/>
        <v/>
      </c>
      <c r="Z22" s="116"/>
      <c r="AA22" s="116"/>
      <c r="AB22" s="117"/>
    </row>
    <row r="23" spans="1:31" ht="15" x14ac:dyDescent="0.25">
      <c r="A23" s="88" t="str">
        <f>Лист1!E:E</f>
        <v>Г18</v>
      </c>
      <c r="B23" s="85">
        <f>Лист1!U:U</f>
        <v>0</v>
      </c>
      <c r="C23" s="86" t="str">
        <f>Лист1!X:X</f>
        <v>3</v>
      </c>
      <c r="D23" s="91" t="str">
        <f t="shared" si="3"/>
        <v>Г18</v>
      </c>
      <c r="E23" s="122" t="str">
        <f t="shared" si="4"/>
        <v/>
      </c>
      <c r="F23" s="91" t="str">
        <f t="shared" si="5"/>
        <v>3</v>
      </c>
      <c r="G23" s="91">
        <f>Лист1!W23</f>
        <v>0</v>
      </c>
      <c r="H23" s="123" t="str">
        <f>Лист1!Y:Y</f>
        <v>с</v>
      </c>
      <c r="I23" s="114">
        <f>Лист1!AN:AN</f>
        <v>3.3699999999999997</v>
      </c>
      <c r="J23" s="114">
        <f>Лист1!AU:AU</f>
        <v>19.600000000000001</v>
      </c>
      <c r="K23" s="87" t="str">
        <f t="shared" si="0"/>
        <v/>
      </c>
      <c r="L23" s="84" t="str">
        <f t="shared" si="1"/>
        <v/>
      </c>
      <c r="M23" s="110" t="str">
        <f t="shared" si="2"/>
        <v/>
      </c>
      <c r="N23" s="87" t="str">
        <f t="shared" si="13"/>
        <v/>
      </c>
      <c r="O23" s="92" t="str">
        <f t="shared" si="7"/>
        <v/>
      </c>
      <c r="P23" s="92" t="str">
        <f t="shared" si="8"/>
        <v/>
      </c>
      <c r="Q23" s="122" t="str">
        <f t="shared" si="9"/>
        <v>03</v>
      </c>
      <c r="R23" s="128" t="str">
        <f t="shared" si="10"/>
        <v/>
      </c>
      <c r="S23" s="128" t="str">
        <f t="shared" si="11"/>
        <v>3</v>
      </c>
      <c r="T23" s="131" t="str">
        <f t="shared" si="12"/>
        <v/>
      </c>
      <c r="Z23" s="116"/>
      <c r="AA23" s="116"/>
      <c r="AB23" s="117"/>
    </row>
    <row r="24" spans="1:31" ht="15" x14ac:dyDescent="0.25">
      <c r="A24" s="88" t="str">
        <f>Лист1!E:E</f>
        <v>Н77</v>
      </c>
      <c r="B24" s="85" t="str">
        <f>Лист1!U:U</f>
        <v>4ол</v>
      </c>
      <c r="C24" s="86" t="str">
        <f>Лист1!X:X</f>
        <v>4</v>
      </c>
      <c r="D24" s="91" t="str">
        <f t="shared" si="3"/>
        <v>Н77</v>
      </c>
      <c r="E24" s="122" t="str">
        <f t="shared" si="4"/>
        <v>4ол</v>
      </c>
      <c r="F24" s="91" t="str">
        <f t="shared" si="5"/>
        <v>4</v>
      </c>
      <c r="G24" s="91" t="str">
        <f>Лист1!W24</f>
        <v>3КМ</v>
      </c>
      <c r="H24" s="114" t="str">
        <f>Лист1!Y:Y</f>
        <v>а</v>
      </c>
      <c r="I24" s="114">
        <f>Лист1!AN:AN</f>
        <v>0.6</v>
      </c>
      <c r="J24" s="114">
        <f>Лист1!AU:AU</f>
        <v>3.8</v>
      </c>
      <c r="K24" s="87" t="str">
        <f t="shared" si="0"/>
        <v/>
      </c>
      <c r="L24" s="84" t="str">
        <f t="shared" si="1"/>
        <v/>
      </c>
      <c r="M24" s="110" t="str">
        <f t="shared" si="2"/>
        <v/>
      </c>
      <c r="N24" s="87" t="str">
        <f t="shared" si="13"/>
        <v/>
      </c>
      <c r="O24" s="92" t="str">
        <f t="shared" si="7"/>
        <v/>
      </c>
      <c r="P24" s="92" t="str">
        <f t="shared" si="8"/>
        <v/>
      </c>
      <c r="Q24" s="122" t="str">
        <f t="shared" si="9"/>
        <v>4ол4</v>
      </c>
      <c r="R24" s="128" t="str">
        <f t="shared" si="10"/>
        <v>4ол4</v>
      </c>
      <c r="S24" s="128" t="str">
        <f t="shared" si="11"/>
        <v>4</v>
      </c>
      <c r="T24" s="131" t="str">
        <f t="shared" si="12"/>
        <v>4ол4</v>
      </c>
      <c r="Z24" s="116"/>
      <c r="AA24" s="116"/>
      <c r="AB24" s="117"/>
    </row>
    <row r="25" spans="1:31" ht="15.75" thickBot="1" x14ac:dyDescent="0.3">
      <c r="A25" s="88" t="str">
        <f>Лист1!E:E</f>
        <v>Н77</v>
      </c>
      <c r="B25" s="85">
        <f>Лист1!U:U</f>
        <v>0</v>
      </c>
      <c r="C25" s="86" t="str">
        <f>Лист1!X:X</f>
        <v>4</v>
      </c>
      <c r="D25" s="91" t="str">
        <f t="shared" si="3"/>
        <v>Н77</v>
      </c>
      <c r="E25" s="122" t="str">
        <f t="shared" si="4"/>
        <v/>
      </c>
      <c r="F25" s="91" t="str">
        <f t="shared" si="5"/>
        <v>4</v>
      </c>
      <c r="G25" s="91">
        <f>Лист1!W25</f>
        <v>0</v>
      </c>
      <c r="H25" s="114" t="str">
        <f>Лист1!Y:Y</f>
        <v>в</v>
      </c>
      <c r="I25" s="114">
        <f>Лист1!AN:AN</f>
        <v>0.93</v>
      </c>
      <c r="J25" s="114">
        <f>Лист1!AU:AU</f>
        <v>5.8999999999999995</v>
      </c>
      <c r="K25" s="87" t="str">
        <f t="shared" si="0"/>
        <v/>
      </c>
      <c r="L25" s="84" t="str">
        <f t="shared" si="1"/>
        <v/>
      </c>
      <c r="M25" s="110" t="str">
        <f t="shared" si="2"/>
        <v/>
      </c>
      <c r="N25" s="87" t="str">
        <f t="shared" si="13"/>
        <v/>
      </c>
      <c r="O25" s="92" t="str">
        <f t="shared" si="7"/>
        <v/>
      </c>
      <c r="P25" s="92" t="str">
        <f t="shared" si="8"/>
        <v/>
      </c>
      <c r="Q25" s="122" t="str">
        <f t="shared" ref="Q25:Q30" si="14">CONCATENATE(B25,C25)</f>
        <v>04</v>
      </c>
      <c r="R25" s="128" t="str">
        <f t="shared" ref="R25:R30" si="15">IF(ISERR(B25^1),B25&amp;C25,"")</f>
        <v/>
      </c>
      <c r="S25" s="128" t="str">
        <f t="shared" si="11"/>
        <v>4</v>
      </c>
      <c r="T25" s="131" t="str">
        <f t="shared" si="12"/>
        <v/>
      </c>
      <c r="Z25" s="116"/>
      <c r="AA25" s="116"/>
      <c r="AB25" s="117"/>
    </row>
    <row r="26" spans="1:31" ht="66" customHeight="1" thickBot="1" x14ac:dyDescent="0.3">
      <c r="A26" s="93" t="str">
        <f>Лист1!E:E</f>
        <v>Н77</v>
      </c>
      <c r="B26" s="94">
        <f>Лист1!U:U</f>
        <v>0</v>
      </c>
      <c r="C26" s="95" t="str">
        <f>Лист1!X:X</f>
        <v>4</v>
      </c>
      <c r="D26" s="124" t="str">
        <f t="shared" si="3"/>
        <v>Н77</v>
      </c>
      <c r="E26" s="125" t="str">
        <f t="shared" si="4"/>
        <v/>
      </c>
      <c r="F26" s="124" t="str">
        <f t="shared" si="5"/>
        <v>4</v>
      </c>
      <c r="G26" s="91">
        <f>Лист1!W26</f>
        <v>0</v>
      </c>
      <c r="H26" s="126" t="str">
        <f>Лист1!Y:Y</f>
        <v>с</v>
      </c>
      <c r="I26" s="127">
        <f>Лист1!AN:AN</f>
        <v>0.75</v>
      </c>
      <c r="J26" s="127">
        <f>Лист1!AU:AU</f>
        <v>4.8</v>
      </c>
      <c r="K26" s="96" t="str">
        <f t="shared" si="0"/>
        <v/>
      </c>
      <c r="L26" s="109" t="str">
        <f t="shared" si="1"/>
        <v/>
      </c>
      <c r="M26" s="111" t="str">
        <f t="shared" si="2"/>
        <v/>
      </c>
      <c r="N26" s="96" t="str">
        <f t="shared" si="13"/>
        <v/>
      </c>
      <c r="O26" s="98" t="str">
        <f t="shared" si="7"/>
        <v/>
      </c>
      <c r="P26" s="98" t="str">
        <f t="shared" si="8"/>
        <v/>
      </c>
      <c r="Q26" s="122" t="str">
        <f t="shared" si="14"/>
        <v>04</v>
      </c>
      <c r="R26" s="128" t="str">
        <f t="shared" si="15"/>
        <v/>
      </c>
      <c r="S26" s="128" t="str">
        <f t="shared" si="11"/>
        <v>4</v>
      </c>
      <c r="T26" s="131" t="str">
        <f t="shared" si="12"/>
        <v/>
      </c>
      <c r="U26" s="112"/>
      <c r="V26" s="112"/>
      <c r="W26" s="103"/>
      <c r="X26" s="112"/>
      <c r="Y26" s="112"/>
      <c r="Z26" s="120"/>
      <c r="AA26" s="120"/>
      <c r="AB26" s="117"/>
    </row>
    <row r="27" spans="1:31" ht="15" x14ac:dyDescent="0.25">
      <c r="A27" s="88" t="str">
        <f>Лист1!E:E</f>
        <v>Н76</v>
      </c>
      <c r="B27" s="85">
        <f>Лист1!U:U</f>
        <v>4</v>
      </c>
      <c r="C27" s="86" t="str">
        <f>Лист1!X:X</f>
        <v>4.1</v>
      </c>
      <c r="D27" s="91" t="str">
        <f t="shared" si="3"/>
        <v>Н76</v>
      </c>
      <c r="E27" s="84">
        <f t="shared" si="4"/>
        <v>4</v>
      </c>
      <c r="F27" s="86" t="str">
        <f t="shared" si="5"/>
        <v>4.1</v>
      </c>
      <c r="G27" s="91">
        <f>Лист1!W27</f>
        <v>0</v>
      </c>
      <c r="H27" s="80" t="str">
        <f>Лист1!Y:Y</f>
        <v>а</v>
      </c>
      <c r="I27" s="80">
        <f>Лист1!AN:AN</f>
        <v>1.08</v>
      </c>
      <c r="J27" s="80">
        <f>Лист1!AU:AU</f>
        <v>6.8999999999999995</v>
      </c>
      <c r="K27" s="87" t="str">
        <f t="shared" si="0"/>
        <v>Н76</v>
      </c>
      <c r="L27" s="84">
        <f t="shared" si="1"/>
        <v>4</v>
      </c>
      <c r="M27" s="110" t="str">
        <f t="shared" si="2"/>
        <v>4.1</v>
      </c>
      <c r="N27" s="87" t="str">
        <f t="shared" si="13"/>
        <v>а</v>
      </c>
      <c r="O27" s="92">
        <f t="shared" si="7"/>
        <v>1.08</v>
      </c>
      <c r="P27" s="92">
        <f t="shared" si="8"/>
        <v>6.8999999999999995</v>
      </c>
      <c r="Q27" s="122" t="str">
        <f t="shared" si="14"/>
        <v>44.1</v>
      </c>
      <c r="R27" s="128" t="str">
        <f t="shared" si="15"/>
        <v/>
      </c>
      <c r="S27" s="128" t="str">
        <f t="shared" si="11"/>
        <v/>
      </c>
      <c r="T27" s="131" t="str">
        <f t="shared" si="12"/>
        <v/>
      </c>
      <c r="U27" s="103"/>
      <c r="V27" s="103"/>
      <c r="W27" s="103"/>
      <c r="X27" s="103"/>
      <c r="Y27" s="103"/>
      <c r="Z27" s="121"/>
      <c r="AA27" s="121"/>
      <c r="AB27" s="117"/>
    </row>
    <row r="28" spans="1:31" ht="15" x14ac:dyDescent="0.25">
      <c r="A28" s="88" t="str">
        <f>Лист1!E:E</f>
        <v>Н77</v>
      </c>
      <c r="B28" s="85">
        <f>Лист1!U:U</f>
        <v>4</v>
      </c>
      <c r="C28" s="86" t="str">
        <f>Лист1!X:X</f>
        <v>4.2</v>
      </c>
      <c r="D28" s="91" t="str">
        <f t="shared" si="3"/>
        <v>Н77</v>
      </c>
      <c r="E28" s="84">
        <f t="shared" si="4"/>
        <v>4</v>
      </c>
      <c r="F28" s="86" t="str">
        <f t="shared" si="5"/>
        <v>4.2</v>
      </c>
      <c r="G28" s="91">
        <f>Лист1!W28</f>
        <v>0</v>
      </c>
      <c r="H28" s="80" t="str">
        <f>Лист1!Y:Y</f>
        <v>а</v>
      </c>
      <c r="I28" s="80">
        <f>Лист1!AN:AN</f>
        <v>0.22</v>
      </c>
      <c r="J28" s="80">
        <f>Лист1!AU:AU</f>
        <v>1.7000000000000002</v>
      </c>
      <c r="K28" s="87" t="str">
        <f t="shared" si="0"/>
        <v>Н77</v>
      </c>
      <c r="L28" s="84">
        <f t="shared" si="1"/>
        <v>4</v>
      </c>
      <c r="M28" s="110" t="str">
        <f t="shared" si="2"/>
        <v>4.2</v>
      </c>
      <c r="N28" s="87" t="str">
        <f t="shared" si="13"/>
        <v>а</v>
      </c>
      <c r="O28" s="92">
        <f t="shared" si="7"/>
        <v>0.22</v>
      </c>
      <c r="P28" s="92">
        <f t="shared" si="8"/>
        <v>1.7000000000000002</v>
      </c>
      <c r="Q28" s="122" t="str">
        <f t="shared" si="14"/>
        <v>44.2</v>
      </c>
      <c r="R28" s="128" t="str">
        <f t="shared" si="15"/>
        <v/>
      </c>
      <c r="S28" s="128" t="str">
        <f t="shared" si="11"/>
        <v/>
      </c>
      <c r="T28" s="131" t="str">
        <f t="shared" si="12"/>
        <v/>
      </c>
      <c r="U28" s="103"/>
      <c r="V28" s="103"/>
      <c r="W28" s="103"/>
      <c r="X28" s="103"/>
      <c r="Y28" s="103"/>
      <c r="Z28" s="121"/>
      <c r="AA28" s="121"/>
    </row>
    <row r="29" spans="1:31" ht="15" x14ac:dyDescent="0.25">
      <c r="A29" s="88" t="str">
        <f>Лист1!E:E</f>
        <v>Н77</v>
      </c>
      <c r="B29" s="85">
        <f>Лист1!U:U</f>
        <v>4</v>
      </c>
      <c r="C29" s="86" t="str">
        <f>Лист1!X:X</f>
        <v>4.3</v>
      </c>
      <c r="D29" s="91" t="str">
        <f t="shared" si="3"/>
        <v>Н77</v>
      </c>
      <c r="E29" s="84">
        <f t="shared" si="4"/>
        <v>4</v>
      </c>
      <c r="F29" s="86" t="str">
        <f t="shared" si="5"/>
        <v>4.3</v>
      </c>
      <c r="G29" s="91">
        <f>Лист1!W29</f>
        <v>0</v>
      </c>
      <c r="H29" s="80" t="str">
        <f>Лист1!Y:Y</f>
        <v>а</v>
      </c>
      <c r="I29" s="80">
        <f>Лист1!AN:AN</f>
        <v>0.12</v>
      </c>
      <c r="J29" s="80">
        <f>Лист1!AU:AU</f>
        <v>0.9</v>
      </c>
      <c r="K29" s="87" t="str">
        <f t="shared" si="0"/>
        <v>Н77</v>
      </c>
      <c r="L29" s="84">
        <f t="shared" si="1"/>
        <v>4</v>
      </c>
      <c r="M29" s="110" t="str">
        <f t="shared" si="2"/>
        <v>4.3</v>
      </c>
      <c r="N29" s="87" t="str">
        <f t="shared" si="13"/>
        <v>а</v>
      </c>
      <c r="O29" s="92">
        <f t="shared" si="7"/>
        <v>0.12</v>
      </c>
      <c r="P29" s="92">
        <f t="shared" si="8"/>
        <v>0.9</v>
      </c>
      <c r="Q29" s="122" t="str">
        <f t="shared" si="14"/>
        <v>44.3</v>
      </c>
      <c r="R29" s="128" t="str">
        <f t="shared" si="15"/>
        <v/>
      </c>
      <c r="S29" s="128" t="str">
        <f t="shared" si="11"/>
        <v/>
      </c>
      <c r="T29" s="131" t="str">
        <f t="shared" si="12"/>
        <v/>
      </c>
      <c r="U29" s="103"/>
      <c r="V29" s="103"/>
      <c r="W29" s="103"/>
      <c r="X29" s="103"/>
      <c r="Y29" s="103"/>
      <c r="Z29" s="121"/>
      <c r="AA29" s="121"/>
    </row>
    <row r="30" spans="1:31" ht="15" x14ac:dyDescent="0.25">
      <c r="A30" s="88" t="str">
        <f>Лист1!E:E</f>
        <v>Н77</v>
      </c>
      <c r="B30" s="85">
        <f>Лист1!U:U</f>
        <v>4</v>
      </c>
      <c r="C30" s="86" t="str">
        <f>Лист1!X:X</f>
        <v>4.4</v>
      </c>
      <c r="D30" s="91" t="str">
        <f t="shared" si="3"/>
        <v>Н77</v>
      </c>
      <c r="E30" s="84">
        <f t="shared" si="4"/>
        <v>4</v>
      </c>
      <c r="F30" s="86" t="str">
        <f t="shared" si="5"/>
        <v>4.4</v>
      </c>
      <c r="H30" s="80" t="str">
        <f>Лист1!Y:Y</f>
        <v>а</v>
      </c>
      <c r="I30" s="80">
        <f>Лист1!AN:AN</f>
        <v>0.2</v>
      </c>
      <c r="J30" s="80">
        <f>Лист1!AU:AU</f>
        <v>1.5</v>
      </c>
      <c r="K30" s="87" t="str">
        <f t="shared" si="0"/>
        <v>Н77</v>
      </c>
      <c r="L30" s="84">
        <f t="shared" si="1"/>
        <v>4</v>
      </c>
      <c r="M30" s="110" t="str">
        <f t="shared" si="2"/>
        <v>4.4</v>
      </c>
      <c r="N30" s="87" t="str">
        <f t="shared" si="13"/>
        <v>а</v>
      </c>
      <c r="O30" s="92">
        <f>IF(ISERR(SEARCH(".",$C30)),"",I30)</f>
        <v>0.2</v>
      </c>
      <c r="P30" s="92">
        <f t="shared" si="8"/>
        <v>1.5</v>
      </c>
      <c r="Q30" s="122" t="str">
        <f t="shared" si="14"/>
        <v>44.4</v>
      </c>
      <c r="R30" s="128" t="str">
        <f t="shared" si="15"/>
        <v/>
      </c>
      <c r="S30" s="128" t="str">
        <f t="shared" si="11"/>
        <v/>
      </c>
      <c r="T30" s="131" t="str">
        <f t="shared" si="12"/>
        <v/>
      </c>
      <c r="U30" s="103"/>
      <c r="V30" s="103"/>
      <c r="W30" s="103"/>
      <c r="X30" s="103"/>
      <c r="Y30" s="103"/>
      <c r="Z30" s="116"/>
      <c r="AA30" s="116"/>
    </row>
    <row r="31" spans="1:31" ht="15" x14ac:dyDescent="0.25">
      <c r="A31" s="88"/>
      <c r="K31" s="87" t="str">
        <f t="shared" si="0"/>
        <v/>
      </c>
      <c r="L31" s="84" t="str">
        <f t="shared" si="1"/>
        <v/>
      </c>
      <c r="M31" s="110" t="str">
        <f t="shared" si="2"/>
        <v/>
      </c>
      <c r="N31" s="87" t="str">
        <f t="shared" si="13"/>
        <v/>
      </c>
      <c r="O31" s="92" t="str">
        <f t="shared" si="7"/>
        <v/>
      </c>
      <c r="P31" s="92"/>
      <c r="Z31" s="116"/>
      <c r="AA31" s="116"/>
    </row>
    <row r="32" spans="1:31" x14ac:dyDescent="0.2">
      <c r="A32" s="88"/>
      <c r="K32" s="87" t="str">
        <f t="shared" si="0"/>
        <v/>
      </c>
      <c r="L32" s="84" t="str">
        <f t="shared" si="1"/>
        <v/>
      </c>
      <c r="M32" s="110" t="str">
        <f t="shared" si="2"/>
        <v/>
      </c>
      <c r="N32" s="87" t="str">
        <f t="shared" si="13"/>
        <v/>
      </c>
      <c r="O32" t="str">
        <f t="shared" si="7"/>
        <v/>
      </c>
    </row>
    <row r="33" spans="1:14" x14ac:dyDescent="0.2">
      <c r="A33" s="88"/>
      <c r="K33" s="87" t="str">
        <f t="shared" si="0"/>
        <v/>
      </c>
      <c r="L33" s="84" t="str">
        <f t="shared" si="1"/>
        <v/>
      </c>
      <c r="M33" s="110" t="str">
        <f t="shared" si="2"/>
        <v/>
      </c>
      <c r="N33" s="87" t="str">
        <f t="shared" si="13"/>
        <v/>
      </c>
    </row>
    <row r="34" spans="1:14" x14ac:dyDescent="0.2">
      <c r="A34" s="88"/>
      <c r="K34" s="87" t="str">
        <f t="shared" si="0"/>
        <v/>
      </c>
      <c r="L34" s="84" t="str">
        <f t="shared" si="1"/>
        <v/>
      </c>
      <c r="M34" s="110" t="str">
        <f t="shared" si="2"/>
        <v/>
      </c>
      <c r="N34" s="87" t="str">
        <f t="shared" si="13"/>
        <v/>
      </c>
    </row>
    <row r="35" spans="1:14" x14ac:dyDescent="0.2">
      <c r="A35" s="88"/>
      <c r="K35" s="87" t="str">
        <f t="shared" si="0"/>
        <v/>
      </c>
      <c r="L35" s="84" t="str">
        <f t="shared" si="1"/>
        <v/>
      </c>
      <c r="M35" s="110" t="str">
        <f t="shared" si="2"/>
        <v/>
      </c>
      <c r="N35" s="87" t="str">
        <f t="shared" si="13"/>
        <v/>
      </c>
    </row>
    <row r="36" spans="1:14" x14ac:dyDescent="0.2">
      <c r="A36" s="88"/>
      <c r="K36" s="87" t="str">
        <f t="shared" si="0"/>
        <v/>
      </c>
      <c r="L36" s="84" t="str">
        <f t="shared" si="1"/>
        <v/>
      </c>
      <c r="M36" s="110" t="str">
        <f t="shared" si="2"/>
        <v/>
      </c>
      <c r="N36" s="87" t="str">
        <f t="shared" si="13"/>
        <v/>
      </c>
    </row>
    <row r="37" spans="1:14" x14ac:dyDescent="0.2">
      <c r="A37" s="88"/>
      <c r="K37" s="87" t="str">
        <f t="shared" si="0"/>
        <v/>
      </c>
      <c r="L37" s="84" t="str">
        <f t="shared" si="1"/>
        <v/>
      </c>
      <c r="M37" s="110" t="str">
        <f t="shared" si="2"/>
        <v/>
      </c>
      <c r="N37" s="87" t="str">
        <f t="shared" si="13"/>
        <v/>
      </c>
    </row>
    <row r="38" spans="1:14" x14ac:dyDescent="0.2">
      <c r="A38" s="88"/>
      <c r="K38" s="87" t="str">
        <f t="shared" si="0"/>
        <v/>
      </c>
      <c r="L38" s="84" t="str">
        <f t="shared" si="1"/>
        <v/>
      </c>
      <c r="M38" s="110" t="str">
        <f t="shared" si="2"/>
        <v/>
      </c>
      <c r="N38" s="87" t="str">
        <f t="shared" si="13"/>
        <v/>
      </c>
    </row>
    <row r="39" spans="1:14" x14ac:dyDescent="0.2">
      <c r="A39" s="88"/>
      <c r="K39" s="87" t="str">
        <f t="shared" si="0"/>
        <v/>
      </c>
      <c r="L39" s="84" t="str">
        <f t="shared" si="1"/>
        <v/>
      </c>
      <c r="M39" s="110" t="str">
        <f t="shared" si="2"/>
        <v/>
      </c>
      <c r="N39" s="87" t="str">
        <f t="shared" si="13"/>
        <v/>
      </c>
    </row>
    <row r="40" spans="1:14" x14ac:dyDescent="0.2">
      <c r="A40" s="88"/>
      <c r="K40" s="87"/>
    </row>
    <row r="41" spans="1:14" x14ac:dyDescent="0.2">
      <c r="A41" s="88"/>
      <c r="K41" s="87"/>
    </row>
    <row r="42" spans="1:14" x14ac:dyDescent="0.2">
      <c r="A42" s="88"/>
      <c r="K42" s="87"/>
    </row>
    <row r="43" spans="1:14" x14ac:dyDescent="0.2">
      <c r="A43" s="88"/>
      <c r="K43" s="87"/>
    </row>
    <row r="44" spans="1:14" x14ac:dyDescent="0.2">
      <c r="A44" s="88"/>
      <c r="K44" s="87"/>
    </row>
    <row r="45" spans="1:14" x14ac:dyDescent="0.2">
      <c r="A45" s="88"/>
      <c r="K45" s="87"/>
    </row>
    <row r="46" spans="1:14" x14ac:dyDescent="0.2">
      <c r="A46" s="88"/>
      <c r="K46" s="87"/>
    </row>
    <row r="47" spans="1:14" x14ac:dyDescent="0.2">
      <c r="A47" s="88"/>
      <c r="K47" s="87"/>
    </row>
    <row r="48" spans="1:14" x14ac:dyDescent="0.2">
      <c r="A48" s="88"/>
      <c r="K48" s="87"/>
    </row>
    <row r="49" spans="1:11" x14ac:dyDescent="0.2">
      <c r="A49" s="88"/>
      <c r="K49" s="87"/>
    </row>
    <row r="50" spans="1:11" x14ac:dyDescent="0.2">
      <c r="A50" s="88"/>
      <c r="K50" s="87"/>
    </row>
    <row r="51" spans="1:11" x14ac:dyDescent="0.2">
      <c r="A51" s="88"/>
      <c r="K51" s="87"/>
    </row>
    <row r="52" spans="1:11" x14ac:dyDescent="0.2">
      <c r="A52" s="88"/>
      <c r="K52" s="87"/>
    </row>
    <row r="53" spans="1:11" x14ac:dyDescent="0.2">
      <c r="A53" s="88"/>
      <c r="K53" s="87"/>
    </row>
    <row r="54" spans="1:11" x14ac:dyDescent="0.2">
      <c r="A54" s="88"/>
      <c r="K54" s="87"/>
    </row>
    <row r="55" spans="1:11" x14ac:dyDescent="0.2">
      <c r="A55" s="88"/>
      <c r="K55" s="87"/>
    </row>
    <row r="56" spans="1:11" x14ac:dyDescent="0.2">
      <c r="A56" s="88"/>
      <c r="K56" s="87"/>
    </row>
    <row r="57" spans="1:11" x14ac:dyDescent="0.2">
      <c r="A57" s="88"/>
      <c r="K57" s="87"/>
    </row>
    <row r="58" spans="1:11" x14ac:dyDescent="0.2">
      <c r="A58" s="88"/>
      <c r="K58" s="87"/>
    </row>
    <row r="59" spans="1:11" x14ac:dyDescent="0.2">
      <c r="A59" s="88"/>
      <c r="K59" s="87"/>
    </row>
    <row r="60" spans="1:11" x14ac:dyDescent="0.2">
      <c r="A60" s="88"/>
      <c r="K60" s="87"/>
    </row>
    <row r="61" spans="1:11" x14ac:dyDescent="0.2">
      <c r="A61" s="88"/>
      <c r="K61" s="87"/>
    </row>
    <row r="62" spans="1:11" x14ac:dyDescent="0.2">
      <c r="A62" s="88"/>
      <c r="K62" s="87"/>
    </row>
    <row r="63" spans="1:11" x14ac:dyDescent="0.2">
      <c r="A63" s="88"/>
      <c r="K63" s="87"/>
    </row>
    <row r="64" spans="1:11" x14ac:dyDescent="0.2">
      <c r="A64" s="88"/>
      <c r="K64" s="87"/>
    </row>
    <row r="65" spans="1:11" x14ac:dyDescent="0.2">
      <c r="A65" s="88"/>
      <c r="K65" s="87"/>
    </row>
    <row r="66" spans="1:11" x14ac:dyDescent="0.2">
      <c r="A66" s="88"/>
      <c r="K66" s="87"/>
    </row>
    <row r="67" spans="1:11" x14ac:dyDescent="0.2">
      <c r="A67" s="88"/>
      <c r="K67" s="87"/>
    </row>
    <row r="68" spans="1:11" x14ac:dyDescent="0.2">
      <c r="A68" s="88"/>
      <c r="K68" s="87"/>
    </row>
    <row r="69" spans="1:11" x14ac:dyDescent="0.2">
      <c r="A69" s="88"/>
      <c r="K69" s="87"/>
    </row>
    <row r="70" spans="1:11" x14ac:dyDescent="0.2">
      <c r="A70" s="88"/>
      <c r="K70" s="87"/>
    </row>
    <row r="71" spans="1:11" x14ac:dyDescent="0.2">
      <c r="A71" s="88"/>
      <c r="K71" s="87"/>
    </row>
    <row r="72" spans="1:11" x14ac:dyDescent="0.2">
      <c r="A72" s="88"/>
      <c r="K72" s="87"/>
    </row>
    <row r="73" spans="1:11" x14ac:dyDescent="0.2">
      <c r="A73" s="88"/>
      <c r="K73" s="87"/>
    </row>
  </sheetData>
  <mergeCells count="3">
    <mergeCell ref="B1:C1"/>
    <mergeCell ref="E1:H1"/>
    <mergeCell ref="L1:M1"/>
  </mergeCells>
  <conditionalFormatting sqref="I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J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I37" sqref="I37"/>
    </sheetView>
  </sheetViews>
  <sheetFormatPr defaultRowHeight="12.75" x14ac:dyDescent="0.2"/>
  <sheetData>
    <row r="1" spans="1:1" x14ac:dyDescent="0.2">
      <c r="A1">
        <f>Лист2!T1</f>
        <v>0</v>
      </c>
    </row>
    <row r="2" spans="1:1" x14ac:dyDescent="0.2">
      <c r="A2" t="str">
        <f>Лист2!T2</f>
        <v/>
      </c>
    </row>
    <row r="3" spans="1:1" x14ac:dyDescent="0.2">
      <c r="A3" t="str">
        <f>Лист2!T3</f>
        <v>2ОЛ1</v>
      </c>
    </row>
    <row r="4" spans="1:1" x14ac:dyDescent="0.2">
      <c r="A4" t="str">
        <f>Лист2!T4</f>
        <v>3ОЛ1</v>
      </c>
    </row>
    <row r="5" spans="1:1" x14ac:dyDescent="0.2">
      <c r="A5" t="str">
        <f>Лист2!T5</f>
        <v/>
      </c>
    </row>
    <row r="6" spans="1:1" x14ac:dyDescent="0.2">
      <c r="A6" t="str">
        <f>Лист2!T6</f>
        <v/>
      </c>
    </row>
    <row r="7" spans="1:1" x14ac:dyDescent="0.2">
      <c r="A7" t="str">
        <f>Лист2!T7</f>
        <v/>
      </c>
    </row>
    <row r="8" spans="1:1" x14ac:dyDescent="0.2">
      <c r="A8" t="str">
        <f>Лист2!T8</f>
        <v/>
      </c>
    </row>
    <row r="9" spans="1:1" x14ac:dyDescent="0.2">
      <c r="A9" t="str">
        <f>Лист2!T9</f>
        <v/>
      </c>
    </row>
    <row r="10" spans="1:1" x14ac:dyDescent="0.2">
      <c r="A10" t="str">
        <f>Лист2!T10</f>
        <v/>
      </c>
    </row>
    <row r="11" spans="1:1" x14ac:dyDescent="0.2">
      <c r="A11" t="str">
        <f>Лист2!T11</f>
        <v/>
      </c>
    </row>
    <row r="12" spans="1:1" x14ac:dyDescent="0.2">
      <c r="A12" t="str">
        <f>Лист2!T12</f>
        <v/>
      </c>
    </row>
    <row r="13" spans="1:1" x14ac:dyDescent="0.2">
      <c r="A13" t="str">
        <f>Лист2!T13</f>
        <v/>
      </c>
    </row>
    <row r="14" spans="1:1" x14ac:dyDescent="0.2">
      <c r="A14" t="str">
        <f>Лист2!T14</f>
        <v/>
      </c>
    </row>
    <row r="15" spans="1:1" x14ac:dyDescent="0.2">
      <c r="A15" t="str">
        <f>Лист2!T15</f>
        <v/>
      </c>
    </row>
    <row r="16" spans="1:1" x14ac:dyDescent="0.2">
      <c r="A16" t="str">
        <f>Лист2!T16</f>
        <v/>
      </c>
    </row>
    <row r="17" spans="1:1" x14ac:dyDescent="0.2">
      <c r="A17" t="str">
        <f>Лист2!T17</f>
        <v/>
      </c>
    </row>
    <row r="18" spans="1:1" x14ac:dyDescent="0.2">
      <c r="A18" t="str">
        <f>Лист2!T18</f>
        <v/>
      </c>
    </row>
    <row r="19" spans="1:1" x14ac:dyDescent="0.2">
      <c r="A19" t="str">
        <f>Лист2!T19</f>
        <v/>
      </c>
    </row>
    <row r="20" spans="1:1" x14ac:dyDescent="0.2">
      <c r="A20" t="str">
        <f>Лист2!T20</f>
        <v/>
      </c>
    </row>
    <row r="21" spans="1:1" x14ac:dyDescent="0.2">
      <c r="A21" t="str">
        <f>Лист2!T21</f>
        <v>4ол3</v>
      </c>
    </row>
    <row r="22" spans="1:1" x14ac:dyDescent="0.2">
      <c r="A22" t="str">
        <f>Лист2!T22</f>
        <v/>
      </c>
    </row>
    <row r="23" spans="1:1" x14ac:dyDescent="0.2">
      <c r="A23" t="str">
        <f>Лист2!T23</f>
        <v/>
      </c>
    </row>
    <row r="24" spans="1:1" x14ac:dyDescent="0.2">
      <c r="A24" t="str">
        <f>Лист2!T24</f>
        <v>4ол4</v>
      </c>
    </row>
    <row r="25" spans="1:1" x14ac:dyDescent="0.2">
      <c r="A25" t="str">
        <f>Лист2!T25</f>
        <v/>
      </c>
    </row>
    <row r="26" spans="1:1" x14ac:dyDescent="0.2">
      <c r="A26" t="str">
        <f>Лист2!T26</f>
        <v/>
      </c>
    </row>
    <row r="27" spans="1:1" x14ac:dyDescent="0.2">
      <c r="A27" t="str">
        <f>Лист2!T27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Рамиль</cp:lastModifiedBy>
  <cp:lastPrinted>2019-05-22T14:49:08Z</cp:lastPrinted>
  <dcterms:created xsi:type="dcterms:W3CDTF">2007-08-15T16:29:57Z</dcterms:created>
  <dcterms:modified xsi:type="dcterms:W3CDTF">2019-09-19T09:13:21Z</dcterms:modified>
</cp:coreProperties>
</file>