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-manager\Desktop\работа\Табеля\Июль\"/>
    </mc:Choice>
  </mc:AlternateContent>
  <bookViews>
    <workbookView xWindow="0" yWindow="0" windowWidth="20496" windowHeight="7752"/>
  </bookViews>
  <sheets>
    <sheet name="Лист1" sheetId="1" r:id="rId1"/>
    <sheet name="Лист2" sheetId="3" r:id="rId2"/>
    <sheet name="баланс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1" i="1" l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P11" i="1"/>
  <c r="O11" i="1"/>
  <c r="N11" i="1"/>
  <c r="M11" i="1"/>
  <c r="L11" i="1"/>
  <c r="J11" i="1"/>
  <c r="I11" i="1"/>
  <c r="H11" i="1"/>
  <c r="G11" i="1"/>
  <c r="F11" i="1"/>
  <c r="E11" i="1"/>
  <c r="D11" i="1"/>
  <c r="AL10" i="1"/>
  <c r="AZ11" i="1" s="1"/>
  <c r="K11" i="1" s="1"/>
  <c r="AN10" i="1"/>
  <c r="AJ11" i="1"/>
  <c r="AJ10" i="1"/>
  <c r="Q11" i="1" l="1"/>
  <c r="AL11" i="1" s="1"/>
  <c r="AJ41" i="1"/>
  <c r="AL41" i="1"/>
  <c r="AN41" i="1"/>
  <c r="AP41" i="1"/>
  <c r="AQ41" i="1"/>
  <c r="AR41" i="1"/>
  <c r="AS41" i="1"/>
  <c r="AT41" i="1"/>
  <c r="AU41" i="1"/>
  <c r="AV41" i="1"/>
  <c r="AW41" i="1"/>
  <c r="AJ42" i="1"/>
  <c r="AL42" i="1"/>
  <c r="AN42" i="1"/>
  <c r="AP42" i="1"/>
  <c r="AQ42" i="1"/>
  <c r="AR42" i="1"/>
  <c r="AS42" i="1"/>
  <c r="AT42" i="1"/>
  <c r="AU42" i="1"/>
  <c r="AV42" i="1"/>
  <c r="AW42" i="1"/>
  <c r="AJ43" i="1"/>
  <c r="AL43" i="1"/>
  <c r="AN43" i="1"/>
  <c r="AP43" i="1"/>
  <c r="AQ43" i="1"/>
  <c r="AR43" i="1"/>
  <c r="AS43" i="1"/>
  <c r="AT43" i="1"/>
  <c r="AU43" i="1"/>
  <c r="AV43" i="1"/>
  <c r="AW43" i="1"/>
  <c r="AJ44" i="1"/>
  <c r="AL44" i="1"/>
  <c r="AN44" i="1"/>
  <c r="AP44" i="1"/>
  <c r="AQ44" i="1"/>
  <c r="AR44" i="1"/>
  <c r="AS44" i="1"/>
  <c r="AT44" i="1"/>
  <c r="AU44" i="1"/>
  <c r="AV44" i="1"/>
  <c r="AW44" i="1"/>
  <c r="AJ45" i="1"/>
  <c r="AL45" i="1"/>
  <c r="AN45" i="1"/>
  <c r="AP45" i="1"/>
  <c r="AQ45" i="1"/>
  <c r="AR45" i="1"/>
  <c r="AS45" i="1"/>
  <c r="AT45" i="1"/>
  <c r="AU45" i="1"/>
  <c r="AV45" i="1"/>
  <c r="AW45" i="1"/>
  <c r="AJ46" i="1"/>
  <c r="AL46" i="1"/>
  <c r="AN46" i="1"/>
  <c r="AP46" i="1"/>
  <c r="AQ46" i="1"/>
  <c r="AR46" i="1"/>
  <c r="AS46" i="1"/>
  <c r="AT46" i="1"/>
  <c r="AU46" i="1"/>
  <c r="AV46" i="1"/>
  <c r="AW46" i="1"/>
  <c r="AJ47" i="1"/>
  <c r="AL47" i="1"/>
  <c r="AN47" i="1"/>
  <c r="AP47" i="1"/>
  <c r="AQ47" i="1"/>
  <c r="AR47" i="1"/>
  <c r="AS47" i="1"/>
  <c r="AT47" i="1"/>
  <c r="AU47" i="1"/>
  <c r="AV47" i="1"/>
  <c r="AW47" i="1"/>
  <c r="AJ48" i="1"/>
  <c r="AL48" i="1"/>
  <c r="AN48" i="1"/>
  <c r="AP48" i="1"/>
  <c r="AQ48" i="1"/>
  <c r="AR48" i="1"/>
  <c r="AS48" i="1"/>
  <c r="AT48" i="1"/>
  <c r="AU48" i="1"/>
  <c r="AV48" i="1"/>
  <c r="AW48" i="1"/>
  <c r="AJ49" i="1"/>
  <c r="AL49" i="1"/>
  <c r="AN49" i="1"/>
  <c r="AP49" i="1"/>
  <c r="AQ49" i="1"/>
  <c r="AR49" i="1"/>
  <c r="AS49" i="1"/>
  <c r="AT49" i="1"/>
  <c r="AU49" i="1"/>
  <c r="AV49" i="1"/>
  <c r="AW49" i="1"/>
  <c r="AJ50" i="1"/>
  <c r="AL50" i="1"/>
  <c r="AN50" i="1"/>
  <c r="AP50" i="1"/>
  <c r="AQ50" i="1"/>
  <c r="AR50" i="1"/>
  <c r="AS50" i="1"/>
  <c r="AT50" i="1"/>
  <c r="AU50" i="1"/>
  <c r="AV50" i="1"/>
  <c r="AW50" i="1"/>
  <c r="AJ51" i="1"/>
  <c r="AL51" i="1"/>
  <c r="AN51" i="1"/>
  <c r="AP51" i="1"/>
  <c r="AQ51" i="1"/>
  <c r="AR51" i="1"/>
  <c r="AS51" i="1"/>
  <c r="AT51" i="1"/>
  <c r="AU51" i="1"/>
  <c r="AV51" i="1"/>
  <c r="AW51" i="1"/>
  <c r="AL9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52" i="1"/>
  <c r="AL53" i="1"/>
  <c r="AN16" i="1" l="1"/>
  <c r="AP16" i="1"/>
  <c r="AQ16" i="1"/>
  <c r="AR16" i="1"/>
  <c r="AS16" i="1"/>
  <c r="AT16" i="1"/>
  <c r="AU16" i="1"/>
  <c r="AV16" i="1"/>
  <c r="AW16" i="1"/>
  <c r="AN17" i="1"/>
  <c r="AP17" i="1"/>
  <c r="AQ17" i="1"/>
  <c r="AR17" i="1"/>
  <c r="AS17" i="1"/>
  <c r="AT17" i="1"/>
  <c r="AU17" i="1"/>
  <c r="AV17" i="1"/>
  <c r="AW17" i="1"/>
  <c r="AN18" i="1"/>
  <c r="AP18" i="1"/>
  <c r="AQ18" i="1"/>
  <c r="AR18" i="1"/>
  <c r="AS18" i="1"/>
  <c r="AT18" i="1"/>
  <c r="AU18" i="1"/>
  <c r="AV18" i="1"/>
  <c r="AW18" i="1"/>
  <c r="AN19" i="1"/>
  <c r="AP19" i="1"/>
  <c r="AQ19" i="1"/>
  <c r="AR19" i="1"/>
  <c r="AS19" i="1"/>
  <c r="AT19" i="1"/>
  <c r="AU19" i="1"/>
  <c r="AV19" i="1"/>
  <c r="AW19" i="1"/>
  <c r="AN20" i="1"/>
  <c r="AP20" i="1"/>
  <c r="AQ20" i="1"/>
  <c r="AR20" i="1"/>
  <c r="AS20" i="1"/>
  <c r="AT20" i="1"/>
  <c r="AU20" i="1"/>
  <c r="AV20" i="1"/>
  <c r="AW20" i="1"/>
  <c r="AN21" i="1"/>
  <c r="AP21" i="1"/>
  <c r="AQ21" i="1"/>
  <c r="AR21" i="1"/>
  <c r="AS21" i="1"/>
  <c r="AT21" i="1"/>
  <c r="AU21" i="1"/>
  <c r="AV21" i="1"/>
  <c r="AW21" i="1"/>
  <c r="AN22" i="1"/>
  <c r="AP22" i="1"/>
  <c r="AQ22" i="1"/>
  <c r="AR22" i="1"/>
  <c r="AS22" i="1"/>
  <c r="AT22" i="1"/>
  <c r="AU22" i="1"/>
  <c r="AV22" i="1"/>
  <c r="AW22" i="1"/>
  <c r="AN23" i="1"/>
  <c r="AP23" i="1"/>
  <c r="AQ23" i="1"/>
  <c r="AR23" i="1"/>
  <c r="AS23" i="1"/>
  <c r="AT23" i="1"/>
  <c r="AU23" i="1"/>
  <c r="AV23" i="1"/>
  <c r="AW23" i="1"/>
  <c r="AN24" i="1"/>
  <c r="AP24" i="1"/>
  <c r="AQ24" i="1"/>
  <c r="AR24" i="1"/>
  <c r="AS24" i="1"/>
  <c r="AT24" i="1"/>
  <c r="AU24" i="1"/>
  <c r="AV24" i="1"/>
  <c r="AW24" i="1"/>
  <c r="AN25" i="1"/>
  <c r="AP25" i="1"/>
  <c r="AQ25" i="1"/>
  <c r="AR25" i="1"/>
  <c r="AS25" i="1"/>
  <c r="AT25" i="1"/>
  <c r="AU25" i="1"/>
  <c r="AV25" i="1"/>
  <c r="AW25" i="1"/>
  <c r="AN26" i="1"/>
  <c r="AP26" i="1"/>
  <c r="AQ26" i="1"/>
  <c r="AR26" i="1"/>
  <c r="AS26" i="1"/>
  <c r="AT26" i="1"/>
  <c r="AU26" i="1"/>
  <c r="AV26" i="1"/>
  <c r="AW26" i="1"/>
  <c r="AN27" i="1"/>
  <c r="AP27" i="1"/>
  <c r="AQ27" i="1"/>
  <c r="AR27" i="1"/>
  <c r="AS27" i="1"/>
  <c r="AT27" i="1"/>
  <c r="AU27" i="1"/>
  <c r="AV27" i="1"/>
  <c r="AW27" i="1"/>
  <c r="AN28" i="1"/>
  <c r="AP28" i="1"/>
  <c r="AQ28" i="1"/>
  <c r="AR28" i="1"/>
  <c r="AS28" i="1"/>
  <c r="AT28" i="1"/>
  <c r="AU28" i="1"/>
  <c r="AV28" i="1"/>
  <c r="AW28" i="1"/>
  <c r="AN29" i="1"/>
  <c r="AP29" i="1"/>
  <c r="AQ29" i="1"/>
  <c r="AR29" i="1"/>
  <c r="AS29" i="1"/>
  <c r="AT29" i="1"/>
  <c r="AU29" i="1"/>
  <c r="AV29" i="1"/>
  <c r="AW29" i="1"/>
  <c r="AN30" i="1"/>
  <c r="AP30" i="1"/>
  <c r="AQ30" i="1"/>
  <c r="AR30" i="1"/>
  <c r="AS30" i="1"/>
  <c r="AT30" i="1"/>
  <c r="AU30" i="1"/>
  <c r="AV30" i="1"/>
  <c r="AW30" i="1"/>
  <c r="AN31" i="1"/>
  <c r="AP31" i="1"/>
  <c r="AQ31" i="1"/>
  <c r="AR31" i="1"/>
  <c r="AS31" i="1"/>
  <c r="AT31" i="1"/>
  <c r="AU31" i="1"/>
  <c r="AV31" i="1"/>
  <c r="AW31" i="1"/>
  <c r="AN32" i="1"/>
  <c r="AP32" i="1"/>
  <c r="AQ32" i="1"/>
  <c r="AR32" i="1"/>
  <c r="AS32" i="1"/>
  <c r="AT32" i="1"/>
  <c r="AU32" i="1"/>
  <c r="AV32" i="1"/>
  <c r="AW32" i="1"/>
  <c r="AN33" i="1"/>
  <c r="AP33" i="1"/>
  <c r="AQ33" i="1"/>
  <c r="AR33" i="1"/>
  <c r="AS33" i="1"/>
  <c r="AT33" i="1"/>
  <c r="AU33" i="1"/>
  <c r="AV33" i="1"/>
  <c r="AW33" i="1"/>
  <c r="AN34" i="1"/>
  <c r="AP34" i="1"/>
  <c r="AQ34" i="1"/>
  <c r="AR34" i="1"/>
  <c r="AS34" i="1"/>
  <c r="AT34" i="1"/>
  <c r="AU34" i="1"/>
  <c r="AV34" i="1"/>
  <c r="AW34" i="1"/>
  <c r="AN35" i="1"/>
  <c r="AP35" i="1"/>
  <c r="AQ35" i="1"/>
  <c r="AR35" i="1"/>
  <c r="AS35" i="1"/>
  <c r="AT35" i="1"/>
  <c r="AU35" i="1"/>
  <c r="AV35" i="1"/>
  <c r="AW35" i="1"/>
  <c r="AN36" i="1"/>
  <c r="AP36" i="1"/>
  <c r="AQ36" i="1"/>
  <c r="AR36" i="1"/>
  <c r="AS36" i="1"/>
  <c r="AT36" i="1"/>
  <c r="AU36" i="1"/>
  <c r="AV36" i="1"/>
  <c r="AW36" i="1"/>
  <c r="AN37" i="1"/>
  <c r="AP37" i="1"/>
  <c r="AQ37" i="1"/>
  <c r="AR37" i="1"/>
  <c r="AS37" i="1"/>
  <c r="AT37" i="1"/>
  <c r="AU37" i="1"/>
  <c r="AV37" i="1"/>
  <c r="AW37" i="1"/>
  <c r="AN38" i="1"/>
  <c r="AP38" i="1"/>
  <c r="AQ38" i="1"/>
  <c r="AR38" i="1"/>
  <c r="AS38" i="1"/>
  <c r="AT38" i="1"/>
  <c r="AU38" i="1"/>
  <c r="AV38" i="1"/>
  <c r="AW38" i="1"/>
  <c r="AN39" i="1"/>
  <c r="AP39" i="1"/>
  <c r="AQ39" i="1"/>
  <c r="AR39" i="1"/>
  <c r="AS39" i="1"/>
  <c r="AT39" i="1"/>
  <c r="AU39" i="1"/>
  <c r="AV39" i="1"/>
  <c r="AW39" i="1"/>
  <c r="AN40" i="1"/>
  <c r="AP40" i="1"/>
  <c r="AQ40" i="1"/>
  <c r="AR40" i="1"/>
  <c r="AS40" i="1"/>
  <c r="AT40" i="1"/>
  <c r="AU40" i="1"/>
  <c r="AV40" i="1"/>
  <c r="AW40" i="1"/>
  <c r="AN52" i="1"/>
  <c r="AP52" i="1"/>
  <c r="AQ52" i="1"/>
  <c r="AR52" i="1"/>
  <c r="AS52" i="1"/>
  <c r="AT52" i="1"/>
  <c r="AU52" i="1"/>
  <c r="AV52" i="1"/>
  <c r="AW52" i="1"/>
  <c r="AN53" i="1"/>
  <c r="AP53" i="1"/>
  <c r="AQ53" i="1"/>
  <c r="AR53" i="1"/>
  <c r="AS53" i="1"/>
  <c r="AT53" i="1"/>
  <c r="AU53" i="1"/>
  <c r="AV53" i="1"/>
  <c r="AW53" i="1"/>
  <c r="AL8" i="1"/>
  <c r="AW15" i="1" l="1"/>
  <c r="AV15" i="1"/>
  <c r="AU15" i="1"/>
  <c r="AT15" i="1"/>
  <c r="AS15" i="1"/>
  <c r="AR15" i="1"/>
  <c r="AQ15" i="1"/>
  <c r="AP15" i="1"/>
  <c r="AN15" i="1"/>
  <c r="AW14" i="1"/>
  <c r="AV14" i="1"/>
  <c r="AU14" i="1"/>
  <c r="AT14" i="1"/>
  <c r="AS14" i="1"/>
  <c r="AR14" i="1"/>
  <c r="AQ14" i="1"/>
  <c r="AP14" i="1"/>
  <c r="AN14" i="1"/>
  <c r="AW13" i="1"/>
  <c r="AV13" i="1"/>
  <c r="AU13" i="1"/>
  <c r="AT13" i="1"/>
  <c r="AS13" i="1"/>
  <c r="AR13" i="1"/>
  <c r="AQ13" i="1"/>
  <c r="AP13" i="1"/>
  <c r="AN13" i="1"/>
  <c r="AW12" i="1"/>
  <c r="AV12" i="1"/>
  <c r="AU12" i="1"/>
  <c r="AT12" i="1"/>
  <c r="AS12" i="1"/>
  <c r="AR12" i="1"/>
  <c r="AQ12" i="1"/>
  <c r="AP12" i="1"/>
  <c r="AN12" i="1"/>
  <c r="AW11" i="1"/>
  <c r="AV11" i="1"/>
  <c r="AU11" i="1"/>
  <c r="AT11" i="1"/>
  <c r="AS11" i="1"/>
  <c r="AR11" i="1"/>
  <c r="AQ11" i="1"/>
  <c r="AP11" i="1"/>
  <c r="AN11" i="1"/>
  <c r="AW10" i="1"/>
  <c r="AV10" i="1"/>
  <c r="AU10" i="1"/>
  <c r="AT10" i="1"/>
  <c r="AS10" i="1"/>
  <c r="AR10" i="1"/>
  <c r="AQ10" i="1"/>
  <c r="AP10" i="1"/>
  <c r="AW9" i="1"/>
  <c r="AV9" i="1"/>
  <c r="AU9" i="1"/>
  <c r="AT9" i="1"/>
  <c r="AS9" i="1"/>
  <c r="AR9" i="1"/>
  <c r="AQ9" i="1"/>
  <c r="AP9" i="1"/>
  <c r="AN9" i="1"/>
  <c r="AW8" i="1"/>
  <c r="AV8" i="1"/>
  <c r="AU8" i="1"/>
  <c r="AT8" i="1"/>
  <c r="AS8" i="1"/>
  <c r="AR8" i="1"/>
  <c r="AQ8" i="1"/>
  <c r="AP8" i="1"/>
  <c r="AN8" i="1"/>
  <c r="D6" i="1"/>
  <c r="Q3" i="1"/>
  <c r="AX11" i="1" l="1"/>
  <c r="E6" i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J13" i="1"/>
  <c r="AJ16" i="1"/>
  <c r="AJ36" i="1"/>
  <c r="AJ27" i="1"/>
  <c r="AJ35" i="1"/>
  <c r="AJ18" i="1"/>
  <c r="AJ22" i="1"/>
  <c r="AJ26" i="1"/>
  <c r="AJ30" i="1"/>
  <c r="AJ34" i="1"/>
  <c r="AJ38" i="1"/>
  <c r="AJ53" i="1"/>
  <c r="AJ17" i="1"/>
  <c r="AJ21" i="1"/>
  <c r="AJ25" i="1"/>
  <c r="AJ29" i="1"/>
  <c r="AJ33" i="1"/>
  <c r="AJ37" i="1"/>
  <c r="AJ52" i="1"/>
  <c r="AJ20" i="1"/>
  <c r="AJ24" i="1"/>
  <c r="AJ28" i="1"/>
  <c r="AJ32" i="1"/>
  <c r="AJ40" i="1"/>
  <c r="AJ19" i="1"/>
  <c r="AJ23" i="1"/>
  <c r="AJ31" i="1"/>
  <c r="AJ39" i="1"/>
  <c r="AJ12" i="1"/>
  <c r="AJ15" i="1"/>
  <c r="AJ8" i="1"/>
  <c r="AJ14" i="1"/>
  <c r="AJ9" i="1"/>
</calcChain>
</file>

<file path=xl/comments1.xml><?xml version="1.0" encoding="utf-8"?>
<comments xmlns="http://schemas.openxmlformats.org/spreadsheetml/2006/main">
  <authors>
    <author>Колокольцева Татьяна Александровна</author>
  </authors>
  <commentList>
    <comment ref="I10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Колокольцева Татьяна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ГП - работа в праздник</t>
        </r>
      </text>
    </comment>
  </commentList>
</comments>
</file>

<file path=xl/sharedStrings.xml><?xml version="1.0" encoding="utf-8"?>
<sst xmlns="http://schemas.openxmlformats.org/spreadsheetml/2006/main" count="163" uniqueCount="92">
  <si>
    <t xml:space="preserve">Табель учета рабочего времени </t>
  </si>
  <si>
    <t>пятидневка</t>
  </si>
  <si>
    <t>шестидневка</t>
  </si>
  <si>
    <t>Дни месяца</t>
  </si>
  <si>
    <t>график</t>
  </si>
  <si>
    <t>норма в месяц</t>
  </si>
  <si>
    <t>итого к начислению по отработанным дням</t>
  </si>
  <si>
    <t>Часы</t>
  </si>
  <si>
    <t>Ночь</t>
  </si>
  <si>
    <t>Рабочие дни</t>
  </si>
  <si>
    <t>Работа в выходные и праздн. дни</t>
  </si>
  <si>
    <t>Дни неявок</t>
  </si>
  <si>
    <t>Командировка</t>
  </si>
  <si>
    <t xml:space="preserve">Выходные </t>
  </si>
  <si>
    <t>Отпуск б/с</t>
  </si>
  <si>
    <t>Трудовой отпуск</t>
  </si>
  <si>
    <t>Больничнвый</t>
  </si>
  <si>
    <t>неявка, подтвержденная справкой</t>
  </si>
  <si>
    <t xml:space="preserve">Прогул </t>
  </si>
  <si>
    <t>неявка с разрешения администрации</t>
  </si>
  <si>
    <t>В</t>
  </si>
  <si>
    <t>6/1</t>
  </si>
  <si>
    <t>5/2</t>
  </si>
  <si>
    <t>П</t>
  </si>
  <si>
    <t>Прогул</t>
  </si>
  <si>
    <t xml:space="preserve">Проверил  </t>
  </si>
  <si>
    <t>О</t>
  </si>
  <si>
    <t>должность</t>
  </si>
  <si>
    <t>ФИО</t>
  </si>
  <si>
    <t>подпись</t>
  </si>
  <si>
    <t>НС</t>
  </si>
  <si>
    <t>Неявка, подтвержденная справкой</t>
  </si>
  <si>
    <t xml:space="preserve">Выходной </t>
  </si>
  <si>
    <t>КВ</t>
  </si>
  <si>
    <t>Коммандировка в выходной</t>
  </si>
  <si>
    <t>А</t>
  </si>
  <si>
    <t>Отсутствие с разрешения администрации</t>
  </si>
  <si>
    <t>БЛ</t>
  </si>
  <si>
    <t>Больничный лист</t>
  </si>
  <si>
    <t>БС/Ар</t>
  </si>
  <si>
    <t>Отпуск без сохранения заработной платы, АР-  по уходу за ребенком</t>
  </si>
  <si>
    <t>К</t>
  </si>
  <si>
    <t>Коммандировка</t>
  </si>
  <si>
    <t>Баланс рабочего времени на 2020 год</t>
  </si>
  <si>
    <t>Количество дней</t>
  </si>
  <si>
    <t>Месяц,</t>
  </si>
  <si>
    <t>Календарные дни</t>
  </si>
  <si>
    <t>Календарные дни без учета праздничных дней</t>
  </si>
  <si>
    <t>40-часовая рабочая неделя</t>
  </si>
  <si>
    <t>36-часовая рабочая неделя</t>
  </si>
  <si>
    <t>квартал,</t>
  </si>
  <si>
    <t>График работы</t>
  </si>
  <si>
    <t>полугодие</t>
  </si>
  <si>
    <t>с 1-го числа</t>
  </si>
  <si>
    <t>9 месяцев,</t>
  </si>
  <si>
    <t>до конца месяца</t>
  </si>
  <si>
    <t>год</t>
  </si>
  <si>
    <t>дни</t>
  </si>
  <si>
    <t>часы</t>
  </si>
  <si>
    <t>январь</t>
  </si>
  <si>
    <t>февраль</t>
  </si>
  <si>
    <t>март*</t>
  </si>
  <si>
    <t>I квартал</t>
  </si>
  <si>
    <t>апрель</t>
  </si>
  <si>
    <t>май*</t>
  </si>
  <si>
    <t>июнь</t>
  </si>
  <si>
    <t>II квартал</t>
  </si>
  <si>
    <t>I полугодие</t>
  </si>
  <si>
    <t>июль</t>
  </si>
  <si>
    <t>август*</t>
  </si>
  <si>
    <t>сентябрь</t>
  </si>
  <si>
    <t>III квартал</t>
  </si>
  <si>
    <t>9 месяцев</t>
  </si>
  <si>
    <t>октябрь</t>
  </si>
  <si>
    <t>ноябрь</t>
  </si>
  <si>
    <t>декабрь</t>
  </si>
  <si>
    <t>IV квартал</t>
  </si>
  <si>
    <t>Год</t>
  </si>
  <si>
    <t>Среднемесячный баланс</t>
  </si>
  <si>
    <t>Ответственный за табель</t>
  </si>
  <si>
    <t>БС</t>
  </si>
  <si>
    <t>Отклонения от Упр.базы</t>
  </si>
  <si>
    <t>норма расчета часов в %</t>
  </si>
  <si>
    <t>УПР</t>
  </si>
  <si>
    <t>ОФИЦ</t>
  </si>
  <si>
    <t>1 дн отсутствия равен</t>
  </si>
  <si>
    <t>Иванов И.И.</t>
  </si>
  <si>
    <t>А5/2</t>
  </si>
  <si>
    <t>по балансу "5/2"</t>
  </si>
  <si>
    <t>ПЯТИДНЕВКА</t>
  </si>
  <si>
    <t>по УПР "А5/2"</t>
  </si>
  <si>
    <t>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</si>
</sst>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yy\г/"/>
    <numFmt numFmtId="165" formatCode="d\_x000a_ddd"/>
    <numFmt numFmtId="166" formatCode="0.0"/>
    <numFmt numFmtId="167" formatCode="0.0%"/>
  </numFmts>
  <fonts count="4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70C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0" tint="-0.1499984740745262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/>
    <xf numFmtId="0" fontId="4" fillId="0" borderId="0"/>
    <xf numFmtId="9" fontId="33" fillId="0" borderId="0" applyFont="0" applyFill="0" applyBorder="0" applyAlignment="0" applyProtection="0"/>
  </cellStyleXfs>
  <cellXfs count="204">
    <xf numFmtId="0" fontId="0" fillId="0" borderId="0" xfId="0"/>
    <xf numFmtId="0" fontId="7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8" fillId="3" borderId="0" xfId="0" applyFont="1" applyFill="1" applyBorder="1" applyAlignment="1" applyProtection="1">
      <protection hidden="1"/>
    </xf>
    <xf numFmtId="0" fontId="8" fillId="0" borderId="0" xfId="0" applyFont="1" applyProtection="1">
      <protection hidden="1"/>
    </xf>
    <xf numFmtId="165" fontId="10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65" fontId="10" fillId="5" borderId="1" xfId="2" applyNumberFormat="1" applyFont="1" applyFill="1" applyBorder="1" applyAlignment="1" applyProtection="1">
      <alignment horizontal="center" vertical="center" wrapText="1" shrinkToFit="1"/>
      <protection hidden="1"/>
    </xf>
    <xf numFmtId="1" fontId="12" fillId="3" borderId="1" xfId="2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14" fillId="6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Protection="1">
      <protection hidden="1"/>
    </xf>
    <xf numFmtId="49" fontId="0" fillId="0" borderId="1" xfId="0" applyNumberFormat="1" applyBorder="1" applyProtection="1">
      <protection hidden="1"/>
    </xf>
    <xf numFmtId="0" fontId="18" fillId="0" borderId="1" xfId="2" applyNumberFormat="1" applyFont="1" applyFill="1" applyBorder="1" applyAlignment="1" applyProtection="1">
      <alignment horizontal="center" vertical="center"/>
      <protection hidden="1"/>
    </xf>
    <xf numFmtId="0" fontId="18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2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30" fillId="0" borderId="0" xfId="0" applyFont="1"/>
    <xf numFmtId="0" fontId="29" fillId="0" borderId="0" xfId="0" applyFont="1" applyAlignment="1">
      <alignment horizontal="justify" vertical="center" wrapText="1"/>
    </xf>
    <xf numFmtId="0" fontId="31" fillId="9" borderId="4" xfId="0" applyFont="1" applyFill="1" applyBorder="1" applyAlignment="1">
      <alignment vertical="top" wrapText="1"/>
    </xf>
    <xf numFmtId="0" fontId="29" fillId="9" borderId="8" xfId="0" applyFont="1" applyFill="1" applyBorder="1" applyAlignment="1">
      <alignment horizontal="center" vertical="center" wrapText="1"/>
    </xf>
    <xf numFmtId="0" fontId="31" fillId="9" borderId="17" xfId="0" applyFont="1" applyFill="1" applyBorder="1" applyAlignment="1">
      <alignment vertical="top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justify" vertical="center" wrapText="1"/>
    </xf>
    <xf numFmtId="0" fontId="29" fillId="6" borderId="17" xfId="0" applyFont="1" applyFill="1" applyBorder="1" applyAlignment="1">
      <alignment horizontal="justify" vertical="center" wrapText="1"/>
    </xf>
    <xf numFmtId="0" fontId="29" fillId="6" borderId="16" xfId="0" applyFont="1" applyFill="1" applyBorder="1" applyAlignment="1">
      <alignment horizontal="center" vertical="center" wrapText="1"/>
    </xf>
    <xf numFmtId="0" fontId="32" fillId="6" borderId="17" xfId="0" applyFont="1" applyFill="1" applyBorder="1" applyAlignment="1">
      <alignment horizontal="justify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31" fillId="9" borderId="16" xfId="0" applyFont="1" applyFill="1" applyBorder="1" applyAlignment="1">
      <alignment vertical="top" wrapText="1"/>
    </xf>
    <xf numFmtId="1" fontId="12" fillId="3" borderId="1" xfId="2" applyNumberFormat="1" applyFont="1" applyFill="1" applyBorder="1" applyAlignment="1" applyProtection="1">
      <alignment horizontal="center" vertical="center" textRotation="90" shrinkToFit="1"/>
      <protection hidden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9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0" fillId="0" borderId="0" xfId="0" applyBorder="1" applyProtection="1">
      <protection locked="0"/>
    </xf>
    <xf numFmtId="49" fontId="2" fillId="0" borderId="0" xfId="0" applyNumberFormat="1" applyFont="1" applyBorder="1" applyAlignment="1" applyProtection="1">
      <alignment horizontal="right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1" applyNumberFormat="1" applyFont="1" applyFill="1" applyBorder="1" applyAlignment="1" applyProtection="1">
      <alignment vertical="top" wrapText="1"/>
      <protection locked="0"/>
    </xf>
    <xf numFmtId="0" fontId="16" fillId="3" borderId="1" xfId="3" applyNumberFormat="1" applyFont="1" applyFill="1" applyBorder="1" applyAlignment="1" applyProtection="1">
      <alignment horizontal="left" vertical="top" wrapText="1"/>
      <protection locked="0"/>
    </xf>
    <xf numFmtId="0" fontId="16" fillId="3" borderId="1" xfId="3" applyNumberFormat="1" applyFont="1" applyFill="1" applyBorder="1" applyAlignment="1" applyProtection="1">
      <alignment vertical="top" wrapText="1"/>
      <protection locked="0"/>
    </xf>
    <xf numFmtId="0" fontId="16" fillId="3" borderId="1" xfId="1" applyNumberFormat="1" applyFont="1" applyFill="1" applyBorder="1" applyAlignment="1" applyProtection="1">
      <alignment horizontal="left" vertical="top" wrapText="1"/>
      <protection locked="0"/>
    </xf>
    <xf numFmtId="0" fontId="18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2" applyNumberFormat="1" applyFont="1" applyFill="1" applyBorder="1" applyAlignment="1" applyProtection="1">
      <alignment horizontal="center" vertical="center"/>
      <protection locked="0"/>
    </xf>
    <xf numFmtId="0" fontId="26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0" borderId="1" xfId="0" applyBorder="1" applyProtection="1"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4" fontId="6" fillId="0" borderId="0" xfId="0" applyNumberFormat="1" applyFont="1" applyFill="1" applyAlignment="1" applyProtection="1">
      <alignment horizontal="center"/>
      <protection hidden="1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textRotation="90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1" fontId="12" fillId="3" borderId="1" xfId="2" applyNumberFormat="1" applyFont="1" applyFill="1" applyBorder="1" applyAlignment="1" applyProtection="1">
      <alignment horizontal="center" vertical="center" textRotation="90" shrinkToFit="1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3" fillId="0" borderId="3" xfId="0" applyFont="1" applyFill="1" applyBorder="1" applyAlignment="1" applyProtection="1">
      <alignment horizontal="center"/>
      <protection locked="0"/>
    </xf>
    <xf numFmtId="49" fontId="11" fillId="0" borderId="1" xfId="0" applyNumberFormat="1" applyFont="1" applyBorder="1" applyAlignment="1" applyProtection="1">
      <alignment horizontal="center" textRotation="90"/>
      <protection hidden="1"/>
    </xf>
    <xf numFmtId="49" fontId="12" fillId="3" borderId="1" xfId="2" applyNumberFormat="1" applyFont="1" applyFill="1" applyBorder="1" applyAlignment="1" applyProtection="1">
      <alignment horizontal="center" vertical="center"/>
      <protection hidden="1"/>
    </xf>
    <xf numFmtId="1" fontId="12" fillId="4" borderId="1" xfId="2" applyNumberFormat="1" applyFont="1" applyFill="1" applyBorder="1" applyAlignment="1" applyProtection="1">
      <alignment horizontal="center" vertical="center" textRotation="90"/>
      <protection hidden="1"/>
    </xf>
    <xf numFmtId="166" fontId="13" fillId="3" borderId="1" xfId="2" applyNumberFormat="1" applyFont="1" applyFill="1" applyBorder="1" applyAlignment="1" applyProtection="1">
      <alignment horizontal="center" vertical="center" textRotation="90" shrinkToFit="1"/>
      <protection hidden="1"/>
    </xf>
    <xf numFmtId="1" fontId="12" fillId="4" borderId="1" xfId="2" applyNumberFormat="1" applyFont="1" applyFill="1" applyBorder="1" applyAlignment="1" applyProtection="1">
      <alignment horizontal="center" vertical="center" textRotation="90" shrinkToFit="1"/>
      <protection hidden="1"/>
    </xf>
    <xf numFmtId="1" fontId="12" fillId="3" borderId="1" xfId="2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0" fillId="0" borderId="1" xfId="0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29" fillId="9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9" borderId="11" xfId="0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15" fillId="5" borderId="19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49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Protection="1">
      <protection hidden="1"/>
    </xf>
    <xf numFmtId="49" fontId="0" fillId="0" borderId="19" xfId="0" applyNumberFormat="1" applyBorder="1" applyProtection="1">
      <protection hidden="1"/>
    </xf>
    <xf numFmtId="0" fontId="18" fillId="0" borderId="19" xfId="2" applyNumberFormat="1" applyFont="1" applyFill="1" applyBorder="1" applyAlignment="1" applyProtection="1">
      <alignment horizontal="center" vertical="center"/>
      <protection hidden="1"/>
    </xf>
    <xf numFmtId="0" fontId="18" fillId="4" borderId="19" xfId="2" applyNumberFormat="1" applyFont="1" applyFill="1" applyBorder="1" applyAlignment="1" applyProtection="1">
      <alignment horizontal="center" vertical="center"/>
      <protection hidden="1"/>
    </xf>
    <xf numFmtId="0" fontId="19" fillId="0" borderId="19" xfId="2" applyNumberFormat="1" applyFont="1" applyFill="1" applyBorder="1" applyAlignment="1" applyProtection="1">
      <alignment horizontal="center" vertical="center"/>
      <protection hidden="1"/>
    </xf>
    <xf numFmtId="0" fontId="15" fillId="0" borderId="20" xfId="0" applyFont="1" applyFill="1" applyBorder="1" applyAlignment="1" applyProtection="1">
      <alignment horizontal="center"/>
      <protection locked="0"/>
    </xf>
    <xf numFmtId="0" fontId="15" fillId="5" borderId="20" xfId="0" applyFont="1" applyFill="1" applyBorder="1" applyAlignment="1" applyProtection="1">
      <alignment horizontal="center"/>
      <protection locked="0"/>
    </xf>
    <xf numFmtId="0" fontId="16" fillId="0" borderId="20" xfId="0" applyFont="1" applyFill="1" applyBorder="1" applyAlignment="1" applyProtection="1">
      <alignment horizontal="center"/>
      <protection locked="0"/>
    </xf>
    <xf numFmtId="49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Protection="1">
      <protection hidden="1"/>
    </xf>
    <xf numFmtId="49" fontId="0" fillId="0" borderId="20" xfId="0" applyNumberFormat="1" applyBorder="1" applyProtection="1">
      <protection hidden="1"/>
    </xf>
    <xf numFmtId="0" fontId="18" fillId="0" borderId="20" xfId="2" applyNumberFormat="1" applyFont="1" applyFill="1" applyBorder="1" applyAlignment="1" applyProtection="1">
      <alignment horizontal="center" vertical="center"/>
      <protection hidden="1"/>
    </xf>
    <xf numFmtId="0" fontId="18" fillId="4" borderId="20" xfId="2" applyNumberFormat="1" applyFont="1" applyFill="1" applyBorder="1" applyAlignment="1" applyProtection="1">
      <alignment horizontal="center" vertical="center"/>
      <protection hidden="1"/>
    </xf>
    <xf numFmtId="0" fontId="19" fillId="0" borderId="20" xfId="2" applyNumberFormat="1" applyFont="1" applyFill="1" applyBorder="1" applyAlignment="1" applyProtection="1">
      <alignment horizontal="center" vertical="center"/>
      <protection hidden="1"/>
    </xf>
    <xf numFmtId="49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Protection="1">
      <protection hidden="1"/>
    </xf>
    <xf numFmtId="0" fontId="18" fillId="4" borderId="22" xfId="2" applyNumberFormat="1" applyFont="1" applyFill="1" applyBorder="1" applyAlignment="1" applyProtection="1">
      <alignment horizontal="center" vertical="center"/>
      <protection hidden="1"/>
    </xf>
    <xf numFmtId="0" fontId="19" fillId="0" borderId="22" xfId="2" applyNumberFormat="1" applyFon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49" fontId="1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Protection="1">
      <protection hidden="1"/>
    </xf>
    <xf numFmtId="0" fontId="18" fillId="4" borderId="24" xfId="2" applyNumberFormat="1" applyFont="1" applyFill="1" applyBorder="1" applyAlignment="1" applyProtection="1">
      <alignment horizontal="center" vertical="center"/>
      <protection hidden="1"/>
    </xf>
    <xf numFmtId="0" fontId="19" fillId="0" borderId="24" xfId="2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67" fontId="0" fillId="0" borderId="15" xfId="4" applyNumberFormat="1" applyFont="1" applyBorder="1" applyProtection="1">
      <protection locked="0"/>
    </xf>
    <xf numFmtId="166" fontId="0" fillId="0" borderId="15" xfId="0" applyNumberFormat="1" applyBorder="1" applyProtection="1">
      <protection locked="0"/>
    </xf>
    <xf numFmtId="164" fontId="34" fillId="0" borderId="0" xfId="0" applyNumberFormat="1" applyFont="1" applyFill="1" applyAlignment="1" applyProtection="1">
      <alignment horizontal="left" vertical="center"/>
      <protection locked="0"/>
    </xf>
    <xf numFmtId="0" fontId="35" fillId="0" borderId="1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35" fillId="0" borderId="19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22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24" xfId="2" applyNumberFormat="1" applyFont="1" applyFill="1" applyBorder="1" applyAlignment="1" applyProtection="1">
      <alignment horizontal="center" vertical="center" shrinkToFit="1"/>
      <protection hidden="1"/>
    </xf>
    <xf numFmtId="0" fontId="35" fillId="0" borderId="25" xfId="2" applyNumberFormat="1" applyFont="1" applyFill="1" applyBorder="1" applyAlignment="1" applyProtection="1">
      <alignment horizontal="center" vertical="center" wrapText="1"/>
      <protection hidden="1"/>
    </xf>
    <xf numFmtId="0" fontId="35" fillId="0" borderId="20" xfId="2" applyNumberFormat="1" applyFont="1" applyFill="1" applyBorder="1" applyAlignment="1" applyProtection="1">
      <alignment horizontal="center" vertical="center" shrinkToFit="1"/>
      <protection hidden="1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 applyProtection="1">
      <alignment horizontal="left" vertical="center" wrapText="1"/>
      <protection locked="0"/>
    </xf>
    <xf numFmtId="49" fontId="0" fillId="0" borderId="26" xfId="0" applyNumberFormat="1" applyBorder="1" applyProtection="1">
      <protection hidden="1"/>
    </xf>
    <xf numFmtId="49" fontId="0" fillId="0" borderId="25" xfId="0" applyNumberFormat="1" applyBorder="1" applyProtection="1">
      <protection hidden="1"/>
    </xf>
    <xf numFmtId="0" fontId="18" fillId="0" borderId="21" xfId="2" applyNumberFormat="1" applyFont="1" applyFill="1" applyBorder="1" applyAlignment="1" applyProtection="1">
      <alignment horizontal="center" vertical="center"/>
      <protection hidden="1"/>
    </xf>
    <xf numFmtId="1" fontId="12" fillId="3" borderId="18" xfId="2" applyNumberFormat="1" applyFont="1" applyFill="1" applyBorder="1" applyAlignment="1" applyProtection="1">
      <alignment horizontal="center" vertical="center" textRotation="90" wrapText="1"/>
      <protection hidden="1"/>
    </xf>
    <xf numFmtId="0" fontId="14" fillId="6" borderId="18" xfId="0" applyFont="1" applyFill="1" applyBorder="1" applyAlignment="1" applyProtection="1">
      <alignment horizontal="center" vertical="center"/>
      <protection hidden="1"/>
    </xf>
    <xf numFmtId="0" fontId="35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35" fillId="0" borderId="27" xfId="2" applyNumberFormat="1" applyFont="1" applyFill="1" applyBorder="1" applyAlignment="1" applyProtection="1">
      <alignment horizontal="center" vertical="center" wrapText="1"/>
      <protection hidden="1"/>
    </xf>
    <xf numFmtId="0" fontId="35" fillId="0" borderId="26" xfId="2" applyNumberFormat="1" applyFont="1" applyFill="1" applyBorder="1" applyAlignment="1" applyProtection="1">
      <alignment horizontal="center" vertical="center" wrapText="1"/>
      <protection hidden="1"/>
    </xf>
    <xf numFmtId="0" fontId="35" fillId="0" borderId="2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locked="0"/>
    </xf>
    <xf numFmtId="0" fontId="0" fillId="0" borderId="12" xfId="0" applyBorder="1" applyAlignment="1" applyProtection="1">
      <alignment textRotation="90"/>
      <protection locked="0"/>
    </xf>
    <xf numFmtId="0" fontId="0" fillId="0" borderId="0" xfId="0" applyBorder="1" applyAlignment="1" applyProtection="1">
      <alignment textRotation="90"/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9" fontId="0" fillId="0" borderId="14" xfId="4" applyFont="1" applyBorder="1" applyProtection="1">
      <protection locked="0"/>
    </xf>
    <xf numFmtId="49" fontId="13" fillId="0" borderId="12" xfId="0" applyNumberFormat="1" applyFont="1" applyFill="1" applyBorder="1" applyAlignment="1" applyProtection="1">
      <alignment vertical="center" wrapText="1"/>
      <protection locked="0"/>
    </xf>
    <xf numFmtId="0" fontId="0" fillId="0" borderId="14" xfId="0" applyBorder="1" applyProtection="1">
      <protection locked="0"/>
    </xf>
    <xf numFmtId="165" fontId="36" fillId="5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37" fillId="5" borderId="1" xfId="0" applyFont="1" applyFill="1" applyBorder="1" applyAlignment="1" applyProtection="1">
      <alignment horizontal="center" vertical="center"/>
      <protection locked="0"/>
    </xf>
    <xf numFmtId="0" fontId="38" fillId="5" borderId="1" xfId="0" applyFont="1" applyFill="1" applyBorder="1" applyAlignment="1" applyProtection="1">
      <alignment horizontal="center"/>
      <protection locked="0"/>
    </xf>
    <xf numFmtId="0" fontId="38" fillId="5" borderId="19" xfId="0" applyFont="1" applyFill="1" applyBorder="1" applyAlignment="1" applyProtection="1">
      <alignment horizontal="center"/>
      <protection locked="0"/>
    </xf>
    <xf numFmtId="0" fontId="38" fillId="5" borderId="20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>
      <protection hidden="1"/>
    </xf>
    <xf numFmtId="0" fontId="39" fillId="0" borderId="0" xfId="0" applyFont="1" applyFill="1" applyBorder="1" applyProtection="1"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38" fillId="5" borderId="22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5" fillId="0" borderId="23" xfId="0" applyFont="1" applyFill="1" applyBorder="1" applyAlignment="1" applyProtection="1">
      <alignment horizontal="center" vertical="center"/>
      <protection locked="0"/>
    </xf>
    <xf numFmtId="0" fontId="15" fillId="0" borderId="24" xfId="0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38" fillId="5" borderId="24" xfId="0" applyFont="1" applyFill="1" applyBorder="1" applyAlignment="1" applyProtection="1">
      <alignment horizontal="center" vertical="center"/>
      <protection locked="0"/>
    </xf>
    <xf numFmtId="0" fontId="16" fillId="0" borderId="24" xfId="0" applyFont="1" applyFill="1" applyBorder="1" applyAlignment="1" applyProtection="1">
      <alignment horizontal="center" vertical="center"/>
      <protection locked="0"/>
    </xf>
    <xf numFmtId="166" fontId="18" fillId="0" borderId="23" xfId="2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2"/>
    <cellStyle name="Обычный_Лист1" xfId="1"/>
    <cellStyle name="Обычный_Лист2" xfId="3"/>
    <cellStyle name="Процентный" xfId="4" builtinId="5"/>
  </cellStyles>
  <dxfs count="4"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-manager/AppData/Local/Microsoft/Windows/Temporary%20Internet%20Files/Content.Outlook/3L1V5JSK/&#1058;&#1072;&#1073;&#1077;&#1083;&#1100;%20&#1040;&#1089;&#1090;&#1072;&#1085;&#1072;%201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.2017"/>
      <sheetName val="11.2017"/>
      <sheetName val="12.2017"/>
      <sheetName val="До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904"/>
  <sheetViews>
    <sheetView tabSelected="1" zoomScale="85" zoomScaleNormal="85" workbookViewId="0">
      <selection activeCell="AS13" sqref="AS13"/>
    </sheetView>
  </sheetViews>
  <sheetFormatPr defaultColWidth="9.109375" defaultRowHeight="15.6" x14ac:dyDescent="0.3"/>
  <cols>
    <col min="1" max="1" width="3" style="33" customWidth="1"/>
    <col min="2" max="2" width="19.88671875" style="33" customWidth="1"/>
    <col min="3" max="3" width="11.44140625" style="33" customWidth="1"/>
    <col min="4" max="4" width="7.5546875" style="44" bestFit="1" customWidth="1"/>
    <col min="5" max="5" width="3.33203125" style="87" bestFit="1" customWidth="1"/>
    <col min="6" max="6" width="3.6640625" style="87" bestFit="1" customWidth="1"/>
    <col min="7" max="7" width="3.5546875" style="44" customWidth="1"/>
    <col min="8" max="8" width="3.33203125" style="44" bestFit="1" customWidth="1"/>
    <col min="9" max="9" width="3.44140625" style="88" bestFit="1" customWidth="1"/>
    <col min="10" max="10" width="3.5546875" style="88" bestFit="1" customWidth="1"/>
    <col min="11" max="12" width="3.33203125" style="87" bestFit="1" customWidth="1"/>
    <col min="13" max="13" width="4" style="87" bestFit="1" customWidth="1"/>
    <col min="14" max="15" width="4" style="44" bestFit="1" customWidth="1"/>
    <col min="16" max="17" width="4" style="88" bestFit="1" customWidth="1"/>
    <col min="18" max="20" width="4" style="87" bestFit="1" customWidth="1"/>
    <col min="21" max="22" width="4" style="44" bestFit="1" customWidth="1"/>
    <col min="23" max="24" width="4" style="88" bestFit="1" customWidth="1"/>
    <col min="25" max="27" width="4" style="87" bestFit="1" customWidth="1"/>
    <col min="28" max="28" width="4" style="44" bestFit="1" customWidth="1"/>
    <col min="29" max="29" width="4.5546875" style="44" customWidth="1"/>
    <col min="30" max="30" width="5" style="88" customWidth="1"/>
    <col min="31" max="31" width="4" style="88" bestFit="1" customWidth="1"/>
    <col min="32" max="32" width="4" style="87" bestFit="1" customWidth="1"/>
    <col min="33" max="33" width="4" style="87" customWidth="1"/>
    <col min="34" max="34" width="4.109375" style="87" customWidth="1"/>
    <col min="35" max="35" width="5.109375" style="33" customWidth="1"/>
    <col min="36" max="36" width="7.88671875" style="33" customWidth="1"/>
    <col min="37" max="37" width="0.109375" style="33" customWidth="1"/>
    <col min="38" max="38" width="5.6640625" style="67" customWidth="1"/>
    <col min="39" max="39" width="5.5546875" style="36" hidden="1" customWidth="1"/>
    <col min="40" max="40" width="6.6640625" style="37" customWidth="1"/>
    <col min="41" max="41" width="3.44140625" style="36" hidden="1" customWidth="1"/>
    <col min="42" max="49" width="3.6640625" style="36" customWidth="1"/>
    <col min="50" max="50" width="5.44140625" style="33" customWidth="1"/>
    <col min="51" max="51" width="5.6640625" style="33" customWidth="1"/>
    <col min="52" max="52" width="4.5546875" style="33" customWidth="1"/>
    <col min="53" max="16384" width="9.109375" style="33"/>
  </cols>
  <sheetData>
    <row r="1" spans="1:53" ht="17.399999999999999" x14ac:dyDescent="0.3">
      <c r="D1" s="91" t="s">
        <v>0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34"/>
      <c r="AI1" s="34"/>
      <c r="AJ1" s="34"/>
      <c r="AK1" s="34"/>
      <c r="AL1" s="35"/>
    </row>
    <row r="2" spans="1:53" x14ac:dyDescent="0.3"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 t="s">
        <v>88</v>
      </c>
      <c r="Z2" s="34"/>
      <c r="AA2" s="34"/>
      <c r="AB2" s="34"/>
      <c r="AC2" s="2">
        <v>21</v>
      </c>
      <c r="AD2" s="191" t="s">
        <v>89</v>
      </c>
      <c r="AE2" s="34"/>
      <c r="AF2" s="34"/>
      <c r="AG2" s="34"/>
      <c r="AH2" s="34"/>
      <c r="AI2" s="2">
        <v>168</v>
      </c>
      <c r="AJ2" s="192">
        <v>0</v>
      </c>
      <c r="AK2" s="34"/>
      <c r="AL2" s="35"/>
    </row>
    <row r="3" spans="1:53" ht="16.2" thickBot="1" x14ac:dyDescent="0.35">
      <c r="B3" s="38"/>
      <c r="C3" s="159">
        <v>44013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92">
        <f ca="1">TODAY()</f>
        <v>44035</v>
      </c>
      <c r="R3" s="92"/>
      <c r="S3" s="92"/>
      <c r="T3" s="92"/>
      <c r="U3" s="39"/>
      <c r="V3" s="39"/>
      <c r="W3" s="39"/>
      <c r="X3" s="34"/>
      <c r="Y3" s="34" t="s">
        <v>90</v>
      </c>
      <c r="Z3" s="34"/>
      <c r="AA3" s="34"/>
      <c r="AB3" s="1"/>
      <c r="AC3" s="2">
        <v>23</v>
      </c>
      <c r="AD3" s="1" t="s">
        <v>1</v>
      </c>
      <c r="AE3" s="1"/>
      <c r="AF3" s="1"/>
      <c r="AG3" s="1"/>
      <c r="AH3" s="1"/>
      <c r="AI3" s="3">
        <v>184</v>
      </c>
      <c r="AJ3" s="192">
        <v>8</v>
      </c>
      <c r="AK3" s="40"/>
      <c r="AL3" s="41"/>
      <c r="AM3" s="42"/>
    </row>
    <row r="4" spans="1:53" ht="16.2" hidden="1" thickBot="1" x14ac:dyDescent="0.35">
      <c r="B4" s="43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"/>
      <c r="Y4" s="4"/>
      <c r="Z4" s="4"/>
      <c r="AA4" s="4"/>
      <c r="AB4" s="4"/>
      <c r="AC4" s="5">
        <v>27</v>
      </c>
      <c r="AD4" s="4" t="s">
        <v>2</v>
      </c>
      <c r="AE4" s="4"/>
      <c r="AF4" s="4"/>
      <c r="AG4" s="4"/>
      <c r="AH4" s="4"/>
      <c r="AI4" s="6">
        <v>181</v>
      </c>
      <c r="AJ4" s="46"/>
      <c r="AK4" s="46"/>
      <c r="AL4" s="47"/>
      <c r="AM4" s="42"/>
    </row>
    <row r="5" spans="1:53" ht="15" customHeight="1" x14ac:dyDescent="0.3">
      <c r="A5" s="107"/>
      <c r="B5" s="93"/>
      <c r="C5" s="93"/>
      <c r="D5" s="95" t="s">
        <v>3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4" t="s">
        <v>4</v>
      </c>
      <c r="AJ5" s="106" t="s">
        <v>5</v>
      </c>
      <c r="AK5" s="100" t="s">
        <v>6</v>
      </c>
      <c r="AL5" s="101" t="s">
        <v>7</v>
      </c>
      <c r="AM5" s="102" t="s">
        <v>8</v>
      </c>
      <c r="AN5" s="103" t="s">
        <v>9</v>
      </c>
      <c r="AO5" s="104" t="s">
        <v>10</v>
      </c>
      <c r="AP5" s="105" t="s">
        <v>11</v>
      </c>
      <c r="AQ5" s="105"/>
      <c r="AR5" s="105"/>
      <c r="AS5" s="105"/>
      <c r="AT5" s="105"/>
      <c r="AU5" s="105"/>
      <c r="AV5" s="96" t="s">
        <v>12</v>
      </c>
      <c r="AW5" s="172" t="s">
        <v>13</v>
      </c>
      <c r="AX5" s="178"/>
      <c r="AY5" s="149"/>
      <c r="AZ5" s="149"/>
      <c r="BA5" s="150"/>
    </row>
    <row r="6" spans="1:53" ht="72.75" customHeight="1" x14ac:dyDescent="0.3">
      <c r="A6" s="107"/>
      <c r="B6" s="93"/>
      <c r="C6" s="93"/>
      <c r="D6" s="7">
        <f>C3</f>
        <v>44013</v>
      </c>
      <c r="E6" s="7">
        <f t="shared" ref="E6:AG6" si="0">IF(MONTH($D6)&lt;&gt;MONTH($D6+COLUMN()-COLUMN($D6)),"",D6+1)</f>
        <v>44014</v>
      </c>
      <c r="F6" s="7">
        <f t="shared" si="0"/>
        <v>44015</v>
      </c>
      <c r="G6" s="8">
        <f t="shared" si="0"/>
        <v>44016</v>
      </c>
      <c r="H6" s="8">
        <f t="shared" si="0"/>
        <v>44017</v>
      </c>
      <c r="I6" s="186">
        <f t="shared" si="0"/>
        <v>44018</v>
      </c>
      <c r="J6" s="7">
        <f t="shared" si="0"/>
        <v>44019</v>
      </c>
      <c r="K6" s="7">
        <f t="shared" si="0"/>
        <v>44020</v>
      </c>
      <c r="L6" s="7">
        <f t="shared" si="0"/>
        <v>44021</v>
      </c>
      <c r="M6" s="7">
        <f t="shared" si="0"/>
        <v>44022</v>
      </c>
      <c r="N6" s="8">
        <f t="shared" si="0"/>
        <v>44023</v>
      </c>
      <c r="O6" s="8">
        <f t="shared" si="0"/>
        <v>44024</v>
      </c>
      <c r="P6" s="7">
        <f t="shared" si="0"/>
        <v>44025</v>
      </c>
      <c r="Q6" s="7">
        <f t="shared" si="0"/>
        <v>44026</v>
      </c>
      <c r="R6" s="7">
        <f t="shared" si="0"/>
        <v>44027</v>
      </c>
      <c r="S6" s="7">
        <f t="shared" si="0"/>
        <v>44028</v>
      </c>
      <c r="T6" s="7">
        <f t="shared" si="0"/>
        <v>44029</v>
      </c>
      <c r="U6" s="8">
        <f t="shared" si="0"/>
        <v>44030</v>
      </c>
      <c r="V6" s="8">
        <f t="shared" si="0"/>
        <v>44031</v>
      </c>
      <c r="W6" s="7">
        <f t="shared" si="0"/>
        <v>44032</v>
      </c>
      <c r="X6" s="7">
        <f t="shared" si="0"/>
        <v>44033</v>
      </c>
      <c r="Y6" s="7">
        <f t="shared" si="0"/>
        <v>44034</v>
      </c>
      <c r="Z6" s="7">
        <f t="shared" si="0"/>
        <v>44035</v>
      </c>
      <c r="AA6" s="7">
        <f t="shared" si="0"/>
        <v>44036</v>
      </c>
      <c r="AB6" s="8">
        <f t="shared" si="0"/>
        <v>44037</v>
      </c>
      <c r="AC6" s="8">
        <f t="shared" si="0"/>
        <v>44038</v>
      </c>
      <c r="AD6" s="7">
        <f t="shared" si="0"/>
        <v>44039</v>
      </c>
      <c r="AE6" s="7">
        <f t="shared" si="0"/>
        <v>44040</v>
      </c>
      <c r="AF6" s="7">
        <f t="shared" si="0"/>
        <v>44041</v>
      </c>
      <c r="AG6" s="7">
        <f t="shared" si="0"/>
        <v>44042</v>
      </c>
      <c r="AH6" s="186">
        <f>IF(MONTH($D6)&lt;&gt;MONTH($D6+COLUMN()-COLUMN($D6)),"",AG6+1)</f>
        <v>44043</v>
      </c>
      <c r="AI6" s="94"/>
      <c r="AJ6" s="106"/>
      <c r="AK6" s="100"/>
      <c r="AL6" s="101"/>
      <c r="AM6" s="102"/>
      <c r="AN6" s="103"/>
      <c r="AO6" s="104"/>
      <c r="AP6" s="32" t="s">
        <v>14</v>
      </c>
      <c r="AQ6" s="32" t="s">
        <v>15</v>
      </c>
      <c r="AR6" s="32" t="s">
        <v>16</v>
      </c>
      <c r="AS6" s="9" t="s">
        <v>17</v>
      </c>
      <c r="AT6" s="32" t="s">
        <v>18</v>
      </c>
      <c r="AU6" s="32" t="s">
        <v>19</v>
      </c>
      <c r="AV6" s="96"/>
      <c r="AW6" s="172"/>
      <c r="AX6" s="179" t="s">
        <v>81</v>
      </c>
      <c r="AY6" s="180" t="s">
        <v>82</v>
      </c>
      <c r="AZ6" s="180" t="s">
        <v>85</v>
      </c>
      <c r="BA6" s="181"/>
    </row>
    <row r="7" spans="1:53" ht="15" thickBot="1" x14ac:dyDescent="0.35">
      <c r="A7" s="89"/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90">
        <v>6</v>
      </c>
      <c r="H7" s="90">
        <v>7</v>
      </c>
      <c r="I7" s="187">
        <v>8</v>
      </c>
      <c r="J7" s="48">
        <v>9</v>
      </c>
      <c r="K7" s="48">
        <v>10</v>
      </c>
      <c r="L7" s="48">
        <v>11</v>
      </c>
      <c r="M7" s="48">
        <v>12</v>
      </c>
      <c r="N7" s="90">
        <v>13</v>
      </c>
      <c r="O7" s="90">
        <v>14</v>
      </c>
      <c r="P7" s="48">
        <v>15</v>
      </c>
      <c r="Q7" s="48">
        <v>16</v>
      </c>
      <c r="R7" s="48">
        <v>17</v>
      </c>
      <c r="S7" s="48">
        <v>18</v>
      </c>
      <c r="T7" s="48">
        <v>19</v>
      </c>
      <c r="U7" s="90">
        <v>20</v>
      </c>
      <c r="V7" s="90">
        <v>21</v>
      </c>
      <c r="W7" s="48">
        <v>22</v>
      </c>
      <c r="X7" s="48">
        <v>23</v>
      </c>
      <c r="Y7" s="48">
        <v>24</v>
      </c>
      <c r="Z7" s="48">
        <v>25</v>
      </c>
      <c r="AA7" s="48">
        <v>26</v>
      </c>
      <c r="AB7" s="90">
        <v>27</v>
      </c>
      <c r="AC7" s="90">
        <v>28</v>
      </c>
      <c r="AD7" s="48">
        <v>29</v>
      </c>
      <c r="AE7" s="48">
        <v>30</v>
      </c>
      <c r="AF7" s="48">
        <v>31</v>
      </c>
      <c r="AG7" s="48">
        <v>32</v>
      </c>
      <c r="AH7" s="187">
        <v>33</v>
      </c>
      <c r="AI7" s="48">
        <v>34</v>
      </c>
      <c r="AJ7" s="10">
        <v>35</v>
      </c>
      <c r="AK7" s="10">
        <v>36</v>
      </c>
      <c r="AL7" s="10">
        <v>37</v>
      </c>
      <c r="AM7" s="10">
        <v>38</v>
      </c>
      <c r="AN7" s="10">
        <v>39</v>
      </c>
      <c r="AO7" s="10">
        <v>40</v>
      </c>
      <c r="AP7" s="10">
        <v>41</v>
      </c>
      <c r="AQ7" s="10">
        <v>42</v>
      </c>
      <c r="AR7" s="10">
        <v>43</v>
      </c>
      <c r="AS7" s="10">
        <v>44</v>
      </c>
      <c r="AT7" s="10">
        <v>45</v>
      </c>
      <c r="AU7" s="10">
        <v>46</v>
      </c>
      <c r="AV7" s="10">
        <v>47</v>
      </c>
      <c r="AW7" s="173">
        <v>48</v>
      </c>
      <c r="AX7" s="182"/>
      <c r="AY7" s="46"/>
      <c r="AZ7" s="46"/>
      <c r="BA7" s="181"/>
    </row>
    <row r="8" spans="1:53" hidden="1" x14ac:dyDescent="0.3">
      <c r="A8" s="89">
        <v>1</v>
      </c>
      <c r="B8" s="49"/>
      <c r="C8" s="49"/>
      <c r="D8" s="50"/>
      <c r="E8" s="50"/>
      <c r="F8" s="50"/>
      <c r="G8" s="51"/>
      <c r="H8" s="51"/>
      <c r="I8" s="188"/>
      <c r="J8" s="53"/>
      <c r="K8" s="53"/>
      <c r="L8" s="50"/>
      <c r="M8" s="50"/>
      <c r="N8" s="51"/>
      <c r="O8" s="51"/>
      <c r="P8" s="50"/>
      <c r="Q8" s="53"/>
      <c r="R8" s="50"/>
      <c r="S8" s="50"/>
      <c r="T8" s="50"/>
      <c r="U8" s="51"/>
      <c r="V8" s="51"/>
      <c r="W8" s="50"/>
      <c r="X8" s="53"/>
      <c r="Y8" s="50"/>
      <c r="Z8" s="50"/>
      <c r="AA8" s="50"/>
      <c r="AB8" s="51"/>
      <c r="AC8" s="51"/>
      <c r="AD8" s="50"/>
      <c r="AE8" s="53"/>
      <c r="AF8" s="50"/>
      <c r="AG8" s="50"/>
      <c r="AH8" s="188"/>
      <c r="AI8" s="54" t="s">
        <v>21</v>
      </c>
      <c r="AJ8" s="11">
        <f>IF(AI8="5/2",$AC$3,IF(AI8="6/1",$AC$4))</f>
        <v>27</v>
      </c>
      <c r="AK8" s="12"/>
      <c r="AL8" s="13">
        <f>SUM(D8:AH8)+COUNTIF(D8:AH8,"=К")*8</f>
        <v>0</v>
      </c>
      <c r="AM8" s="14"/>
      <c r="AN8" s="15">
        <f>COUNTIF(D8:AH8,"=8")+COUNTIF(D8:AH8,"=К")+COUNTIF(D8:AH8,"=1")+COUNTIF(D8:AH8,"=2")+COUNTIF(D8:AH8,"=3")+COUNTIF(D8:AH8,"=4")+COUNTIF(D8:AH8,"=5")+COUNTIF(D8:AH8,"=6")+COUNTIF(D8:AH8,"=7")+COUNTIF(D8:AH8,"=9")+COUNTIF(D8:AH8,"=10")+COUNTIF(D8:AH8,"=11")+COUNTIF(D8:AH8,"=12")</f>
        <v>0</v>
      </c>
      <c r="AO8" s="14"/>
      <c r="AP8" s="160">
        <f>COUNTIF(D8:AH8,"=БС")+COUNTIF(D8:AH8,"=Ар")</f>
        <v>0</v>
      </c>
      <c r="AQ8" s="160">
        <f>COUNTIF(D8:AH8,"=О")</f>
        <v>0</v>
      </c>
      <c r="AR8" s="160">
        <f>COUNTIF(D8:AH8,"=Бл")</f>
        <v>0</v>
      </c>
      <c r="AS8" s="160">
        <f>COUNTIF(D8:AH8,"=Нс")</f>
        <v>0</v>
      </c>
      <c r="AT8" s="160">
        <f>COUNTIF(D8:AH8,"=П")</f>
        <v>0</v>
      </c>
      <c r="AU8" s="160">
        <f>COUNTIF(D8:AH8,"=А")</f>
        <v>0</v>
      </c>
      <c r="AV8" s="160">
        <f>COUNTIF(D8:AH8,"=Кв")+COUNTIF(D8:AH8,"=К")</f>
        <v>0</v>
      </c>
      <c r="AW8" s="174">
        <f>COUNTIF(D8:AH8,"=В")+COUNTIF(D8:AH8,"=Кв")</f>
        <v>0</v>
      </c>
      <c r="AX8" s="182"/>
      <c r="AY8" s="46"/>
      <c r="AZ8" s="46"/>
      <c r="BA8" s="181"/>
    </row>
    <row r="9" spans="1:53" ht="16.2" hidden="1" thickBot="1" x14ac:dyDescent="0.35">
      <c r="A9" s="89">
        <v>2</v>
      </c>
      <c r="B9" s="55"/>
      <c r="C9" s="49"/>
      <c r="D9" s="127"/>
      <c r="E9" s="127"/>
      <c r="F9" s="127"/>
      <c r="G9" s="128"/>
      <c r="H9" s="128"/>
      <c r="I9" s="189"/>
      <c r="J9" s="129"/>
      <c r="K9" s="127"/>
      <c r="L9" s="127"/>
      <c r="M9" s="127"/>
      <c r="N9" s="128"/>
      <c r="O9" s="128"/>
      <c r="P9" s="127"/>
      <c r="Q9" s="129"/>
      <c r="R9" s="127"/>
      <c r="S9" s="127"/>
      <c r="T9" s="127"/>
      <c r="U9" s="128"/>
      <c r="V9" s="128"/>
      <c r="W9" s="127"/>
      <c r="X9" s="129"/>
      <c r="Y9" s="127"/>
      <c r="Z9" s="127"/>
      <c r="AA9" s="127"/>
      <c r="AB9" s="128"/>
      <c r="AC9" s="128"/>
      <c r="AD9" s="127"/>
      <c r="AE9" s="129"/>
      <c r="AF9" s="127"/>
      <c r="AG9" s="127"/>
      <c r="AH9" s="189"/>
      <c r="AI9" s="130" t="s">
        <v>21</v>
      </c>
      <c r="AJ9" s="131">
        <f t="shared" ref="AJ9:AJ15" si="1">IF(AI9="5/2",$AC$3,IF(AI9="6/1",$AC$4))</f>
        <v>27</v>
      </c>
      <c r="AK9" s="132"/>
      <c r="AL9" s="133">
        <f t="shared" ref="AL9:AL53" si="2">SUM(D9:AH9)+COUNTIF(D9:AH9,"=К")*8</f>
        <v>0</v>
      </c>
      <c r="AM9" s="134"/>
      <c r="AN9" s="135">
        <f t="shared" ref="AN9:AN15" si="3">COUNTIF(D9:AH9,"=8")+COUNTIF(D9:AH9,"=К")+COUNTIF(D9:AH9,"=1")+COUNTIF(D9:AH9,"=2")+COUNTIF(D9:AH9,"=3")+COUNTIF(D9:AH9,"=4")+COUNTIF(D9:AH9,"=5")+COUNTIF(D9:AH9,"=6")+COUNTIF(D9:AH9,"=7")+COUNTIF(D9:AH9,"=9")+COUNTIF(D9:AH9,"=10")+COUNTIF(D9:AH9,"=11")+COUNTIF(D9:AH9,"=12")</f>
        <v>0</v>
      </c>
      <c r="AO9" s="134"/>
      <c r="AP9" s="162">
        <f t="shared" ref="AP9:AP15" si="4">COUNTIF(D9:AH9,"=БС")+COUNTIF(D9:AH9,"=Ар")</f>
        <v>0</v>
      </c>
      <c r="AQ9" s="162">
        <f t="shared" ref="AQ9:AQ15" si="5">COUNTIF(D9:AH9,"=О")</f>
        <v>0</v>
      </c>
      <c r="AR9" s="162">
        <f t="shared" ref="AR9:AR15" si="6">COUNTIF(D9:AH9,"=Бл")</f>
        <v>0</v>
      </c>
      <c r="AS9" s="162">
        <f t="shared" ref="AS9:AS15" si="7">COUNTIF(D9:AH9,"=Нс")</f>
        <v>0</v>
      </c>
      <c r="AT9" s="162">
        <f t="shared" ref="AT9:AT15" si="8">COUNTIF(D9:AH9,"=П")</f>
        <v>0</v>
      </c>
      <c r="AU9" s="162">
        <f t="shared" ref="AU9:AU15" si="9">COUNTIF(D9:AH9,"=А")</f>
        <v>0</v>
      </c>
      <c r="AV9" s="162">
        <f t="shared" ref="AV9:AV15" si="10">COUNTIF(D9:AH9,"=Кв")+COUNTIF(D9:AH9,"=К")</f>
        <v>0</v>
      </c>
      <c r="AW9" s="175">
        <f t="shared" ref="AW9:AW15" si="11">COUNTIF(D9:AH9,"=В")+COUNTIF(D9:AH9,"=Кв")</f>
        <v>0</v>
      </c>
      <c r="AX9" s="182"/>
      <c r="AY9" s="46"/>
      <c r="AZ9" s="46"/>
      <c r="BA9" s="181"/>
    </row>
    <row r="10" spans="1:53" ht="24" customHeight="1" x14ac:dyDescent="0.3">
      <c r="A10" s="89">
        <v>3</v>
      </c>
      <c r="B10" s="167" t="s">
        <v>86</v>
      </c>
      <c r="C10" s="126" t="s">
        <v>83</v>
      </c>
      <c r="D10" s="193">
        <v>8</v>
      </c>
      <c r="E10" s="194">
        <v>8</v>
      </c>
      <c r="F10" s="194">
        <v>8</v>
      </c>
      <c r="G10" s="195" t="s">
        <v>20</v>
      </c>
      <c r="H10" s="195" t="s">
        <v>20</v>
      </c>
      <c r="I10" s="196" t="s">
        <v>91</v>
      </c>
      <c r="J10" s="197">
        <v>8</v>
      </c>
      <c r="K10" s="194" t="s">
        <v>80</v>
      </c>
      <c r="L10" s="194">
        <v>8</v>
      </c>
      <c r="M10" s="194">
        <v>8</v>
      </c>
      <c r="N10" s="195" t="s">
        <v>20</v>
      </c>
      <c r="O10" s="195" t="s">
        <v>20</v>
      </c>
      <c r="P10" s="194">
        <v>8</v>
      </c>
      <c r="Q10" s="197" t="s">
        <v>80</v>
      </c>
      <c r="R10" s="194">
        <v>8</v>
      </c>
      <c r="S10" s="194">
        <v>8</v>
      </c>
      <c r="T10" s="194">
        <v>8</v>
      </c>
      <c r="U10" s="195" t="s">
        <v>20</v>
      </c>
      <c r="V10" s="195" t="s">
        <v>20</v>
      </c>
      <c r="W10" s="194">
        <v>8</v>
      </c>
      <c r="X10" s="197">
        <v>8</v>
      </c>
      <c r="Y10" s="194">
        <v>8</v>
      </c>
      <c r="Z10" s="194">
        <v>8</v>
      </c>
      <c r="AA10" s="194">
        <v>8</v>
      </c>
      <c r="AB10" s="195" t="s">
        <v>20</v>
      </c>
      <c r="AC10" s="195" t="s">
        <v>20</v>
      </c>
      <c r="AD10" s="194">
        <v>8</v>
      </c>
      <c r="AE10" s="197">
        <v>8</v>
      </c>
      <c r="AF10" s="194">
        <v>8</v>
      </c>
      <c r="AG10" s="194">
        <v>8</v>
      </c>
      <c r="AH10" s="196" t="s">
        <v>91</v>
      </c>
      <c r="AI10" s="145" t="s">
        <v>87</v>
      </c>
      <c r="AJ10" s="146">
        <f>IF(AI10="А5/2",$AC$2,IF(AI10="6/1",$AC$3))</f>
        <v>21</v>
      </c>
      <c r="AK10" s="169"/>
      <c r="AL10" s="171">
        <f>SUM(D10:AH10)+COUNTIF(D10:AH10,"=К")+COUNTIF(D10:AH10,"=ГП")*8</f>
        <v>168</v>
      </c>
      <c r="AM10" s="147"/>
      <c r="AN10" s="148">
        <f>COUNTIF(D10:AH10,"=8")+COUNTIF(D10:AH10,"=К")+COUNTIF(D10:AH10,"=ГП")+COUNTIF(D10:AH10,"=1")+COUNTIF(D10:AH10,"=2")+COUNTIF(D10:AH10,"=3")+COUNTIF(D10:AH10,"=4")+COUNTIF(D10:AH10,"=5")+COUNTIF(D10:AH10,"=6")+COUNTIF(D10:AH10,"=7")+COUNTIF(D10:AH10,"=9")+COUNTIF(D10:AH10,"=10")+COUNTIF(D10:AH10,"=11")+COUNTIF(D10:AH10,"=12")</f>
        <v>21</v>
      </c>
      <c r="AO10" s="147"/>
      <c r="AP10" s="163">
        <f t="shared" si="4"/>
        <v>2</v>
      </c>
      <c r="AQ10" s="163">
        <f t="shared" si="5"/>
        <v>0</v>
      </c>
      <c r="AR10" s="163">
        <f t="shared" si="6"/>
        <v>0</v>
      </c>
      <c r="AS10" s="163">
        <f t="shared" si="7"/>
        <v>0</v>
      </c>
      <c r="AT10" s="163">
        <f t="shared" si="8"/>
        <v>0</v>
      </c>
      <c r="AU10" s="163">
        <f t="shared" si="9"/>
        <v>0</v>
      </c>
      <c r="AV10" s="163">
        <f t="shared" si="10"/>
        <v>0</v>
      </c>
      <c r="AW10" s="176">
        <f t="shared" si="11"/>
        <v>8</v>
      </c>
      <c r="AX10" s="178"/>
      <c r="AY10" s="149"/>
      <c r="AZ10" s="149"/>
      <c r="BA10" s="150"/>
    </row>
    <row r="11" spans="1:53" ht="23.4" customHeight="1" thickBot="1" x14ac:dyDescent="0.35">
      <c r="A11" s="89">
        <v>4</v>
      </c>
      <c r="B11" s="168"/>
      <c r="C11" s="126" t="s">
        <v>84</v>
      </c>
      <c r="D11" s="198">
        <f>IF(D10=8,$AJ$3,IF(D10="ГП",$AJ$2,IF(D10="БС",$AZ$11,IF(D10="В",0))))</f>
        <v>8</v>
      </c>
      <c r="E11" s="199">
        <f t="shared" ref="E11:AH11" si="12">IF(E10=8,$AJ$3,IF(E10="ГП",$AJ$2,IF(E10="БС",$AZ$11,IF(E10="В",0))))</f>
        <v>8</v>
      </c>
      <c r="F11" s="199">
        <f t="shared" si="12"/>
        <v>8</v>
      </c>
      <c r="G11" s="200">
        <f t="shared" si="12"/>
        <v>0</v>
      </c>
      <c r="H11" s="200">
        <f t="shared" si="12"/>
        <v>0</v>
      </c>
      <c r="I11" s="201">
        <f t="shared" si="12"/>
        <v>0</v>
      </c>
      <c r="J11" s="202">
        <f t="shared" si="12"/>
        <v>8</v>
      </c>
      <c r="K11" s="199">
        <f t="shared" si="12"/>
        <v>7</v>
      </c>
      <c r="L11" s="199">
        <f t="shared" si="12"/>
        <v>8</v>
      </c>
      <c r="M11" s="199">
        <f t="shared" si="12"/>
        <v>8</v>
      </c>
      <c r="N11" s="200">
        <f t="shared" si="12"/>
        <v>0</v>
      </c>
      <c r="O11" s="200">
        <f t="shared" si="12"/>
        <v>0</v>
      </c>
      <c r="P11" s="199">
        <f t="shared" si="12"/>
        <v>8</v>
      </c>
      <c r="Q11" s="202">
        <f t="shared" si="12"/>
        <v>7</v>
      </c>
      <c r="R11" s="199">
        <f t="shared" si="12"/>
        <v>8</v>
      </c>
      <c r="S11" s="199">
        <f t="shared" si="12"/>
        <v>8</v>
      </c>
      <c r="T11" s="199">
        <f t="shared" si="12"/>
        <v>8</v>
      </c>
      <c r="U11" s="200">
        <f t="shared" si="12"/>
        <v>0</v>
      </c>
      <c r="V11" s="200">
        <f t="shared" si="12"/>
        <v>0</v>
      </c>
      <c r="W11" s="199">
        <f t="shared" si="12"/>
        <v>8</v>
      </c>
      <c r="X11" s="202">
        <f t="shared" si="12"/>
        <v>8</v>
      </c>
      <c r="Y11" s="199">
        <f t="shared" si="12"/>
        <v>8</v>
      </c>
      <c r="Z11" s="199">
        <f t="shared" si="12"/>
        <v>8</v>
      </c>
      <c r="AA11" s="199">
        <f t="shared" si="12"/>
        <v>8</v>
      </c>
      <c r="AB11" s="200">
        <f t="shared" si="12"/>
        <v>0</v>
      </c>
      <c r="AC11" s="200">
        <f t="shared" si="12"/>
        <v>0</v>
      </c>
      <c r="AD11" s="199">
        <f t="shared" si="12"/>
        <v>8</v>
      </c>
      <c r="AE11" s="202">
        <f t="shared" si="12"/>
        <v>8</v>
      </c>
      <c r="AF11" s="199">
        <f t="shared" si="12"/>
        <v>8</v>
      </c>
      <c r="AG11" s="199">
        <f t="shared" si="12"/>
        <v>8</v>
      </c>
      <c r="AH11" s="201">
        <f t="shared" si="12"/>
        <v>0</v>
      </c>
      <c r="AI11" s="151" t="s">
        <v>22</v>
      </c>
      <c r="AJ11" s="152">
        <f>IF(AI11="5/2",$AC$2,IF(AI11="6/1",$AC$3))</f>
        <v>21</v>
      </c>
      <c r="AK11" s="170"/>
      <c r="AL11" s="203">
        <f>SUM(D11:AH11)+COUNTIF(D11:AH11,"=К")*8</f>
        <v>166</v>
      </c>
      <c r="AM11" s="153"/>
      <c r="AN11" s="154">
        <f>COUNTIF(D11:AH11,"=8")+COUNTIF(D11:AH11,"=К")+COUNTIF(D11:AH11,"=1")+COUNTIF(D11:AH11,"=2")+COUNTIF(D11:AH11,"=3")+COUNTIF(D11:AH11,"=4")+COUNTIF(D11:AH11,"=5")+COUNTIF(D11:AH11,"=6")+COUNTIF(D11:AH11,"=7")+COUNTIF(D11:AH11,"=9")+COUNTIF(D11:AH11,"=10")+COUNTIF(D11:AH11,"=11")+COUNTIF(D11:AH11,"=12")</f>
        <v>21</v>
      </c>
      <c r="AO11" s="153"/>
      <c r="AP11" s="164">
        <f>COUNTIF(D11:AH11,"=БС")+COUNTIF(D11:AH11,"=Ар")</f>
        <v>0</v>
      </c>
      <c r="AQ11" s="164">
        <f>COUNTIF(D11:AH11,"=О")</f>
        <v>0</v>
      </c>
      <c r="AR11" s="164">
        <f>COUNTIF(D11:AH11,"=Бл")</f>
        <v>0</v>
      </c>
      <c r="AS11" s="164">
        <f>COUNTIF(D11:AH11,"=Нс")</f>
        <v>0</v>
      </c>
      <c r="AT11" s="164">
        <f>COUNTIF(D11:AH11,"=П")</f>
        <v>0</v>
      </c>
      <c r="AU11" s="164">
        <f>COUNTIF(D11:AH11,"=А")</f>
        <v>0</v>
      </c>
      <c r="AV11" s="164">
        <f>COUNTIF(D11:AH11,"=Кв")+COUNTIF(D11:AH11,"=К")</f>
        <v>0</v>
      </c>
      <c r="AW11" s="165">
        <f>COUNTIF(D11:AH11,"=В")+COUNTIF(D11:AH11,"=Кв")</f>
        <v>0</v>
      </c>
      <c r="AX11" s="183">
        <f>AN11/AN10</f>
        <v>1</v>
      </c>
      <c r="AY11" s="157">
        <f>AJ3/AI3</f>
        <v>4.3478260869565216E-2</v>
      </c>
      <c r="AZ11" s="158">
        <f>ROUNDDOWN((AL10*AY11),0)</f>
        <v>7</v>
      </c>
      <c r="BA11" s="156"/>
    </row>
    <row r="12" spans="1:53" x14ac:dyDescent="0.3">
      <c r="A12" s="89">
        <v>5</v>
      </c>
      <c r="B12" s="56"/>
      <c r="C12" s="49"/>
      <c r="D12" s="136"/>
      <c r="E12" s="136"/>
      <c r="F12" s="136"/>
      <c r="G12" s="137"/>
      <c r="H12" s="137"/>
      <c r="I12" s="190"/>
      <c r="J12" s="138"/>
      <c r="K12" s="136"/>
      <c r="L12" s="136"/>
      <c r="M12" s="136"/>
      <c r="N12" s="137"/>
      <c r="O12" s="137"/>
      <c r="P12" s="136"/>
      <c r="Q12" s="138"/>
      <c r="R12" s="136"/>
      <c r="S12" s="136"/>
      <c r="T12" s="136"/>
      <c r="U12" s="137"/>
      <c r="V12" s="137"/>
      <c r="W12" s="136"/>
      <c r="X12" s="138"/>
      <c r="Y12" s="136"/>
      <c r="Z12" s="136"/>
      <c r="AA12" s="136"/>
      <c r="AB12" s="137"/>
      <c r="AC12" s="137"/>
      <c r="AD12" s="136"/>
      <c r="AE12" s="138"/>
      <c r="AF12" s="136"/>
      <c r="AG12" s="136"/>
      <c r="AH12" s="190"/>
      <c r="AI12" s="139" t="s">
        <v>21</v>
      </c>
      <c r="AJ12" s="140">
        <f t="shared" si="1"/>
        <v>27</v>
      </c>
      <c r="AK12" s="141"/>
      <c r="AL12" s="142">
        <f t="shared" si="2"/>
        <v>0</v>
      </c>
      <c r="AM12" s="143"/>
      <c r="AN12" s="144">
        <f t="shared" si="3"/>
        <v>0</v>
      </c>
      <c r="AO12" s="143"/>
      <c r="AP12" s="166">
        <f t="shared" si="4"/>
        <v>0</v>
      </c>
      <c r="AQ12" s="166">
        <f t="shared" si="5"/>
        <v>0</v>
      </c>
      <c r="AR12" s="166">
        <f t="shared" si="6"/>
        <v>0</v>
      </c>
      <c r="AS12" s="166">
        <f t="shared" si="7"/>
        <v>0</v>
      </c>
      <c r="AT12" s="166">
        <f t="shared" si="8"/>
        <v>0</v>
      </c>
      <c r="AU12" s="166">
        <f t="shared" si="9"/>
        <v>0</v>
      </c>
      <c r="AV12" s="166">
        <f t="shared" si="10"/>
        <v>0</v>
      </c>
      <c r="AW12" s="177">
        <f t="shared" si="11"/>
        <v>0</v>
      </c>
      <c r="AX12" s="184"/>
      <c r="AY12" s="46"/>
      <c r="AZ12" s="46"/>
      <c r="BA12" s="181"/>
    </row>
    <row r="13" spans="1:53" x14ac:dyDescent="0.3">
      <c r="A13" s="89">
        <v>6</v>
      </c>
      <c r="B13" s="49"/>
      <c r="C13" s="49"/>
      <c r="D13" s="50"/>
      <c r="E13" s="50"/>
      <c r="F13" s="50"/>
      <c r="G13" s="51"/>
      <c r="H13" s="51"/>
      <c r="I13" s="188"/>
      <c r="J13" s="53"/>
      <c r="K13" s="50"/>
      <c r="L13" s="50"/>
      <c r="M13" s="50"/>
      <c r="N13" s="51"/>
      <c r="O13" s="51"/>
      <c r="P13" s="50"/>
      <c r="Q13" s="53"/>
      <c r="R13" s="50"/>
      <c r="S13" s="50"/>
      <c r="T13" s="50"/>
      <c r="U13" s="51"/>
      <c r="V13" s="51"/>
      <c r="W13" s="50"/>
      <c r="X13" s="53"/>
      <c r="Y13" s="50"/>
      <c r="Z13" s="50"/>
      <c r="AA13" s="50"/>
      <c r="AB13" s="51"/>
      <c r="AC13" s="51"/>
      <c r="AD13" s="50"/>
      <c r="AE13" s="53"/>
      <c r="AF13" s="50"/>
      <c r="AG13" s="50"/>
      <c r="AH13" s="188"/>
      <c r="AI13" s="54" t="s">
        <v>21</v>
      </c>
      <c r="AJ13" s="11">
        <f t="shared" si="1"/>
        <v>27</v>
      </c>
      <c r="AK13" s="12"/>
      <c r="AL13" s="13">
        <f t="shared" si="2"/>
        <v>0</v>
      </c>
      <c r="AM13" s="14"/>
      <c r="AN13" s="15">
        <f t="shared" si="3"/>
        <v>0</v>
      </c>
      <c r="AO13" s="14"/>
      <c r="AP13" s="160">
        <f t="shared" si="4"/>
        <v>0</v>
      </c>
      <c r="AQ13" s="160">
        <f t="shared" si="5"/>
        <v>0</v>
      </c>
      <c r="AR13" s="160">
        <f t="shared" si="6"/>
        <v>0</v>
      </c>
      <c r="AS13" s="160">
        <f t="shared" si="7"/>
        <v>0</v>
      </c>
      <c r="AT13" s="160">
        <f t="shared" si="8"/>
        <v>0</v>
      </c>
      <c r="AU13" s="160">
        <f t="shared" si="9"/>
        <v>0</v>
      </c>
      <c r="AV13" s="160">
        <f t="shared" si="10"/>
        <v>0</v>
      </c>
      <c r="AW13" s="174">
        <f t="shared" si="11"/>
        <v>0</v>
      </c>
      <c r="AX13" s="182"/>
      <c r="AY13" s="46"/>
      <c r="AZ13" s="46"/>
      <c r="BA13" s="181"/>
    </row>
    <row r="14" spans="1:53" x14ac:dyDescent="0.3">
      <c r="A14" s="89">
        <v>7</v>
      </c>
      <c r="B14" s="49"/>
      <c r="C14" s="49"/>
      <c r="E14" s="50"/>
      <c r="F14" s="50"/>
      <c r="G14" s="51"/>
      <c r="H14" s="51"/>
      <c r="I14" s="188"/>
      <c r="J14" s="53"/>
      <c r="K14" s="50"/>
      <c r="L14" s="50"/>
      <c r="M14" s="50"/>
      <c r="N14" s="51"/>
      <c r="O14" s="51"/>
      <c r="P14" s="50"/>
      <c r="Q14" s="53"/>
      <c r="R14" s="50"/>
      <c r="S14" s="50"/>
      <c r="T14" s="50"/>
      <c r="U14" s="51"/>
      <c r="V14" s="51"/>
      <c r="W14" s="50"/>
      <c r="X14" s="53"/>
      <c r="Y14" s="50"/>
      <c r="Z14" s="50"/>
      <c r="AA14" s="50"/>
      <c r="AB14" s="51"/>
      <c r="AC14" s="51"/>
      <c r="AD14" s="50"/>
      <c r="AE14" s="53"/>
      <c r="AF14" s="50"/>
      <c r="AG14" s="50"/>
      <c r="AH14" s="188"/>
      <c r="AI14" s="54" t="s">
        <v>21</v>
      </c>
      <c r="AJ14" s="11">
        <f t="shared" si="1"/>
        <v>27</v>
      </c>
      <c r="AK14" s="12"/>
      <c r="AL14" s="13">
        <f>SUM(D14:AH14)+COUNTIF(D14:AH14,"=К")*8</f>
        <v>0</v>
      </c>
      <c r="AM14" s="14"/>
      <c r="AN14" s="15">
        <f>COUNTIF(D14:AH14,"=8")+COUNTIF(D14:AH14,"=К")+COUNTIF(D14:AH14,"=1")+COUNTIF(D14:AH14,"=2")+COUNTIF(D14:AH14,"=3")+COUNTIF(D14:AH14,"=4")+COUNTIF(D14:AH14,"=5")+COUNTIF(D14:AH14,"=6")+COUNTIF(D14:AH14,"=7")+COUNTIF(D14:AH14,"=9")+COUNTIF(D14:AH14,"=10")+COUNTIF(D14:AH14,"=11")+COUNTIF(D14:AH14,"=12")</f>
        <v>0</v>
      </c>
      <c r="AO14" s="14"/>
      <c r="AP14" s="160">
        <f>COUNTIF(D14:AH14,"=БС")+COUNTIF(D14:AH14,"=Ар")</f>
        <v>0</v>
      </c>
      <c r="AQ14" s="160">
        <f>COUNTIF(D14:AH14,"=О")</f>
        <v>0</v>
      </c>
      <c r="AR14" s="160">
        <f>COUNTIF(D14:AH14,"=Бл")</f>
        <v>0</v>
      </c>
      <c r="AS14" s="160">
        <f>COUNTIF(D14:AH14,"=Нс")</f>
        <v>0</v>
      </c>
      <c r="AT14" s="160">
        <f>COUNTIF(D14:AH14,"=П")</f>
        <v>0</v>
      </c>
      <c r="AU14" s="160">
        <f>COUNTIF(D14:AH14,"=А")</f>
        <v>0</v>
      </c>
      <c r="AV14" s="160">
        <f>COUNTIF(D14:AH14,"=Кв")+COUNTIF(D14:AH14,"=К")</f>
        <v>0</v>
      </c>
      <c r="AW14" s="174">
        <f>COUNTIF(D14:AH14,"=В")+COUNTIF(D14:AH14,"=Кв")</f>
        <v>0</v>
      </c>
      <c r="AX14" s="182"/>
      <c r="AY14" s="46"/>
      <c r="AZ14" s="46"/>
      <c r="BA14" s="181"/>
    </row>
    <row r="15" spans="1:53" x14ac:dyDescent="0.3">
      <c r="A15" s="89">
        <v>8</v>
      </c>
      <c r="B15" s="49"/>
      <c r="C15" s="49"/>
      <c r="D15" s="50"/>
      <c r="E15" s="50"/>
      <c r="F15" s="50"/>
      <c r="G15" s="51"/>
      <c r="H15" s="51"/>
      <c r="I15" s="188"/>
      <c r="J15" s="53"/>
      <c r="K15" s="50"/>
      <c r="L15" s="50"/>
      <c r="M15" s="50"/>
      <c r="N15" s="51"/>
      <c r="O15" s="51"/>
      <c r="P15" s="50"/>
      <c r="Q15" s="53"/>
      <c r="R15" s="50"/>
      <c r="S15" s="50"/>
      <c r="T15" s="50"/>
      <c r="U15" s="51"/>
      <c r="V15" s="51"/>
      <c r="W15" s="50"/>
      <c r="X15" s="53"/>
      <c r="Y15" s="50"/>
      <c r="Z15" s="50"/>
      <c r="AA15" s="50"/>
      <c r="AB15" s="51"/>
      <c r="AC15" s="52"/>
      <c r="AD15" s="50"/>
      <c r="AE15" s="53"/>
      <c r="AF15" s="50"/>
      <c r="AG15" s="50"/>
      <c r="AH15" s="188"/>
      <c r="AI15" s="54" t="s">
        <v>21</v>
      </c>
      <c r="AJ15" s="11">
        <f t="shared" si="1"/>
        <v>27</v>
      </c>
      <c r="AK15" s="12"/>
      <c r="AL15" s="13">
        <f t="shared" si="2"/>
        <v>0</v>
      </c>
      <c r="AM15" s="14"/>
      <c r="AN15" s="15">
        <f t="shared" si="3"/>
        <v>0</v>
      </c>
      <c r="AO15" s="14"/>
      <c r="AP15" s="160">
        <f t="shared" si="4"/>
        <v>0</v>
      </c>
      <c r="AQ15" s="160">
        <f t="shared" si="5"/>
        <v>0</v>
      </c>
      <c r="AR15" s="160">
        <f t="shared" si="6"/>
        <v>0</v>
      </c>
      <c r="AS15" s="160">
        <f t="shared" si="7"/>
        <v>0</v>
      </c>
      <c r="AT15" s="160">
        <f t="shared" si="8"/>
        <v>0</v>
      </c>
      <c r="AU15" s="160">
        <f t="shared" si="9"/>
        <v>0</v>
      </c>
      <c r="AV15" s="160">
        <f t="shared" si="10"/>
        <v>0</v>
      </c>
      <c r="AW15" s="174">
        <f t="shared" si="11"/>
        <v>0</v>
      </c>
      <c r="AX15" s="182"/>
      <c r="AY15" s="46"/>
      <c r="AZ15" s="46"/>
      <c r="BA15" s="181"/>
    </row>
    <row r="16" spans="1:53" x14ac:dyDescent="0.3">
      <c r="A16" s="89">
        <v>9</v>
      </c>
      <c r="B16" s="57"/>
      <c r="C16" s="58"/>
      <c r="D16" s="50"/>
      <c r="E16" s="50"/>
      <c r="F16" s="50"/>
      <c r="G16" s="51"/>
      <c r="H16" s="51"/>
      <c r="I16" s="188"/>
      <c r="J16" s="53"/>
      <c r="K16" s="50"/>
      <c r="L16" s="50"/>
      <c r="M16" s="50"/>
      <c r="N16" s="51"/>
      <c r="O16" s="51"/>
      <c r="P16" s="50"/>
      <c r="Q16" s="53"/>
      <c r="R16" s="50"/>
      <c r="S16" s="50"/>
      <c r="T16" s="50"/>
      <c r="U16" s="51"/>
      <c r="V16" s="51"/>
      <c r="W16" s="50"/>
      <c r="X16" s="53"/>
      <c r="Y16" s="50"/>
      <c r="Z16" s="50"/>
      <c r="AA16" s="50"/>
      <c r="AB16" s="51"/>
      <c r="AC16" s="51"/>
      <c r="AD16" s="50"/>
      <c r="AE16" s="53"/>
      <c r="AF16" s="50"/>
      <c r="AG16" s="50"/>
      <c r="AH16" s="188"/>
      <c r="AI16" s="54" t="s">
        <v>21</v>
      </c>
      <c r="AJ16" s="11">
        <f t="shared" ref="AJ16:AJ53" si="13">IF(AI16="5/2",$AC$3,IF(AI16="6/1",$AC$4))</f>
        <v>27</v>
      </c>
      <c r="AK16" s="12"/>
      <c r="AL16" s="13">
        <f t="shared" si="2"/>
        <v>0</v>
      </c>
      <c r="AM16" s="14"/>
      <c r="AN16" s="15">
        <f t="shared" ref="AN16:AN53" si="14">COUNTIF(D16:AH16,"=8")+COUNTIF(D16:AH16,"=К")+COUNTIF(D16:AH16,"=1")+COUNTIF(D16:AH16,"=2")+COUNTIF(D16:AH16,"=3")+COUNTIF(D16:AH16,"=4")+COUNTIF(D16:AH16,"=5")+COUNTIF(D16:AH16,"=6")+COUNTIF(D16:AH16,"=7")+COUNTIF(D16:AH16,"=9")+COUNTIF(D16:AH16,"=10")+COUNTIF(D16:AH16,"=11")+COUNTIF(D16:AH16,"=12")</f>
        <v>0</v>
      </c>
      <c r="AO16" s="14"/>
      <c r="AP16" s="160">
        <f t="shared" ref="AP16:AP53" si="15">COUNTIF(D16:AH16,"=БС")+COUNTIF(D16:AH16,"=Ар")</f>
        <v>0</v>
      </c>
      <c r="AQ16" s="160">
        <f t="shared" ref="AQ16:AQ53" si="16">COUNTIF(D16:AH16,"=О")</f>
        <v>0</v>
      </c>
      <c r="AR16" s="160">
        <f t="shared" ref="AR16:AR53" si="17">COUNTIF(D16:AH16,"=Бл")</f>
        <v>0</v>
      </c>
      <c r="AS16" s="160">
        <f t="shared" ref="AS16:AS53" si="18">COUNTIF(D16:AH16,"=Нс")</f>
        <v>0</v>
      </c>
      <c r="AT16" s="160">
        <f t="shared" ref="AT16:AT53" si="19">COUNTIF(D16:AH16,"=П")</f>
        <v>0</v>
      </c>
      <c r="AU16" s="160">
        <f t="shared" ref="AU16:AU53" si="20">COUNTIF(D16:AH16,"=А")</f>
        <v>0</v>
      </c>
      <c r="AV16" s="160">
        <f t="shared" ref="AV16:AV53" si="21">COUNTIF(D16:AH16,"=Кв")+COUNTIF(D16:AH16,"=К")</f>
        <v>0</v>
      </c>
      <c r="AW16" s="174">
        <f t="shared" ref="AW16:AW53" si="22">COUNTIF(D16:AH16,"=В")+COUNTIF(D16:AH16,"=Кв")</f>
        <v>0</v>
      </c>
      <c r="AX16" s="182"/>
      <c r="AY16" s="46"/>
      <c r="AZ16" s="46"/>
      <c r="BA16" s="181"/>
    </row>
    <row r="17" spans="1:53" x14ac:dyDescent="0.3">
      <c r="A17" s="89">
        <v>10</v>
      </c>
      <c r="B17" s="57"/>
      <c r="C17" s="58"/>
      <c r="D17" s="50"/>
      <c r="E17" s="50"/>
      <c r="F17" s="50"/>
      <c r="G17" s="51"/>
      <c r="H17" s="51"/>
      <c r="I17" s="188"/>
      <c r="J17" s="53"/>
      <c r="K17" s="50"/>
      <c r="L17" s="50"/>
      <c r="M17" s="50"/>
      <c r="N17" s="51"/>
      <c r="O17" s="51"/>
      <c r="P17" s="50"/>
      <c r="Q17" s="53"/>
      <c r="R17" s="50"/>
      <c r="S17" s="50"/>
      <c r="T17" s="50"/>
      <c r="U17" s="51"/>
      <c r="V17" s="51"/>
      <c r="W17" s="50"/>
      <c r="X17" s="53"/>
      <c r="Y17" s="50"/>
      <c r="Z17" s="50"/>
      <c r="AA17" s="50"/>
      <c r="AB17" s="51"/>
      <c r="AC17" s="51"/>
      <c r="AD17" s="50"/>
      <c r="AE17" s="53"/>
      <c r="AF17" s="50"/>
      <c r="AG17" s="50"/>
      <c r="AH17" s="188"/>
      <c r="AI17" s="54" t="s">
        <v>21</v>
      </c>
      <c r="AJ17" s="11">
        <f t="shared" si="13"/>
        <v>27</v>
      </c>
      <c r="AK17" s="12"/>
      <c r="AL17" s="13">
        <f t="shared" si="2"/>
        <v>0</v>
      </c>
      <c r="AM17" s="14"/>
      <c r="AN17" s="15">
        <f t="shared" si="14"/>
        <v>0</v>
      </c>
      <c r="AO17" s="14"/>
      <c r="AP17" s="160">
        <f t="shared" si="15"/>
        <v>0</v>
      </c>
      <c r="AQ17" s="160">
        <f t="shared" si="16"/>
        <v>0</v>
      </c>
      <c r="AR17" s="160">
        <f t="shared" si="17"/>
        <v>0</v>
      </c>
      <c r="AS17" s="160">
        <f t="shared" si="18"/>
        <v>0</v>
      </c>
      <c r="AT17" s="160">
        <f t="shared" si="19"/>
        <v>0</v>
      </c>
      <c r="AU17" s="160">
        <f t="shared" si="20"/>
        <v>0</v>
      </c>
      <c r="AV17" s="160">
        <f t="shared" si="21"/>
        <v>0</v>
      </c>
      <c r="AW17" s="174">
        <f t="shared" si="22"/>
        <v>0</v>
      </c>
      <c r="AX17" s="182"/>
      <c r="AY17" s="46"/>
      <c r="AZ17" s="46"/>
      <c r="BA17" s="181"/>
    </row>
    <row r="18" spans="1:53" x14ac:dyDescent="0.3">
      <c r="A18" s="89">
        <v>11</v>
      </c>
      <c r="B18" s="57"/>
      <c r="C18" s="58"/>
      <c r="D18" s="50"/>
      <c r="E18" s="50"/>
      <c r="F18" s="50"/>
      <c r="G18" s="51"/>
      <c r="H18" s="51"/>
      <c r="I18" s="188"/>
      <c r="J18" s="53"/>
      <c r="K18" s="50"/>
      <c r="L18" s="50"/>
      <c r="M18" s="50"/>
      <c r="N18" s="51"/>
      <c r="O18" s="51"/>
      <c r="P18" s="50"/>
      <c r="Q18" s="53"/>
      <c r="R18" s="50"/>
      <c r="S18" s="50"/>
      <c r="T18" s="50"/>
      <c r="U18" s="51"/>
      <c r="V18" s="51"/>
      <c r="W18" s="50"/>
      <c r="X18" s="53"/>
      <c r="Y18" s="50"/>
      <c r="Z18" s="50"/>
      <c r="AA18" s="50"/>
      <c r="AB18" s="51"/>
      <c r="AC18" s="51"/>
      <c r="AD18" s="50"/>
      <c r="AE18" s="53"/>
      <c r="AF18" s="50"/>
      <c r="AG18" s="50"/>
      <c r="AH18" s="188"/>
      <c r="AI18" s="54" t="s">
        <v>21</v>
      </c>
      <c r="AJ18" s="11">
        <f t="shared" si="13"/>
        <v>27</v>
      </c>
      <c r="AK18" s="12"/>
      <c r="AL18" s="13">
        <f t="shared" si="2"/>
        <v>0</v>
      </c>
      <c r="AM18" s="14"/>
      <c r="AN18" s="15">
        <f t="shared" si="14"/>
        <v>0</v>
      </c>
      <c r="AO18" s="14"/>
      <c r="AP18" s="160">
        <f t="shared" si="15"/>
        <v>0</v>
      </c>
      <c r="AQ18" s="160">
        <f t="shared" si="16"/>
        <v>0</v>
      </c>
      <c r="AR18" s="160">
        <f t="shared" si="17"/>
        <v>0</v>
      </c>
      <c r="AS18" s="160">
        <f t="shared" si="18"/>
        <v>0</v>
      </c>
      <c r="AT18" s="160">
        <f t="shared" si="19"/>
        <v>0</v>
      </c>
      <c r="AU18" s="160">
        <f t="shared" si="20"/>
        <v>0</v>
      </c>
      <c r="AV18" s="160">
        <f t="shared" si="21"/>
        <v>0</v>
      </c>
      <c r="AW18" s="174">
        <f t="shared" si="22"/>
        <v>0</v>
      </c>
      <c r="AX18" s="182"/>
      <c r="AY18" s="46"/>
      <c r="AZ18" s="46"/>
      <c r="BA18" s="181"/>
    </row>
    <row r="19" spans="1:53" x14ac:dyDescent="0.3">
      <c r="A19" s="89">
        <v>12</v>
      </c>
      <c r="B19" s="57"/>
      <c r="C19" s="58"/>
      <c r="D19" s="50"/>
      <c r="E19" s="50"/>
      <c r="F19" s="50"/>
      <c r="G19" s="51"/>
      <c r="H19" s="51"/>
      <c r="I19" s="188"/>
      <c r="J19" s="53"/>
      <c r="K19" s="50"/>
      <c r="L19" s="50"/>
      <c r="M19" s="50"/>
      <c r="N19" s="51"/>
      <c r="O19" s="51"/>
      <c r="P19" s="50"/>
      <c r="Q19" s="53"/>
      <c r="R19" s="50"/>
      <c r="S19" s="50"/>
      <c r="T19" s="50"/>
      <c r="U19" s="51"/>
      <c r="V19" s="51"/>
      <c r="W19" s="50"/>
      <c r="X19" s="53"/>
      <c r="Y19" s="50"/>
      <c r="Z19" s="50"/>
      <c r="AA19" s="50"/>
      <c r="AB19" s="51"/>
      <c r="AC19" s="51"/>
      <c r="AD19" s="50"/>
      <c r="AE19" s="53"/>
      <c r="AF19" s="50"/>
      <c r="AG19" s="50"/>
      <c r="AH19" s="188"/>
      <c r="AI19" s="54" t="s">
        <v>21</v>
      </c>
      <c r="AJ19" s="11">
        <f t="shared" si="13"/>
        <v>27</v>
      </c>
      <c r="AK19" s="12"/>
      <c r="AL19" s="13">
        <f t="shared" si="2"/>
        <v>0</v>
      </c>
      <c r="AM19" s="14"/>
      <c r="AN19" s="15">
        <f t="shared" si="14"/>
        <v>0</v>
      </c>
      <c r="AO19" s="14"/>
      <c r="AP19" s="160">
        <f t="shared" si="15"/>
        <v>0</v>
      </c>
      <c r="AQ19" s="160">
        <f t="shared" si="16"/>
        <v>0</v>
      </c>
      <c r="AR19" s="160">
        <f t="shared" si="17"/>
        <v>0</v>
      </c>
      <c r="AS19" s="160">
        <f t="shared" si="18"/>
        <v>0</v>
      </c>
      <c r="AT19" s="160">
        <f t="shared" si="19"/>
        <v>0</v>
      </c>
      <c r="AU19" s="160">
        <f t="shared" si="20"/>
        <v>0</v>
      </c>
      <c r="AV19" s="160">
        <f t="shared" si="21"/>
        <v>0</v>
      </c>
      <c r="AW19" s="174">
        <f t="shared" si="22"/>
        <v>0</v>
      </c>
      <c r="AX19" s="182"/>
      <c r="AY19" s="46"/>
      <c r="AZ19" s="46"/>
      <c r="BA19" s="181"/>
    </row>
    <row r="20" spans="1:53" ht="16.2" thickBot="1" x14ac:dyDescent="0.35">
      <c r="A20" s="89">
        <v>13</v>
      </c>
      <c r="B20" s="57"/>
      <c r="C20" s="58"/>
      <c r="D20" s="50"/>
      <c r="E20" s="50"/>
      <c r="F20" s="50"/>
      <c r="G20" s="51"/>
      <c r="H20" s="51"/>
      <c r="I20" s="188"/>
      <c r="J20" s="53"/>
      <c r="K20" s="50"/>
      <c r="L20" s="50"/>
      <c r="M20" s="50"/>
      <c r="N20" s="51"/>
      <c r="O20" s="51"/>
      <c r="P20" s="50"/>
      <c r="Q20" s="53"/>
      <c r="R20" s="50"/>
      <c r="S20" s="50"/>
      <c r="T20" s="50"/>
      <c r="U20" s="51"/>
      <c r="V20" s="51"/>
      <c r="W20" s="50"/>
      <c r="X20" s="53"/>
      <c r="Y20" s="50"/>
      <c r="Z20" s="50"/>
      <c r="AA20" s="50"/>
      <c r="AB20" s="51"/>
      <c r="AC20" s="51"/>
      <c r="AD20" s="50"/>
      <c r="AE20" s="53"/>
      <c r="AF20" s="50"/>
      <c r="AG20" s="50"/>
      <c r="AH20" s="188"/>
      <c r="AI20" s="54" t="s">
        <v>21</v>
      </c>
      <c r="AJ20" s="11">
        <f t="shared" si="13"/>
        <v>27</v>
      </c>
      <c r="AK20" s="12"/>
      <c r="AL20" s="13">
        <f t="shared" si="2"/>
        <v>0</v>
      </c>
      <c r="AM20" s="14"/>
      <c r="AN20" s="15">
        <f t="shared" si="14"/>
        <v>0</v>
      </c>
      <c r="AO20" s="14"/>
      <c r="AP20" s="160">
        <f t="shared" si="15"/>
        <v>0</v>
      </c>
      <c r="AQ20" s="160">
        <f t="shared" si="16"/>
        <v>0</v>
      </c>
      <c r="AR20" s="160">
        <f t="shared" si="17"/>
        <v>0</v>
      </c>
      <c r="AS20" s="160">
        <f t="shared" si="18"/>
        <v>0</v>
      </c>
      <c r="AT20" s="160">
        <f t="shared" si="19"/>
        <v>0</v>
      </c>
      <c r="AU20" s="160">
        <f t="shared" si="20"/>
        <v>0</v>
      </c>
      <c r="AV20" s="160">
        <f t="shared" si="21"/>
        <v>0</v>
      </c>
      <c r="AW20" s="174">
        <f t="shared" si="22"/>
        <v>0</v>
      </c>
      <c r="AX20" s="185"/>
      <c r="AY20" s="155"/>
      <c r="AZ20" s="155"/>
      <c r="BA20" s="156"/>
    </row>
    <row r="21" spans="1:53" hidden="1" x14ac:dyDescent="0.3">
      <c r="A21" s="89">
        <v>14</v>
      </c>
      <c r="B21" s="57"/>
      <c r="C21" s="58"/>
      <c r="D21" s="50"/>
      <c r="E21" s="50"/>
      <c r="F21" s="50"/>
      <c r="G21" s="51"/>
      <c r="H21" s="51"/>
      <c r="I21" s="51"/>
      <c r="J21" s="53"/>
      <c r="K21" s="50"/>
      <c r="L21" s="50"/>
      <c r="M21" s="50"/>
      <c r="N21" s="51"/>
      <c r="O21" s="51"/>
      <c r="P21" s="50"/>
      <c r="Q21" s="53"/>
      <c r="R21" s="50"/>
      <c r="S21" s="50"/>
      <c r="T21" s="50"/>
      <c r="U21" s="51"/>
      <c r="V21" s="51"/>
      <c r="W21" s="50"/>
      <c r="X21" s="53"/>
      <c r="Y21" s="50"/>
      <c r="Z21" s="50"/>
      <c r="AA21" s="50"/>
      <c r="AB21" s="51"/>
      <c r="AC21" s="51"/>
      <c r="AD21" s="50"/>
      <c r="AE21" s="53"/>
      <c r="AF21" s="50"/>
      <c r="AG21" s="50"/>
      <c r="AH21" s="51"/>
      <c r="AI21" s="54" t="s">
        <v>21</v>
      </c>
      <c r="AJ21" s="11">
        <f t="shared" si="13"/>
        <v>27</v>
      </c>
      <c r="AK21" s="12"/>
      <c r="AL21" s="13">
        <f t="shared" si="2"/>
        <v>0</v>
      </c>
      <c r="AM21" s="14"/>
      <c r="AN21" s="15">
        <f t="shared" si="14"/>
        <v>0</v>
      </c>
      <c r="AO21" s="14"/>
      <c r="AP21" s="160">
        <f t="shared" si="15"/>
        <v>0</v>
      </c>
      <c r="AQ21" s="160">
        <f t="shared" si="16"/>
        <v>0</v>
      </c>
      <c r="AR21" s="160">
        <f t="shared" si="17"/>
        <v>0</v>
      </c>
      <c r="AS21" s="160">
        <f t="shared" si="18"/>
        <v>0</v>
      </c>
      <c r="AT21" s="160">
        <f t="shared" si="19"/>
        <v>0</v>
      </c>
      <c r="AU21" s="160">
        <f t="shared" si="20"/>
        <v>0</v>
      </c>
      <c r="AV21" s="160">
        <f t="shared" si="21"/>
        <v>0</v>
      </c>
      <c r="AW21" s="161">
        <f t="shared" si="22"/>
        <v>0</v>
      </c>
    </row>
    <row r="22" spans="1:53" hidden="1" x14ac:dyDescent="0.3">
      <c r="A22" s="89">
        <v>15</v>
      </c>
      <c r="B22" s="57"/>
      <c r="C22" s="58"/>
      <c r="D22" s="50"/>
      <c r="E22" s="50"/>
      <c r="F22" s="50"/>
      <c r="G22" s="51"/>
      <c r="H22" s="51"/>
      <c r="I22" s="51"/>
      <c r="J22" s="53"/>
      <c r="K22" s="50"/>
      <c r="L22" s="50"/>
      <c r="M22" s="50"/>
      <c r="N22" s="51"/>
      <c r="O22" s="51"/>
      <c r="P22" s="50"/>
      <c r="Q22" s="53"/>
      <c r="R22" s="50"/>
      <c r="S22" s="50"/>
      <c r="T22" s="50"/>
      <c r="U22" s="51"/>
      <c r="V22" s="51"/>
      <c r="W22" s="50"/>
      <c r="X22" s="53"/>
      <c r="Y22" s="50"/>
      <c r="Z22" s="50"/>
      <c r="AA22" s="50"/>
      <c r="AB22" s="51"/>
      <c r="AC22" s="51"/>
      <c r="AD22" s="50"/>
      <c r="AE22" s="53"/>
      <c r="AF22" s="50"/>
      <c r="AG22" s="50"/>
      <c r="AH22" s="51"/>
      <c r="AI22" s="54" t="s">
        <v>21</v>
      </c>
      <c r="AJ22" s="11">
        <f t="shared" si="13"/>
        <v>27</v>
      </c>
      <c r="AK22" s="12"/>
      <c r="AL22" s="13">
        <f t="shared" si="2"/>
        <v>0</v>
      </c>
      <c r="AM22" s="14"/>
      <c r="AN22" s="15">
        <f t="shared" si="14"/>
        <v>0</v>
      </c>
      <c r="AO22" s="14"/>
      <c r="AP22" s="160">
        <f t="shared" si="15"/>
        <v>0</v>
      </c>
      <c r="AQ22" s="160">
        <f t="shared" si="16"/>
        <v>0</v>
      </c>
      <c r="AR22" s="160">
        <f t="shared" si="17"/>
        <v>0</v>
      </c>
      <c r="AS22" s="160">
        <f t="shared" si="18"/>
        <v>0</v>
      </c>
      <c r="AT22" s="160">
        <f t="shared" si="19"/>
        <v>0</v>
      </c>
      <c r="AU22" s="160">
        <f t="shared" si="20"/>
        <v>0</v>
      </c>
      <c r="AV22" s="160">
        <f t="shared" si="21"/>
        <v>0</v>
      </c>
      <c r="AW22" s="161">
        <f t="shared" si="22"/>
        <v>0</v>
      </c>
    </row>
    <row r="23" spans="1:53" hidden="1" x14ac:dyDescent="0.3">
      <c r="A23" s="89">
        <v>16</v>
      </c>
      <c r="B23" s="57"/>
      <c r="C23" s="58"/>
      <c r="D23" s="50"/>
      <c r="E23" s="50"/>
      <c r="F23" s="50"/>
      <c r="G23" s="51"/>
      <c r="H23" s="51"/>
      <c r="I23" s="51"/>
      <c r="J23" s="53"/>
      <c r="K23" s="50"/>
      <c r="L23" s="50"/>
      <c r="M23" s="50"/>
      <c r="N23" s="51"/>
      <c r="O23" s="51"/>
      <c r="P23" s="50"/>
      <c r="Q23" s="53"/>
      <c r="R23" s="50"/>
      <c r="S23" s="50"/>
      <c r="T23" s="50"/>
      <c r="U23" s="51"/>
      <c r="V23" s="51"/>
      <c r="W23" s="50"/>
      <c r="X23" s="53"/>
      <c r="Y23" s="50"/>
      <c r="Z23" s="50"/>
      <c r="AA23" s="50"/>
      <c r="AB23" s="51"/>
      <c r="AC23" s="51"/>
      <c r="AD23" s="50"/>
      <c r="AE23" s="53"/>
      <c r="AF23" s="50"/>
      <c r="AG23" s="50"/>
      <c r="AH23" s="51"/>
      <c r="AI23" s="54" t="s">
        <v>21</v>
      </c>
      <c r="AJ23" s="11">
        <f t="shared" si="13"/>
        <v>27</v>
      </c>
      <c r="AK23" s="12"/>
      <c r="AL23" s="13">
        <f t="shared" si="2"/>
        <v>0</v>
      </c>
      <c r="AM23" s="14"/>
      <c r="AN23" s="15">
        <f t="shared" si="14"/>
        <v>0</v>
      </c>
      <c r="AO23" s="14"/>
      <c r="AP23" s="160">
        <f t="shared" si="15"/>
        <v>0</v>
      </c>
      <c r="AQ23" s="160">
        <f t="shared" si="16"/>
        <v>0</v>
      </c>
      <c r="AR23" s="160">
        <f t="shared" si="17"/>
        <v>0</v>
      </c>
      <c r="AS23" s="160">
        <f t="shared" si="18"/>
        <v>0</v>
      </c>
      <c r="AT23" s="160">
        <f t="shared" si="19"/>
        <v>0</v>
      </c>
      <c r="AU23" s="160">
        <f t="shared" si="20"/>
        <v>0</v>
      </c>
      <c r="AV23" s="160">
        <f t="shared" si="21"/>
        <v>0</v>
      </c>
      <c r="AW23" s="161">
        <f t="shared" si="22"/>
        <v>0</v>
      </c>
    </row>
    <row r="24" spans="1:53" hidden="1" x14ac:dyDescent="0.3">
      <c r="A24" s="89">
        <v>17</v>
      </c>
      <c r="B24" s="57"/>
      <c r="C24" s="58"/>
      <c r="D24" s="50"/>
      <c r="E24" s="50"/>
      <c r="F24" s="50"/>
      <c r="G24" s="51"/>
      <c r="H24" s="51"/>
      <c r="I24" s="51"/>
      <c r="J24" s="53"/>
      <c r="K24" s="50"/>
      <c r="L24" s="50"/>
      <c r="M24" s="50"/>
      <c r="N24" s="51"/>
      <c r="O24" s="51"/>
      <c r="P24" s="50"/>
      <c r="Q24" s="53"/>
      <c r="R24" s="50"/>
      <c r="S24" s="50"/>
      <c r="T24" s="50"/>
      <c r="U24" s="51"/>
      <c r="V24" s="51"/>
      <c r="W24" s="50"/>
      <c r="X24" s="53"/>
      <c r="Y24" s="50"/>
      <c r="Z24" s="50"/>
      <c r="AA24" s="50"/>
      <c r="AB24" s="51"/>
      <c r="AC24" s="51"/>
      <c r="AD24" s="50"/>
      <c r="AE24" s="53"/>
      <c r="AF24" s="50"/>
      <c r="AG24" s="50"/>
      <c r="AH24" s="51"/>
      <c r="AI24" s="54" t="s">
        <v>21</v>
      </c>
      <c r="AJ24" s="11">
        <f t="shared" si="13"/>
        <v>27</v>
      </c>
      <c r="AK24" s="12"/>
      <c r="AL24" s="13">
        <f t="shared" si="2"/>
        <v>0</v>
      </c>
      <c r="AM24" s="14"/>
      <c r="AN24" s="15">
        <f t="shared" si="14"/>
        <v>0</v>
      </c>
      <c r="AO24" s="14"/>
      <c r="AP24" s="160">
        <f t="shared" si="15"/>
        <v>0</v>
      </c>
      <c r="AQ24" s="160">
        <f t="shared" si="16"/>
        <v>0</v>
      </c>
      <c r="AR24" s="160">
        <f t="shared" si="17"/>
        <v>0</v>
      </c>
      <c r="AS24" s="160">
        <f t="shared" si="18"/>
        <v>0</v>
      </c>
      <c r="AT24" s="160">
        <f t="shared" si="19"/>
        <v>0</v>
      </c>
      <c r="AU24" s="160">
        <f t="shared" si="20"/>
        <v>0</v>
      </c>
      <c r="AV24" s="160">
        <f t="shared" si="21"/>
        <v>0</v>
      </c>
      <c r="AW24" s="161">
        <f t="shared" si="22"/>
        <v>0</v>
      </c>
    </row>
    <row r="25" spans="1:53" hidden="1" x14ac:dyDescent="0.3">
      <c r="A25" s="89">
        <v>18</v>
      </c>
      <c r="B25" s="57"/>
      <c r="C25" s="58"/>
      <c r="D25" s="50"/>
      <c r="E25" s="50"/>
      <c r="F25" s="50"/>
      <c r="G25" s="51"/>
      <c r="H25" s="51"/>
      <c r="I25" s="51"/>
      <c r="J25" s="53"/>
      <c r="K25" s="50"/>
      <c r="L25" s="50"/>
      <c r="M25" s="50"/>
      <c r="N25" s="51"/>
      <c r="O25" s="51"/>
      <c r="P25" s="50"/>
      <c r="Q25" s="53"/>
      <c r="R25" s="50"/>
      <c r="S25" s="50"/>
      <c r="T25" s="50"/>
      <c r="U25" s="51"/>
      <c r="V25" s="51"/>
      <c r="W25" s="50"/>
      <c r="X25" s="53"/>
      <c r="Y25" s="50"/>
      <c r="Z25" s="50"/>
      <c r="AA25" s="50"/>
      <c r="AB25" s="51"/>
      <c r="AC25" s="51"/>
      <c r="AD25" s="50"/>
      <c r="AE25" s="53"/>
      <c r="AF25" s="50"/>
      <c r="AG25" s="50"/>
      <c r="AH25" s="51"/>
      <c r="AI25" s="54" t="s">
        <v>21</v>
      </c>
      <c r="AJ25" s="11">
        <f t="shared" si="13"/>
        <v>27</v>
      </c>
      <c r="AK25" s="12"/>
      <c r="AL25" s="13">
        <f t="shared" si="2"/>
        <v>0</v>
      </c>
      <c r="AM25" s="14"/>
      <c r="AN25" s="15">
        <f t="shared" si="14"/>
        <v>0</v>
      </c>
      <c r="AO25" s="14"/>
      <c r="AP25" s="160">
        <f t="shared" si="15"/>
        <v>0</v>
      </c>
      <c r="AQ25" s="160">
        <f t="shared" si="16"/>
        <v>0</v>
      </c>
      <c r="AR25" s="160">
        <f t="shared" si="17"/>
        <v>0</v>
      </c>
      <c r="AS25" s="160">
        <f t="shared" si="18"/>
        <v>0</v>
      </c>
      <c r="AT25" s="160">
        <f t="shared" si="19"/>
        <v>0</v>
      </c>
      <c r="AU25" s="160">
        <f t="shared" si="20"/>
        <v>0</v>
      </c>
      <c r="AV25" s="160">
        <f t="shared" si="21"/>
        <v>0</v>
      </c>
      <c r="AW25" s="161">
        <f t="shared" si="22"/>
        <v>0</v>
      </c>
    </row>
    <row r="26" spans="1:53" hidden="1" x14ac:dyDescent="0.3">
      <c r="A26" s="89">
        <v>19</v>
      </c>
      <c r="B26" s="57"/>
      <c r="C26" s="58"/>
      <c r="D26" s="50"/>
      <c r="E26" s="50"/>
      <c r="F26" s="50"/>
      <c r="G26" s="51"/>
      <c r="H26" s="51"/>
      <c r="I26" s="51"/>
      <c r="J26" s="53"/>
      <c r="K26" s="50"/>
      <c r="L26" s="50"/>
      <c r="M26" s="50"/>
      <c r="N26" s="51"/>
      <c r="O26" s="51"/>
      <c r="P26" s="50"/>
      <c r="Q26" s="53"/>
      <c r="R26" s="50"/>
      <c r="S26" s="50"/>
      <c r="T26" s="50"/>
      <c r="U26" s="51"/>
      <c r="V26" s="51"/>
      <c r="W26" s="50"/>
      <c r="X26" s="53"/>
      <c r="Y26" s="50"/>
      <c r="Z26" s="50"/>
      <c r="AA26" s="50"/>
      <c r="AB26" s="51"/>
      <c r="AC26" s="51"/>
      <c r="AD26" s="50"/>
      <c r="AE26" s="53"/>
      <c r="AF26" s="50"/>
      <c r="AG26" s="50"/>
      <c r="AH26" s="51"/>
      <c r="AI26" s="54" t="s">
        <v>21</v>
      </c>
      <c r="AJ26" s="11">
        <f t="shared" si="13"/>
        <v>27</v>
      </c>
      <c r="AK26" s="12"/>
      <c r="AL26" s="13">
        <f t="shared" si="2"/>
        <v>0</v>
      </c>
      <c r="AM26" s="14"/>
      <c r="AN26" s="15">
        <f t="shared" si="14"/>
        <v>0</v>
      </c>
      <c r="AO26" s="14"/>
      <c r="AP26" s="160">
        <f t="shared" si="15"/>
        <v>0</v>
      </c>
      <c r="AQ26" s="160">
        <f t="shared" si="16"/>
        <v>0</v>
      </c>
      <c r="AR26" s="160">
        <f t="shared" si="17"/>
        <v>0</v>
      </c>
      <c r="AS26" s="160">
        <f t="shared" si="18"/>
        <v>0</v>
      </c>
      <c r="AT26" s="160">
        <f t="shared" si="19"/>
        <v>0</v>
      </c>
      <c r="AU26" s="160">
        <f t="shared" si="20"/>
        <v>0</v>
      </c>
      <c r="AV26" s="160">
        <f t="shared" si="21"/>
        <v>0</v>
      </c>
      <c r="AW26" s="161">
        <f t="shared" si="22"/>
        <v>0</v>
      </c>
    </row>
    <row r="27" spans="1:53" hidden="1" x14ac:dyDescent="0.3">
      <c r="A27" s="89">
        <v>20</v>
      </c>
      <c r="B27" s="57"/>
      <c r="C27" s="58"/>
      <c r="D27" s="50"/>
      <c r="E27" s="50"/>
      <c r="F27" s="50"/>
      <c r="G27" s="51"/>
      <c r="H27" s="51"/>
      <c r="I27" s="51"/>
      <c r="J27" s="53"/>
      <c r="K27" s="50"/>
      <c r="L27" s="50"/>
      <c r="M27" s="50"/>
      <c r="N27" s="51"/>
      <c r="O27" s="51"/>
      <c r="P27" s="50"/>
      <c r="Q27" s="53"/>
      <c r="R27" s="50"/>
      <c r="S27" s="50"/>
      <c r="T27" s="50"/>
      <c r="U27" s="51"/>
      <c r="V27" s="51"/>
      <c r="W27" s="50"/>
      <c r="X27" s="53"/>
      <c r="Y27" s="50"/>
      <c r="Z27" s="50"/>
      <c r="AA27" s="50"/>
      <c r="AB27" s="51"/>
      <c r="AC27" s="51"/>
      <c r="AD27" s="50"/>
      <c r="AE27" s="53"/>
      <c r="AF27" s="50"/>
      <c r="AG27" s="50"/>
      <c r="AH27" s="51"/>
      <c r="AI27" s="54" t="s">
        <v>21</v>
      </c>
      <c r="AJ27" s="11">
        <f t="shared" si="13"/>
        <v>27</v>
      </c>
      <c r="AK27" s="12"/>
      <c r="AL27" s="13">
        <f t="shared" si="2"/>
        <v>0</v>
      </c>
      <c r="AM27" s="14"/>
      <c r="AN27" s="15">
        <f t="shared" si="14"/>
        <v>0</v>
      </c>
      <c r="AO27" s="14"/>
      <c r="AP27" s="160">
        <f t="shared" si="15"/>
        <v>0</v>
      </c>
      <c r="AQ27" s="160">
        <f t="shared" si="16"/>
        <v>0</v>
      </c>
      <c r="AR27" s="160">
        <f t="shared" si="17"/>
        <v>0</v>
      </c>
      <c r="AS27" s="160">
        <f t="shared" si="18"/>
        <v>0</v>
      </c>
      <c r="AT27" s="160">
        <f t="shared" si="19"/>
        <v>0</v>
      </c>
      <c r="AU27" s="160">
        <f t="shared" si="20"/>
        <v>0</v>
      </c>
      <c r="AV27" s="160">
        <f t="shared" si="21"/>
        <v>0</v>
      </c>
      <c r="AW27" s="161">
        <f t="shared" si="22"/>
        <v>0</v>
      </c>
    </row>
    <row r="28" spans="1:53" hidden="1" x14ac:dyDescent="0.3">
      <c r="A28" s="89">
        <v>21</v>
      </c>
      <c r="B28" s="57"/>
      <c r="C28" s="58"/>
      <c r="D28" s="50"/>
      <c r="E28" s="50"/>
      <c r="F28" s="50"/>
      <c r="G28" s="51"/>
      <c r="H28" s="51"/>
      <c r="I28" s="51"/>
      <c r="J28" s="53"/>
      <c r="K28" s="50"/>
      <c r="L28" s="50"/>
      <c r="M28" s="50"/>
      <c r="N28" s="51"/>
      <c r="O28" s="51"/>
      <c r="P28" s="50"/>
      <c r="Q28" s="53"/>
      <c r="R28" s="50"/>
      <c r="S28" s="50"/>
      <c r="T28" s="50"/>
      <c r="U28" s="51"/>
      <c r="V28" s="51"/>
      <c r="W28" s="50"/>
      <c r="X28" s="53"/>
      <c r="Y28" s="50"/>
      <c r="Z28" s="50"/>
      <c r="AA28" s="50"/>
      <c r="AB28" s="51"/>
      <c r="AC28" s="51"/>
      <c r="AD28" s="50"/>
      <c r="AE28" s="53"/>
      <c r="AF28" s="50"/>
      <c r="AG28" s="50"/>
      <c r="AH28" s="51"/>
      <c r="AI28" s="54" t="s">
        <v>21</v>
      </c>
      <c r="AJ28" s="11">
        <f t="shared" si="13"/>
        <v>27</v>
      </c>
      <c r="AK28" s="12"/>
      <c r="AL28" s="13">
        <f t="shared" si="2"/>
        <v>0</v>
      </c>
      <c r="AM28" s="14"/>
      <c r="AN28" s="15">
        <f t="shared" si="14"/>
        <v>0</v>
      </c>
      <c r="AO28" s="14"/>
      <c r="AP28" s="160">
        <f t="shared" si="15"/>
        <v>0</v>
      </c>
      <c r="AQ28" s="160">
        <f t="shared" si="16"/>
        <v>0</v>
      </c>
      <c r="AR28" s="160">
        <f t="shared" si="17"/>
        <v>0</v>
      </c>
      <c r="AS28" s="160">
        <f t="shared" si="18"/>
        <v>0</v>
      </c>
      <c r="AT28" s="160">
        <f t="shared" si="19"/>
        <v>0</v>
      </c>
      <c r="AU28" s="160">
        <f t="shared" si="20"/>
        <v>0</v>
      </c>
      <c r="AV28" s="160">
        <f t="shared" si="21"/>
        <v>0</v>
      </c>
      <c r="AW28" s="161">
        <f t="shared" si="22"/>
        <v>0</v>
      </c>
    </row>
    <row r="29" spans="1:53" hidden="1" x14ac:dyDescent="0.3">
      <c r="A29" s="89">
        <v>22</v>
      </c>
      <c r="B29" s="57"/>
      <c r="C29" s="58"/>
      <c r="D29" s="50"/>
      <c r="E29" s="50"/>
      <c r="F29" s="50"/>
      <c r="G29" s="51"/>
      <c r="H29" s="51"/>
      <c r="I29" s="51"/>
      <c r="J29" s="53"/>
      <c r="K29" s="50"/>
      <c r="L29" s="50"/>
      <c r="M29" s="50"/>
      <c r="N29" s="51"/>
      <c r="O29" s="51"/>
      <c r="P29" s="50"/>
      <c r="Q29" s="53"/>
      <c r="R29" s="50"/>
      <c r="S29" s="50"/>
      <c r="T29" s="50"/>
      <c r="U29" s="51"/>
      <c r="V29" s="51"/>
      <c r="W29" s="50"/>
      <c r="X29" s="53"/>
      <c r="Y29" s="50"/>
      <c r="Z29" s="50"/>
      <c r="AA29" s="50"/>
      <c r="AB29" s="51"/>
      <c r="AC29" s="51"/>
      <c r="AD29" s="50"/>
      <c r="AE29" s="53"/>
      <c r="AF29" s="50"/>
      <c r="AG29" s="50"/>
      <c r="AH29" s="51"/>
      <c r="AI29" s="54" t="s">
        <v>21</v>
      </c>
      <c r="AJ29" s="11">
        <f t="shared" si="13"/>
        <v>27</v>
      </c>
      <c r="AK29" s="12"/>
      <c r="AL29" s="13">
        <f t="shared" si="2"/>
        <v>0</v>
      </c>
      <c r="AM29" s="14"/>
      <c r="AN29" s="15">
        <f t="shared" si="14"/>
        <v>0</v>
      </c>
      <c r="AO29" s="14"/>
      <c r="AP29" s="160">
        <f t="shared" si="15"/>
        <v>0</v>
      </c>
      <c r="AQ29" s="160">
        <f t="shared" si="16"/>
        <v>0</v>
      </c>
      <c r="AR29" s="160">
        <f t="shared" si="17"/>
        <v>0</v>
      </c>
      <c r="AS29" s="160">
        <f t="shared" si="18"/>
        <v>0</v>
      </c>
      <c r="AT29" s="160">
        <f t="shared" si="19"/>
        <v>0</v>
      </c>
      <c r="AU29" s="160">
        <f t="shared" si="20"/>
        <v>0</v>
      </c>
      <c r="AV29" s="160">
        <f t="shared" si="21"/>
        <v>0</v>
      </c>
      <c r="AW29" s="161">
        <f t="shared" si="22"/>
        <v>0</v>
      </c>
    </row>
    <row r="30" spans="1:53" hidden="1" x14ac:dyDescent="0.3">
      <c r="A30" s="89">
        <v>23</v>
      </c>
      <c r="B30" s="57"/>
      <c r="C30" s="58"/>
      <c r="D30" s="50"/>
      <c r="E30" s="50"/>
      <c r="F30" s="50"/>
      <c r="G30" s="51"/>
      <c r="H30" s="51"/>
      <c r="I30" s="51"/>
      <c r="J30" s="53"/>
      <c r="K30" s="50"/>
      <c r="L30" s="50"/>
      <c r="M30" s="50"/>
      <c r="N30" s="51"/>
      <c r="O30" s="51"/>
      <c r="P30" s="50"/>
      <c r="Q30" s="53"/>
      <c r="R30" s="50"/>
      <c r="S30" s="50"/>
      <c r="T30" s="50"/>
      <c r="U30" s="51"/>
      <c r="V30" s="51"/>
      <c r="W30" s="50"/>
      <c r="X30" s="53"/>
      <c r="Y30" s="50"/>
      <c r="Z30" s="50"/>
      <c r="AA30" s="50"/>
      <c r="AB30" s="51"/>
      <c r="AC30" s="51"/>
      <c r="AD30" s="50"/>
      <c r="AE30" s="53"/>
      <c r="AF30" s="50"/>
      <c r="AG30" s="50"/>
      <c r="AH30" s="51"/>
      <c r="AI30" s="54" t="s">
        <v>21</v>
      </c>
      <c r="AJ30" s="11">
        <f t="shared" si="13"/>
        <v>27</v>
      </c>
      <c r="AK30" s="12"/>
      <c r="AL30" s="13">
        <f t="shared" si="2"/>
        <v>0</v>
      </c>
      <c r="AM30" s="14"/>
      <c r="AN30" s="15">
        <f t="shared" si="14"/>
        <v>0</v>
      </c>
      <c r="AO30" s="14"/>
      <c r="AP30" s="160">
        <f t="shared" si="15"/>
        <v>0</v>
      </c>
      <c r="AQ30" s="160">
        <f t="shared" si="16"/>
        <v>0</v>
      </c>
      <c r="AR30" s="160">
        <f t="shared" si="17"/>
        <v>0</v>
      </c>
      <c r="AS30" s="160">
        <f t="shared" si="18"/>
        <v>0</v>
      </c>
      <c r="AT30" s="160">
        <f t="shared" si="19"/>
        <v>0</v>
      </c>
      <c r="AU30" s="160">
        <f t="shared" si="20"/>
        <v>0</v>
      </c>
      <c r="AV30" s="160">
        <f t="shared" si="21"/>
        <v>0</v>
      </c>
      <c r="AW30" s="161">
        <f t="shared" si="22"/>
        <v>0</v>
      </c>
    </row>
    <row r="31" spans="1:53" hidden="1" x14ac:dyDescent="0.3">
      <c r="A31" s="89">
        <v>24</v>
      </c>
      <c r="B31" s="57"/>
      <c r="C31" s="58"/>
      <c r="D31" s="50"/>
      <c r="E31" s="50"/>
      <c r="F31" s="50"/>
      <c r="G31" s="51"/>
      <c r="H31" s="51"/>
      <c r="I31" s="51"/>
      <c r="J31" s="53"/>
      <c r="K31" s="50"/>
      <c r="L31" s="50"/>
      <c r="M31" s="50"/>
      <c r="N31" s="51"/>
      <c r="O31" s="51"/>
      <c r="P31" s="50"/>
      <c r="Q31" s="53"/>
      <c r="R31" s="50"/>
      <c r="S31" s="50"/>
      <c r="T31" s="50"/>
      <c r="U31" s="51"/>
      <c r="V31" s="51"/>
      <c r="W31" s="50"/>
      <c r="X31" s="53"/>
      <c r="Y31" s="50"/>
      <c r="Z31" s="50"/>
      <c r="AA31" s="50"/>
      <c r="AB31" s="51"/>
      <c r="AC31" s="51"/>
      <c r="AD31" s="50"/>
      <c r="AE31" s="53"/>
      <c r="AF31" s="50"/>
      <c r="AG31" s="50"/>
      <c r="AH31" s="51"/>
      <c r="AI31" s="54" t="s">
        <v>21</v>
      </c>
      <c r="AJ31" s="11">
        <f t="shared" si="13"/>
        <v>27</v>
      </c>
      <c r="AK31" s="12"/>
      <c r="AL31" s="13">
        <f t="shared" si="2"/>
        <v>0</v>
      </c>
      <c r="AM31" s="14"/>
      <c r="AN31" s="15">
        <f t="shared" si="14"/>
        <v>0</v>
      </c>
      <c r="AO31" s="14"/>
      <c r="AP31" s="160">
        <f t="shared" si="15"/>
        <v>0</v>
      </c>
      <c r="AQ31" s="160">
        <f t="shared" si="16"/>
        <v>0</v>
      </c>
      <c r="AR31" s="160">
        <f t="shared" si="17"/>
        <v>0</v>
      </c>
      <c r="AS31" s="160">
        <f t="shared" si="18"/>
        <v>0</v>
      </c>
      <c r="AT31" s="160">
        <f t="shared" si="19"/>
        <v>0</v>
      </c>
      <c r="AU31" s="160">
        <f t="shared" si="20"/>
        <v>0</v>
      </c>
      <c r="AV31" s="160">
        <f t="shared" si="21"/>
        <v>0</v>
      </c>
      <c r="AW31" s="161">
        <f t="shared" si="22"/>
        <v>0</v>
      </c>
    </row>
    <row r="32" spans="1:53" hidden="1" x14ac:dyDescent="0.3">
      <c r="A32" s="89">
        <v>25</v>
      </c>
      <c r="B32" s="57"/>
      <c r="C32" s="58"/>
      <c r="D32" s="50"/>
      <c r="E32" s="50"/>
      <c r="F32" s="50"/>
      <c r="G32" s="51"/>
      <c r="H32" s="51"/>
      <c r="I32" s="51"/>
      <c r="J32" s="53"/>
      <c r="K32" s="50"/>
      <c r="L32" s="50"/>
      <c r="M32" s="50"/>
      <c r="N32" s="51"/>
      <c r="O32" s="51"/>
      <c r="P32" s="50"/>
      <c r="Q32" s="53"/>
      <c r="R32" s="50"/>
      <c r="S32" s="50"/>
      <c r="T32" s="50"/>
      <c r="U32" s="51"/>
      <c r="V32" s="51"/>
      <c r="W32" s="50"/>
      <c r="X32" s="53"/>
      <c r="Y32" s="50"/>
      <c r="Z32" s="50"/>
      <c r="AA32" s="50"/>
      <c r="AB32" s="51"/>
      <c r="AC32" s="51"/>
      <c r="AD32" s="50"/>
      <c r="AE32" s="53"/>
      <c r="AF32" s="50"/>
      <c r="AG32" s="50"/>
      <c r="AH32" s="51"/>
      <c r="AI32" s="54" t="s">
        <v>21</v>
      </c>
      <c r="AJ32" s="11">
        <f t="shared" si="13"/>
        <v>27</v>
      </c>
      <c r="AK32" s="12"/>
      <c r="AL32" s="13">
        <f t="shared" si="2"/>
        <v>0</v>
      </c>
      <c r="AM32" s="14"/>
      <c r="AN32" s="15">
        <f t="shared" si="14"/>
        <v>0</v>
      </c>
      <c r="AO32" s="14"/>
      <c r="AP32" s="160">
        <f t="shared" si="15"/>
        <v>0</v>
      </c>
      <c r="AQ32" s="160">
        <f t="shared" si="16"/>
        <v>0</v>
      </c>
      <c r="AR32" s="160">
        <f t="shared" si="17"/>
        <v>0</v>
      </c>
      <c r="AS32" s="160">
        <f t="shared" si="18"/>
        <v>0</v>
      </c>
      <c r="AT32" s="160">
        <f t="shared" si="19"/>
        <v>0</v>
      </c>
      <c r="AU32" s="160">
        <f t="shared" si="20"/>
        <v>0</v>
      </c>
      <c r="AV32" s="160">
        <f t="shared" si="21"/>
        <v>0</v>
      </c>
      <c r="AW32" s="161">
        <f t="shared" si="22"/>
        <v>0</v>
      </c>
    </row>
    <row r="33" spans="1:49" hidden="1" x14ac:dyDescent="0.3">
      <c r="A33" s="89">
        <v>26</v>
      </c>
      <c r="B33" s="57"/>
      <c r="C33" s="58"/>
      <c r="D33" s="50"/>
      <c r="E33" s="50"/>
      <c r="F33" s="50"/>
      <c r="G33" s="51"/>
      <c r="H33" s="51"/>
      <c r="I33" s="51"/>
      <c r="J33" s="53"/>
      <c r="K33" s="50"/>
      <c r="L33" s="50"/>
      <c r="M33" s="50"/>
      <c r="N33" s="51"/>
      <c r="O33" s="51"/>
      <c r="P33" s="50"/>
      <c r="Q33" s="53"/>
      <c r="R33" s="50"/>
      <c r="S33" s="50"/>
      <c r="T33" s="50"/>
      <c r="U33" s="51"/>
      <c r="V33" s="51"/>
      <c r="W33" s="50"/>
      <c r="X33" s="53"/>
      <c r="Y33" s="50"/>
      <c r="Z33" s="50"/>
      <c r="AA33" s="50"/>
      <c r="AB33" s="51"/>
      <c r="AC33" s="51"/>
      <c r="AD33" s="50"/>
      <c r="AE33" s="53"/>
      <c r="AF33" s="50"/>
      <c r="AG33" s="50"/>
      <c r="AH33" s="51"/>
      <c r="AI33" s="54" t="s">
        <v>21</v>
      </c>
      <c r="AJ33" s="11">
        <f t="shared" si="13"/>
        <v>27</v>
      </c>
      <c r="AK33" s="12"/>
      <c r="AL33" s="13">
        <f t="shared" si="2"/>
        <v>0</v>
      </c>
      <c r="AM33" s="14"/>
      <c r="AN33" s="15">
        <f t="shared" si="14"/>
        <v>0</v>
      </c>
      <c r="AO33" s="14"/>
      <c r="AP33" s="160">
        <f t="shared" si="15"/>
        <v>0</v>
      </c>
      <c r="AQ33" s="160">
        <f t="shared" si="16"/>
        <v>0</v>
      </c>
      <c r="AR33" s="160">
        <f t="shared" si="17"/>
        <v>0</v>
      </c>
      <c r="AS33" s="160">
        <f t="shared" si="18"/>
        <v>0</v>
      </c>
      <c r="AT33" s="160">
        <f t="shared" si="19"/>
        <v>0</v>
      </c>
      <c r="AU33" s="160">
        <f t="shared" si="20"/>
        <v>0</v>
      </c>
      <c r="AV33" s="160">
        <f t="shared" si="21"/>
        <v>0</v>
      </c>
      <c r="AW33" s="161">
        <f t="shared" si="22"/>
        <v>0</v>
      </c>
    </row>
    <row r="34" spans="1:49" hidden="1" x14ac:dyDescent="0.3">
      <c r="A34" s="89">
        <v>27</v>
      </c>
      <c r="B34" s="57"/>
      <c r="C34" s="58"/>
      <c r="D34" s="50"/>
      <c r="E34" s="50"/>
      <c r="F34" s="50"/>
      <c r="G34" s="51"/>
      <c r="H34" s="51"/>
      <c r="I34" s="51"/>
      <c r="J34" s="53"/>
      <c r="K34" s="50"/>
      <c r="L34" s="50"/>
      <c r="M34" s="50"/>
      <c r="N34" s="51"/>
      <c r="O34" s="51"/>
      <c r="P34" s="50"/>
      <c r="Q34" s="53"/>
      <c r="R34" s="50"/>
      <c r="S34" s="50"/>
      <c r="T34" s="50"/>
      <c r="U34" s="51"/>
      <c r="V34" s="51"/>
      <c r="W34" s="50"/>
      <c r="X34" s="53"/>
      <c r="Y34" s="50"/>
      <c r="Z34" s="50"/>
      <c r="AA34" s="50"/>
      <c r="AB34" s="51"/>
      <c r="AC34" s="51"/>
      <c r="AD34" s="50"/>
      <c r="AE34" s="53"/>
      <c r="AF34" s="50"/>
      <c r="AG34" s="50"/>
      <c r="AH34" s="51"/>
      <c r="AI34" s="54" t="s">
        <v>21</v>
      </c>
      <c r="AJ34" s="11">
        <f t="shared" si="13"/>
        <v>27</v>
      </c>
      <c r="AK34" s="12"/>
      <c r="AL34" s="13">
        <f t="shared" si="2"/>
        <v>0</v>
      </c>
      <c r="AM34" s="14"/>
      <c r="AN34" s="15">
        <f t="shared" si="14"/>
        <v>0</v>
      </c>
      <c r="AO34" s="14"/>
      <c r="AP34" s="160">
        <f t="shared" si="15"/>
        <v>0</v>
      </c>
      <c r="AQ34" s="160">
        <f t="shared" si="16"/>
        <v>0</v>
      </c>
      <c r="AR34" s="160">
        <f t="shared" si="17"/>
        <v>0</v>
      </c>
      <c r="AS34" s="160">
        <f t="shared" si="18"/>
        <v>0</v>
      </c>
      <c r="AT34" s="160">
        <f t="shared" si="19"/>
        <v>0</v>
      </c>
      <c r="AU34" s="160">
        <f t="shared" si="20"/>
        <v>0</v>
      </c>
      <c r="AV34" s="160">
        <f t="shared" si="21"/>
        <v>0</v>
      </c>
      <c r="AW34" s="161">
        <f t="shared" si="22"/>
        <v>0</v>
      </c>
    </row>
    <row r="35" spans="1:49" hidden="1" x14ac:dyDescent="0.3">
      <c r="A35" s="89">
        <v>28</v>
      </c>
      <c r="B35" s="57"/>
      <c r="C35" s="58"/>
      <c r="D35" s="50"/>
      <c r="E35" s="50"/>
      <c r="F35" s="50"/>
      <c r="G35" s="51"/>
      <c r="H35" s="51"/>
      <c r="I35" s="51"/>
      <c r="J35" s="53"/>
      <c r="K35" s="50"/>
      <c r="L35" s="50"/>
      <c r="M35" s="50"/>
      <c r="N35" s="51"/>
      <c r="O35" s="51"/>
      <c r="P35" s="50"/>
      <c r="Q35" s="53"/>
      <c r="R35" s="50"/>
      <c r="S35" s="50"/>
      <c r="T35" s="50"/>
      <c r="U35" s="51"/>
      <c r="V35" s="51"/>
      <c r="W35" s="50"/>
      <c r="X35" s="53"/>
      <c r="Y35" s="50"/>
      <c r="Z35" s="50"/>
      <c r="AA35" s="50"/>
      <c r="AB35" s="51"/>
      <c r="AC35" s="51"/>
      <c r="AD35" s="50"/>
      <c r="AE35" s="53"/>
      <c r="AF35" s="50"/>
      <c r="AG35" s="50"/>
      <c r="AH35" s="51"/>
      <c r="AI35" s="54" t="s">
        <v>21</v>
      </c>
      <c r="AJ35" s="11">
        <f t="shared" si="13"/>
        <v>27</v>
      </c>
      <c r="AK35" s="12"/>
      <c r="AL35" s="13">
        <f t="shared" si="2"/>
        <v>0</v>
      </c>
      <c r="AM35" s="14"/>
      <c r="AN35" s="15">
        <f t="shared" si="14"/>
        <v>0</v>
      </c>
      <c r="AO35" s="14"/>
      <c r="AP35" s="160">
        <f t="shared" si="15"/>
        <v>0</v>
      </c>
      <c r="AQ35" s="160">
        <f t="shared" si="16"/>
        <v>0</v>
      </c>
      <c r="AR35" s="160">
        <f t="shared" si="17"/>
        <v>0</v>
      </c>
      <c r="AS35" s="160">
        <f t="shared" si="18"/>
        <v>0</v>
      </c>
      <c r="AT35" s="160">
        <f t="shared" si="19"/>
        <v>0</v>
      </c>
      <c r="AU35" s="160">
        <f t="shared" si="20"/>
        <v>0</v>
      </c>
      <c r="AV35" s="160">
        <f t="shared" si="21"/>
        <v>0</v>
      </c>
      <c r="AW35" s="161">
        <f t="shared" si="22"/>
        <v>0</v>
      </c>
    </row>
    <row r="36" spans="1:49" hidden="1" x14ac:dyDescent="0.3">
      <c r="A36" s="89">
        <v>29</v>
      </c>
      <c r="B36" s="57"/>
      <c r="C36" s="58"/>
      <c r="D36" s="50"/>
      <c r="E36" s="50"/>
      <c r="F36" s="50"/>
      <c r="G36" s="51"/>
      <c r="H36" s="51"/>
      <c r="I36" s="51"/>
      <c r="J36" s="53"/>
      <c r="K36" s="50"/>
      <c r="L36" s="50"/>
      <c r="M36" s="50"/>
      <c r="N36" s="51"/>
      <c r="O36" s="51"/>
      <c r="P36" s="50"/>
      <c r="Q36" s="53"/>
      <c r="R36" s="50"/>
      <c r="S36" s="50"/>
      <c r="T36" s="50"/>
      <c r="U36" s="51"/>
      <c r="V36" s="51"/>
      <c r="W36" s="50"/>
      <c r="X36" s="53"/>
      <c r="Y36" s="50"/>
      <c r="Z36" s="50"/>
      <c r="AA36" s="50"/>
      <c r="AB36" s="51"/>
      <c r="AC36" s="51"/>
      <c r="AD36" s="50"/>
      <c r="AE36" s="53"/>
      <c r="AF36" s="50"/>
      <c r="AG36" s="50"/>
      <c r="AH36" s="51"/>
      <c r="AI36" s="54" t="s">
        <v>21</v>
      </c>
      <c r="AJ36" s="11">
        <f t="shared" si="13"/>
        <v>27</v>
      </c>
      <c r="AK36" s="12"/>
      <c r="AL36" s="13">
        <f t="shared" si="2"/>
        <v>0</v>
      </c>
      <c r="AM36" s="14"/>
      <c r="AN36" s="15">
        <f t="shared" si="14"/>
        <v>0</v>
      </c>
      <c r="AO36" s="14"/>
      <c r="AP36" s="160">
        <f t="shared" si="15"/>
        <v>0</v>
      </c>
      <c r="AQ36" s="160">
        <f t="shared" si="16"/>
        <v>0</v>
      </c>
      <c r="AR36" s="160">
        <f t="shared" si="17"/>
        <v>0</v>
      </c>
      <c r="AS36" s="160">
        <f t="shared" si="18"/>
        <v>0</v>
      </c>
      <c r="AT36" s="160">
        <f t="shared" si="19"/>
        <v>0</v>
      </c>
      <c r="AU36" s="160">
        <f t="shared" si="20"/>
        <v>0</v>
      </c>
      <c r="AV36" s="160">
        <f t="shared" si="21"/>
        <v>0</v>
      </c>
      <c r="AW36" s="161">
        <f t="shared" si="22"/>
        <v>0</v>
      </c>
    </row>
    <row r="37" spans="1:49" hidden="1" x14ac:dyDescent="0.3">
      <c r="A37" s="89">
        <v>30</v>
      </c>
      <c r="B37" s="57"/>
      <c r="C37" s="58"/>
      <c r="D37" s="50"/>
      <c r="E37" s="50"/>
      <c r="F37" s="50"/>
      <c r="G37" s="51"/>
      <c r="H37" s="51"/>
      <c r="I37" s="51"/>
      <c r="J37" s="53"/>
      <c r="K37" s="50"/>
      <c r="L37" s="50"/>
      <c r="M37" s="50"/>
      <c r="N37" s="51"/>
      <c r="O37" s="51"/>
      <c r="P37" s="50"/>
      <c r="Q37" s="53"/>
      <c r="R37" s="50"/>
      <c r="S37" s="50"/>
      <c r="T37" s="50"/>
      <c r="U37" s="51"/>
      <c r="V37" s="51"/>
      <c r="W37" s="50"/>
      <c r="X37" s="53"/>
      <c r="Y37" s="50"/>
      <c r="Z37" s="50"/>
      <c r="AA37" s="50"/>
      <c r="AB37" s="51"/>
      <c r="AC37" s="51"/>
      <c r="AD37" s="50"/>
      <c r="AE37" s="53"/>
      <c r="AF37" s="50"/>
      <c r="AG37" s="50"/>
      <c r="AH37" s="51"/>
      <c r="AI37" s="54" t="s">
        <v>21</v>
      </c>
      <c r="AJ37" s="11">
        <f t="shared" si="13"/>
        <v>27</v>
      </c>
      <c r="AK37" s="12"/>
      <c r="AL37" s="13">
        <f t="shared" si="2"/>
        <v>0</v>
      </c>
      <c r="AM37" s="14"/>
      <c r="AN37" s="15">
        <f t="shared" si="14"/>
        <v>0</v>
      </c>
      <c r="AO37" s="14"/>
      <c r="AP37" s="160">
        <f t="shared" si="15"/>
        <v>0</v>
      </c>
      <c r="AQ37" s="160">
        <f t="shared" si="16"/>
        <v>0</v>
      </c>
      <c r="AR37" s="160">
        <f t="shared" si="17"/>
        <v>0</v>
      </c>
      <c r="AS37" s="160">
        <f t="shared" si="18"/>
        <v>0</v>
      </c>
      <c r="AT37" s="160">
        <f t="shared" si="19"/>
        <v>0</v>
      </c>
      <c r="AU37" s="160">
        <f t="shared" si="20"/>
        <v>0</v>
      </c>
      <c r="AV37" s="160">
        <f t="shared" si="21"/>
        <v>0</v>
      </c>
      <c r="AW37" s="161">
        <f t="shared" si="22"/>
        <v>0</v>
      </c>
    </row>
    <row r="38" spans="1:49" hidden="1" x14ac:dyDescent="0.3">
      <c r="A38" s="89">
        <v>31</v>
      </c>
      <c r="B38" s="57"/>
      <c r="C38" s="58"/>
      <c r="D38" s="50"/>
      <c r="E38" s="50"/>
      <c r="F38" s="50"/>
      <c r="G38" s="51"/>
      <c r="H38" s="51"/>
      <c r="I38" s="51"/>
      <c r="J38" s="53"/>
      <c r="K38" s="50"/>
      <c r="L38" s="50"/>
      <c r="M38" s="50"/>
      <c r="N38" s="51"/>
      <c r="O38" s="51"/>
      <c r="P38" s="50"/>
      <c r="Q38" s="53"/>
      <c r="R38" s="50"/>
      <c r="S38" s="50"/>
      <c r="T38" s="50"/>
      <c r="U38" s="51"/>
      <c r="V38" s="51"/>
      <c r="W38" s="50"/>
      <c r="X38" s="53"/>
      <c r="Y38" s="50"/>
      <c r="Z38" s="50"/>
      <c r="AA38" s="50"/>
      <c r="AB38" s="51"/>
      <c r="AC38" s="51"/>
      <c r="AD38" s="50"/>
      <c r="AE38" s="53"/>
      <c r="AF38" s="50"/>
      <c r="AG38" s="50"/>
      <c r="AH38" s="51"/>
      <c r="AI38" s="54" t="s">
        <v>21</v>
      </c>
      <c r="AJ38" s="11">
        <f t="shared" si="13"/>
        <v>27</v>
      </c>
      <c r="AK38" s="12"/>
      <c r="AL38" s="13">
        <f t="shared" si="2"/>
        <v>0</v>
      </c>
      <c r="AM38" s="14"/>
      <c r="AN38" s="15">
        <f t="shared" si="14"/>
        <v>0</v>
      </c>
      <c r="AO38" s="14"/>
      <c r="AP38" s="160">
        <f t="shared" si="15"/>
        <v>0</v>
      </c>
      <c r="AQ38" s="160">
        <f t="shared" si="16"/>
        <v>0</v>
      </c>
      <c r="AR38" s="160">
        <f t="shared" si="17"/>
        <v>0</v>
      </c>
      <c r="AS38" s="160">
        <f t="shared" si="18"/>
        <v>0</v>
      </c>
      <c r="AT38" s="160">
        <f t="shared" si="19"/>
        <v>0</v>
      </c>
      <c r="AU38" s="160">
        <f t="shared" si="20"/>
        <v>0</v>
      </c>
      <c r="AV38" s="160">
        <f t="shared" si="21"/>
        <v>0</v>
      </c>
      <c r="AW38" s="161">
        <f t="shared" si="22"/>
        <v>0</v>
      </c>
    </row>
    <row r="39" spans="1:49" hidden="1" x14ac:dyDescent="0.3">
      <c r="A39" s="89">
        <v>32</v>
      </c>
      <c r="B39" s="57"/>
      <c r="C39" s="58"/>
      <c r="D39" s="50"/>
      <c r="E39" s="50"/>
      <c r="F39" s="50"/>
      <c r="G39" s="51"/>
      <c r="H39" s="51"/>
      <c r="I39" s="51"/>
      <c r="J39" s="53"/>
      <c r="K39" s="50"/>
      <c r="L39" s="50"/>
      <c r="M39" s="50"/>
      <c r="N39" s="51"/>
      <c r="O39" s="51"/>
      <c r="P39" s="50"/>
      <c r="Q39" s="53"/>
      <c r="R39" s="50"/>
      <c r="S39" s="50"/>
      <c r="T39" s="50"/>
      <c r="U39" s="51"/>
      <c r="V39" s="51"/>
      <c r="W39" s="50"/>
      <c r="X39" s="53"/>
      <c r="Y39" s="50"/>
      <c r="Z39" s="50"/>
      <c r="AA39" s="50"/>
      <c r="AB39" s="51"/>
      <c r="AC39" s="51"/>
      <c r="AD39" s="50"/>
      <c r="AE39" s="53"/>
      <c r="AF39" s="50"/>
      <c r="AG39" s="50"/>
      <c r="AH39" s="51"/>
      <c r="AI39" s="54" t="s">
        <v>21</v>
      </c>
      <c r="AJ39" s="11">
        <f t="shared" si="13"/>
        <v>27</v>
      </c>
      <c r="AK39" s="12"/>
      <c r="AL39" s="13">
        <f t="shared" si="2"/>
        <v>0</v>
      </c>
      <c r="AM39" s="14"/>
      <c r="AN39" s="15">
        <f t="shared" si="14"/>
        <v>0</v>
      </c>
      <c r="AO39" s="14"/>
      <c r="AP39" s="160">
        <f t="shared" si="15"/>
        <v>0</v>
      </c>
      <c r="AQ39" s="160">
        <f t="shared" si="16"/>
        <v>0</v>
      </c>
      <c r="AR39" s="160">
        <f t="shared" si="17"/>
        <v>0</v>
      </c>
      <c r="AS39" s="160">
        <f t="shared" si="18"/>
        <v>0</v>
      </c>
      <c r="AT39" s="160">
        <f t="shared" si="19"/>
        <v>0</v>
      </c>
      <c r="AU39" s="160">
        <f t="shared" si="20"/>
        <v>0</v>
      </c>
      <c r="AV39" s="160">
        <f t="shared" si="21"/>
        <v>0</v>
      </c>
      <c r="AW39" s="161">
        <f t="shared" si="22"/>
        <v>0</v>
      </c>
    </row>
    <row r="40" spans="1:49" ht="24" hidden="1" customHeight="1" x14ac:dyDescent="0.3">
      <c r="A40" s="89">
        <v>33</v>
      </c>
      <c r="B40" s="59"/>
      <c r="C40" s="58"/>
      <c r="D40" s="50"/>
      <c r="E40" s="50"/>
      <c r="F40" s="50"/>
      <c r="G40" s="51"/>
      <c r="H40" s="51"/>
      <c r="I40" s="51"/>
      <c r="J40" s="53"/>
      <c r="K40" s="50"/>
      <c r="L40" s="50"/>
      <c r="M40" s="50"/>
      <c r="N40" s="51"/>
      <c r="O40" s="51"/>
      <c r="P40" s="50"/>
      <c r="Q40" s="53"/>
      <c r="R40" s="50"/>
      <c r="S40" s="50"/>
      <c r="T40" s="50"/>
      <c r="U40" s="51"/>
      <c r="V40" s="51"/>
      <c r="W40" s="50"/>
      <c r="X40" s="53"/>
      <c r="Y40" s="50"/>
      <c r="Z40" s="50"/>
      <c r="AA40" s="50"/>
      <c r="AB40" s="51"/>
      <c r="AC40" s="51"/>
      <c r="AD40" s="50"/>
      <c r="AE40" s="53"/>
      <c r="AF40" s="50"/>
      <c r="AG40" s="50"/>
      <c r="AH40" s="51"/>
      <c r="AI40" s="54" t="s">
        <v>21</v>
      </c>
      <c r="AJ40" s="11">
        <f t="shared" si="13"/>
        <v>27</v>
      </c>
      <c r="AK40" s="12"/>
      <c r="AL40" s="13">
        <f t="shared" si="2"/>
        <v>0</v>
      </c>
      <c r="AM40" s="14"/>
      <c r="AN40" s="15">
        <f t="shared" si="14"/>
        <v>0</v>
      </c>
      <c r="AO40" s="14"/>
      <c r="AP40" s="160">
        <f t="shared" si="15"/>
        <v>0</v>
      </c>
      <c r="AQ40" s="160">
        <f t="shared" si="16"/>
        <v>0</v>
      </c>
      <c r="AR40" s="160">
        <f t="shared" si="17"/>
        <v>0</v>
      </c>
      <c r="AS40" s="160">
        <f t="shared" si="18"/>
        <v>0</v>
      </c>
      <c r="AT40" s="160">
        <f t="shared" si="19"/>
        <v>0</v>
      </c>
      <c r="AU40" s="160">
        <f t="shared" si="20"/>
        <v>0</v>
      </c>
      <c r="AV40" s="160">
        <f t="shared" si="21"/>
        <v>0</v>
      </c>
      <c r="AW40" s="161">
        <f t="shared" si="22"/>
        <v>0</v>
      </c>
    </row>
    <row r="41" spans="1:49" ht="24" hidden="1" customHeight="1" x14ac:dyDescent="0.3">
      <c r="A41" s="89">
        <v>34</v>
      </c>
      <c r="B41" s="59"/>
      <c r="C41" s="58"/>
      <c r="D41" s="50"/>
      <c r="E41" s="50"/>
      <c r="F41" s="50"/>
      <c r="G41" s="51"/>
      <c r="H41" s="51"/>
      <c r="I41" s="51"/>
      <c r="J41" s="53"/>
      <c r="K41" s="50"/>
      <c r="L41" s="50"/>
      <c r="M41" s="50"/>
      <c r="N41" s="51"/>
      <c r="O41" s="51"/>
      <c r="P41" s="50"/>
      <c r="Q41" s="53"/>
      <c r="R41" s="50"/>
      <c r="S41" s="50"/>
      <c r="T41" s="50"/>
      <c r="U41" s="51"/>
      <c r="V41" s="51"/>
      <c r="W41" s="50"/>
      <c r="X41" s="53"/>
      <c r="Y41" s="50"/>
      <c r="Z41" s="50"/>
      <c r="AA41" s="50"/>
      <c r="AB41" s="51"/>
      <c r="AC41" s="51"/>
      <c r="AD41" s="50"/>
      <c r="AE41" s="53"/>
      <c r="AF41" s="50"/>
      <c r="AG41" s="50"/>
      <c r="AH41" s="51"/>
      <c r="AI41" s="54" t="s">
        <v>21</v>
      </c>
      <c r="AJ41" s="11">
        <f t="shared" ref="AJ41:AJ51" si="23">IF(AI41="5/2",$AC$3,IF(AI41="6/1",$AC$4))</f>
        <v>27</v>
      </c>
      <c r="AK41" s="12"/>
      <c r="AL41" s="13">
        <f t="shared" ref="AL41:AL51" si="24">SUM(D41:AH41)+COUNTIF(D41:AH41,"=К")*8</f>
        <v>0</v>
      </c>
      <c r="AM41" s="14"/>
      <c r="AN41" s="15">
        <f t="shared" ref="AN41:AN51" si="25">COUNTIF(D41:AH41,"=8")+COUNTIF(D41:AH41,"=К")+COUNTIF(D41:AH41,"=1")+COUNTIF(D41:AH41,"=2")+COUNTIF(D41:AH41,"=3")+COUNTIF(D41:AH41,"=4")+COUNTIF(D41:AH41,"=5")+COUNTIF(D41:AH41,"=6")+COUNTIF(D41:AH41,"=7")+COUNTIF(D41:AH41,"=9")+COUNTIF(D41:AH41,"=10")+COUNTIF(D41:AH41,"=11")+COUNTIF(D41:AH41,"=12")</f>
        <v>0</v>
      </c>
      <c r="AO41" s="14"/>
      <c r="AP41" s="160">
        <f t="shared" ref="AP41:AP51" si="26">COUNTIF(D41:AH41,"=БС")+COUNTIF(D41:AH41,"=Ар")</f>
        <v>0</v>
      </c>
      <c r="AQ41" s="160">
        <f t="shared" ref="AQ41:AQ51" si="27">COUNTIF(D41:AH41,"=О")</f>
        <v>0</v>
      </c>
      <c r="AR41" s="160">
        <f t="shared" ref="AR41:AR51" si="28">COUNTIF(D41:AH41,"=Бл")</f>
        <v>0</v>
      </c>
      <c r="AS41" s="160">
        <f t="shared" ref="AS41:AS51" si="29">COUNTIF(D41:AH41,"=Нс")</f>
        <v>0</v>
      </c>
      <c r="AT41" s="160">
        <f t="shared" ref="AT41:AT51" si="30">COUNTIF(D41:AH41,"=П")</f>
        <v>0</v>
      </c>
      <c r="AU41" s="160">
        <f t="shared" ref="AU41:AU51" si="31">COUNTIF(D41:AH41,"=А")</f>
        <v>0</v>
      </c>
      <c r="AV41" s="160">
        <f t="shared" ref="AV41:AV51" si="32">COUNTIF(D41:AH41,"=Кв")+COUNTIF(D41:AH41,"=К")</f>
        <v>0</v>
      </c>
      <c r="AW41" s="161">
        <f t="shared" ref="AW41:AW51" si="33">COUNTIF(D41:AH41,"=В")+COUNTIF(D41:AH41,"=Кв")</f>
        <v>0</v>
      </c>
    </row>
    <row r="42" spans="1:49" ht="24" hidden="1" customHeight="1" x14ac:dyDescent="0.3">
      <c r="A42" s="89">
        <v>35</v>
      </c>
      <c r="B42" s="59"/>
      <c r="C42" s="58"/>
      <c r="D42" s="50"/>
      <c r="E42" s="50"/>
      <c r="F42" s="50"/>
      <c r="G42" s="51"/>
      <c r="H42" s="51"/>
      <c r="I42" s="51"/>
      <c r="J42" s="53"/>
      <c r="K42" s="50"/>
      <c r="L42" s="50"/>
      <c r="M42" s="50"/>
      <c r="N42" s="51"/>
      <c r="O42" s="51"/>
      <c r="P42" s="50"/>
      <c r="Q42" s="53"/>
      <c r="R42" s="50"/>
      <c r="S42" s="50"/>
      <c r="T42" s="50"/>
      <c r="U42" s="51"/>
      <c r="V42" s="51"/>
      <c r="W42" s="50"/>
      <c r="X42" s="53"/>
      <c r="Y42" s="50"/>
      <c r="Z42" s="50"/>
      <c r="AA42" s="50"/>
      <c r="AB42" s="51"/>
      <c r="AC42" s="51"/>
      <c r="AD42" s="50"/>
      <c r="AE42" s="53"/>
      <c r="AF42" s="50"/>
      <c r="AG42" s="50"/>
      <c r="AH42" s="51"/>
      <c r="AI42" s="54" t="s">
        <v>21</v>
      </c>
      <c r="AJ42" s="11">
        <f t="shared" si="23"/>
        <v>27</v>
      </c>
      <c r="AK42" s="12"/>
      <c r="AL42" s="13">
        <f t="shared" si="24"/>
        <v>0</v>
      </c>
      <c r="AM42" s="14"/>
      <c r="AN42" s="15">
        <f t="shared" si="25"/>
        <v>0</v>
      </c>
      <c r="AO42" s="14"/>
      <c r="AP42" s="160">
        <f t="shared" si="26"/>
        <v>0</v>
      </c>
      <c r="AQ42" s="160">
        <f t="shared" si="27"/>
        <v>0</v>
      </c>
      <c r="AR42" s="160">
        <f t="shared" si="28"/>
        <v>0</v>
      </c>
      <c r="AS42" s="160">
        <f t="shared" si="29"/>
        <v>0</v>
      </c>
      <c r="AT42" s="160">
        <f t="shared" si="30"/>
        <v>0</v>
      </c>
      <c r="AU42" s="160">
        <f t="shared" si="31"/>
        <v>0</v>
      </c>
      <c r="AV42" s="160">
        <f t="shared" si="32"/>
        <v>0</v>
      </c>
      <c r="AW42" s="161">
        <f t="shared" si="33"/>
        <v>0</v>
      </c>
    </row>
    <row r="43" spans="1:49" ht="24" hidden="1" customHeight="1" x14ac:dyDescent="0.3">
      <c r="A43" s="89">
        <v>36</v>
      </c>
      <c r="B43" s="59"/>
      <c r="C43" s="58"/>
      <c r="D43" s="50"/>
      <c r="E43" s="50"/>
      <c r="F43" s="50"/>
      <c r="G43" s="51"/>
      <c r="H43" s="51"/>
      <c r="I43" s="51"/>
      <c r="J43" s="53"/>
      <c r="K43" s="50"/>
      <c r="L43" s="50"/>
      <c r="M43" s="50"/>
      <c r="N43" s="51"/>
      <c r="O43" s="51"/>
      <c r="P43" s="50"/>
      <c r="Q43" s="53"/>
      <c r="R43" s="50"/>
      <c r="S43" s="50"/>
      <c r="T43" s="50"/>
      <c r="U43" s="51"/>
      <c r="V43" s="51"/>
      <c r="W43" s="50"/>
      <c r="X43" s="53"/>
      <c r="Y43" s="50"/>
      <c r="Z43" s="50"/>
      <c r="AA43" s="50"/>
      <c r="AB43" s="51"/>
      <c r="AC43" s="51"/>
      <c r="AD43" s="50"/>
      <c r="AE43" s="53"/>
      <c r="AF43" s="50"/>
      <c r="AG43" s="50"/>
      <c r="AH43" s="51"/>
      <c r="AI43" s="54" t="s">
        <v>21</v>
      </c>
      <c r="AJ43" s="11">
        <f t="shared" si="23"/>
        <v>27</v>
      </c>
      <c r="AK43" s="12"/>
      <c r="AL43" s="13">
        <f t="shared" si="24"/>
        <v>0</v>
      </c>
      <c r="AM43" s="14"/>
      <c r="AN43" s="15">
        <f t="shared" si="25"/>
        <v>0</v>
      </c>
      <c r="AO43" s="14"/>
      <c r="AP43" s="160">
        <f t="shared" si="26"/>
        <v>0</v>
      </c>
      <c r="AQ43" s="160">
        <f t="shared" si="27"/>
        <v>0</v>
      </c>
      <c r="AR43" s="160">
        <f t="shared" si="28"/>
        <v>0</v>
      </c>
      <c r="AS43" s="160">
        <f t="shared" si="29"/>
        <v>0</v>
      </c>
      <c r="AT43" s="160">
        <f t="shared" si="30"/>
        <v>0</v>
      </c>
      <c r="AU43" s="160">
        <f t="shared" si="31"/>
        <v>0</v>
      </c>
      <c r="AV43" s="160">
        <f t="shared" si="32"/>
        <v>0</v>
      </c>
      <c r="AW43" s="161">
        <f t="shared" si="33"/>
        <v>0</v>
      </c>
    </row>
    <row r="44" spans="1:49" ht="24" hidden="1" customHeight="1" x14ac:dyDescent="0.3">
      <c r="A44" s="89">
        <v>37</v>
      </c>
      <c r="B44" s="59"/>
      <c r="C44" s="58"/>
      <c r="D44" s="50"/>
      <c r="E44" s="50"/>
      <c r="F44" s="50"/>
      <c r="G44" s="51"/>
      <c r="H44" s="51"/>
      <c r="I44" s="51"/>
      <c r="J44" s="53"/>
      <c r="K44" s="50"/>
      <c r="L44" s="50"/>
      <c r="M44" s="50"/>
      <c r="N44" s="51"/>
      <c r="O44" s="51"/>
      <c r="P44" s="50"/>
      <c r="Q44" s="53"/>
      <c r="R44" s="50"/>
      <c r="S44" s="50"/>
      <c r="T44" s="50"/>
      <c r="U44" s="51"/>
      <c r="V44" s="51"/>
      <c r="W44" s="50"/>
      <c r="X44" s="53"/>
      <c r="Y44" s="50"/>
      <c r="Z44" s="50"/>
      <c r="AA44" s="50"/>
      <c r="AB44" s="51"/>
      <c r="AC44" s="51"/>
      <c r="AD44" s="50"/>
      <c r="AE44" s="53"/>
      <c r="AF44" s="50"/>
      <c r="AG44" s="50"/>
      <c r="AH44" s="51"/>
      <c r="AI44" s="54" t="s">
        <v>21</v>
      </c>
      <c r="AJ44" s="11">
        <f t="shared" si="23"/>
        <v>27</v>
      </c>
      <c r="AK44" s="12"/>
      <c r="AL44" s="13">
        <f t="shared" si="24"/>
        <v>0</v>
      </c>
      <c r="AM44" s="14"/>
      <c r="AN44" s="15">
        <f t="shared" si="25"/>
        <v>0</v>
      </c>
      <c r="AO44" s="14"/>
      <c r="AP44" s="160">
        <f t="shared" si="26"/>
        <v>0</v>
      </c>
      <c r="AQ44" s="160">
        <f t="shared" si="27"/>
        <v>0</v>
      </c>
      <c r="AR44" s="160">
        <f t="shared" si="28"/>
        <v>0</v>
      </c>
      <c r="AS44" s="160">
        <f t="shared" si="29"/>
        <v>0</v>
      </c>
      <c r="AT44" s="160">
        <f t="shared" si="30"/>
        <v>0</v>
      </c>
      <c r="AU44" s="160">
        <f t="shared" si="31"/>
        <v>0</v>
      </c>
      <c r="AV44" s="160">
        <f t="shared" si="32"/>
        <v>0</v>
      </c>
      <c r="AW44" s="161">
        <f t="shared" si="33"/>
        <v>0</v>
      </c>
    </row>
    <row r="45" spans="1:49" ht="24" hidden="1" customHeight="1" x14ac:dyDescent="0.3">
      <c r="A45" s="89">
        <v>38</v>
      </c>
      <c r="B45" s="59"/>
      <c r="C45" s="58"/>
      <c r="D45" s="50"/>
      <c r="E45" s="50"/>
      <c r="F45" s="50"/>
      <c r="G45" s="51"/>
      <c r="H45" s="51"/>
      <c r="I45" s="51"/>
      <c r="J45" s="53"/>
      <c r="K45" s="50"/>
      <c r="L45" s="50"/>
      <c r="M45" s="50"/>
      <c r="N45" s="51"/>
      <c r="O45" s="51"/>
      <c r="P45" s="50"/>
      <c r="Q45" s="53"/>
      <c r="R45" s="50"/>
      <c r="S45" s="50"/>
      <c r="T45" s="50"/>
      <c r="U45" s="51"/>
      <c r="V45" s="51"/>
      <c r="W45" s="50"/>
      <c r="X45" s="53"/>
      <c r="Y45" s="50"/>
      <c r="Z45" s="50"/>
      <c r="AA45" s="50"/>
      <c r="AB45" s="51"/>
      <c r="AC45" s="51"/>
      <c r="AD45" s="50"/>
      <c r="AE45" s="53"/>
      <c r="AF45" s="50"/>
      <c r="AG45" s="50"/>
      <c r="AH45" s="51"/>
      <c r="AI45" s="54" t="s">
        <v>21</v>
      </c>
      <c r="AJ45" s="11">
        <f t="shared" si="23"/>
        <v>27</v>
      </c>
      <c r="AK45" s="12"/>
      <c r="AL45" s="13">
        <f t="shared" si="24"/>
        <v>0</v>
      </c>
      <c r="AM45" s="14"/>
      <c r="AN45" s="15">
        <f t="shared" si="25"/>
        <v>0</v>
      </c>
      <c r="AO45" s="14"/>
      <c r="AP45" s="160">
        <f t="shared" si="26"/>
        <v>0</v>
      </c>
      <c r="AQ45" s="160">
        <f t="shared" si="27"/>
        <v>0</v>
      </c>
      <c r="AR45" s="160">
        <f t="shared" si="28"/>
        <v>0</v>
      </c>
      <c r="AS45" s="160">
        <f t="shared" si="29"/>
        <v>0</v>
      </c>
      <c r="AT45" s="160">
        <f t="shared" si="30"/>
        <v>0</v>
      </c>
      <c r="AU45" s="160">
        <f t="shared" si="31"/>
        <v>0</v>
      </c>
      <c r="AV45" s="160">
        <f t="shared" si="32"/>
        <v>0</v>
      </c>
      <c r="AW45" s="161">
        <f t="shared" si="33"/>
        <v>0</v>
      </c>
    </row>
    <row r="46" spans="1:49" ht="24" hidden="1" customHeight="1" x14ac:dyDescent="0.3">
      <c r="A46" s="89">
        <v>39</v>
      </c>
      <c r="B46" s="59"/>
      <c r="C46" s="58"/>
      <c r="D46" s="50"/>
      <c r="E46" s="50"/>
      <c r="F46" s="50"/>
      <c r="G46" s="51"/>
      <c r="H46" s="51"/>
      <c r="I46" s="51"/>
      <c r="J46" s="53"/>
      <c r="K46" s="50"/>
      <c r="L46" s="50"/>
      <c r="M46" s="50"/>
      <c r="N46" s="51"/>
      <c r="O46" s="51"/>
      <c r="P46" s="50"/>
      <c r="Q46" s="53"/>
      <c r="R46" s="50"/>
      <c r="S46" s="50"/>
      <c r="T46" s="50"/>
      <c r="U46" s="51"/>
      <c r="V46" s="51"/>
      <c r="W46" s="50"/>
      <c r="X46" s="53"/>
      <c r="Y46" s="50"/>
      <c r="Z46" s="50"/>
      <c r="AA46" s="50"/>
      <c r="AB46" s="51"/>
      <c r="AC46" s="51"/>
      <c r="AD46" s="50"/>
      <c r="AE46" s="53"/>
      <c r="AF46" s="50"/>
      <c r="AG46" s="50"/>
      <c r="AH46" s="51"/>
      <c r="AI46" s="54" t="s">
        <v>21</v>
      </c>
      <c r="AJ46" s="11">
        <f t="shared" si="23"/>
        <v>27</v>
      </c>
      <c r="AK46" s="12"/>
      <c r="AL46" s="13">
        <f t="shared" si="24"/>
        <v>0</v>
      </c>
      <c r="AM46" s="14"/>
      <c r="AN46" s="15">
        <f t="shared" si="25"/>
        <v>0</v>
      </c>
      <c r="AO46" s="14"/>
      <c r="AP46" s="160">
        <f t="shared" si="26"/>
        <v>0</v>
      </c>
      <c r="AQ46" s="160">
        <f t="shared" si="27"/>
        <v>0</v>
      </c>
      <c r="AR46" s="160">
        <f t="shared" si="28"/>
        <v>0</v>
      </c>
      <c r="AS46" s="160">
        <f t="shared" si="29"/>
        <v>0</v>
      </c>
      <c r="AT46" s="160">
        <f t="shared" si="30"/>
        <v>0</v>
      </c>
      <c r="AU46" s="160">
        <f t="shared" si="31"/>
        <v>0</v>
      </c>
      <c r="AV46" s="160">
        <f t="shared" si="32"/>
        <v>0</v>
      </c>
      <c r="AW46" s="161">
        <f t="shared" si="33"/>
        <v>0</v>
      </c>
    </row>
    <row r="47" spans="1:49" ht="24" hidden="1" customHeight="1" x14ac:dyDescent="0.3">
      <c r="A47" s="89">
        <v>40</v>
      </c>
      <c r="B47" s="59"/>
      <c r="C47" s="58"/>
      <c r="D47" s="50"/>
      <c r="E47" s="50"/>
      <c r="F47" s="50"/>
      <c r="G47" s="51"/>
      <c r="H47" s="51"/>
      <c r="I47" s="51"/>
      <c r="J47" s="53"/>
      <c r="K47" s="50"/>
      <c r="L47" s="50"/>
      <c r="M47" s="50"/>
      <c r="N47" s="51"/>
      <c r="O47" s="51"/>
      <c r="P47" s="50"/>
      <c r="Q47" s="53"/>
      <c r="R47" s="50"/>
      <c r="S47" s="50"/>
      <c r="T47" s="50"/>
      <c r="U47" s="51"/>
      <c r="V47" s="51"/>
      <c r="W47" s="50"/>
      <c r="X47" s="53"/>
      <c r="Y47" s="50"/>
      <c r="Z47" s="50"/>
      <c r="AA47" s="50"/>
      <c r="AB47" s="51"/>
      <c r="AC47" s="51"/>
      <c r="AD47" s="50"/>
      <c r="AE47" s="53"/>
      <c r="AF47" s="50"/>
      <c r="AG47" s="50"/>
      <c r="AH47" s="51"/>
      <c r="AI47" s="54" t="s">
        <v>21</v>
      </c>
      <c r="AJ47" s="11">
        <f t="shared" si="23"/>
        <v>27</v>
      </c>
      <c r="AK47" s="12"/>
      <c r="AL47" s="13">
        <f t="shared" si="24"/>
        <v>0</v>
      </c>
      <c r="AM47" s="14"/>
      <c r="AN47" s="15">
        <f t="shared" si="25"/>
        <v>0</v>
      </c>
      <c r="AO47" s="14"/>
      <c r="AP47" s="160">
        <f t="shared" si="26"/>
        <v>0</v>
      </c>
      <c r="AQ47" s="160">
        <f t="shared" si="27"/>
        <v>0</v>
      </c>
      <c r="AR47" s="160">
        <f t="shared" si="28"/>
        <v>0</v>
      </c>
      <c r="AS47" s="160">
        <f t="shared" si="29"/>
        <v>0</v>
      </c>
      <c r="AT47" s="160">
        <f t="shared" si="30"/>
        <v>0</v>
      </c>
      <c r="AU47" s="160">
        <f t="shared" si="31"/>
        <v>0</v>
      </c>
      <c r="AV47" s="160">
        <f t="shared" si="32"/>
        <v>0</v>
      </c>
      <c r="AW47" s="161">
        <f t="shared" si="33"/>
        <v>0</v>
      </c>
    </row>
    <row r="48" spans="1:49" ht="24" hidden="1" customHeight="1" x14ac:dyDescent="0.3">
      <c r="A48" s="89">
        <v>41</v>
      </c>
      <c r="B48" s="59"/>
      <c r="C48" s="58"/>
      <c r="D48" s="50"/>
      <c r="E48" s="50"/>
      <c r="F48" s="50"/>
      <c r="G48" s="51"/>
      <c r="H48" s="51"/>
      <c r="I48" s="51"/>
      <c r="J48" s="53"/>
      <c r="K48" s="50"/>
      <c r="L48" s="50"/>
      <c r="M48" s="50"/>
      <c r="N48" s="51"/>
      <c r="O48" s="51"/>
      <c r="P48" s="50"/>
      <c r="Q48" s="53"/>
      <c r="R48" s="50"/>
      <c r="S48" s="50"/>
      <c r="T48" s="50"/>
      <c r="U48" s="51"/>
      <c r="V48" s="51"/>
      <c r="W48" s="50"/>
      <c r="X48" s="53"/>
      <c r="Y48" s="50"/>
      <c r="Z48" s="50"/>
      <c r="AA48" s="50"/>
      <c r="AB48" s="51"/>
      <c r="AC48" s="51"/>
      <c r="AD48" s="50"/>
      <c r="AE48" s="53"/>
      <c r="AF48" s="50"/>
      <c r="AG48" s="50"/>
      <c r="AH48" s="51"/>
      <c r="AI48" s="54" t="s">
        <v>21</v>
      </c>
      <c r="AJ48" s="11">
        <f t="shared" si="23"/>
        <v>27</v>
      </c>
      <c r="AK48" s="12"/>
      <c r="AL48" s="13">
        <f t="shared" si="24"/>
        <v>0</v>
      </c>
      <c r="AM48" s="14"/>
      <c r="AN48" s="15">
        <f t="shared" si="25"/>
        <v>0</v>
      </c>
      <c r="AO48" s="14"/>
      <c r="AP48" s="160">
        <f t="shared" si="26"/>
        <v>0</v>
      </c>
      <c r="AQ48" s="160">
        <f t="shared" si="27"/>
        <v>0</v>
      </c>
      <c r="AR48" s="160">
        <f t="shared" si="28"/>
        <v>0</v>
      </c>
      <c r="AS48" s="160">
        <f t="shared" si="29"/>
        <v>0</v>
      </c>
      <c r="AT48" s="160">
        <f t="shared" si="30"/>
        <v>0</v>
      </c>
      <c r="AU48" s="160">
        <f t="shared" si="31"/>
        <v>0</v>
      </c>
      <c r="AV48" s="160">
        <f t="shared" si="32"/>
        <v>0</v>
      </c>
      <c r="AW48" s="161">
        <f t="shared" si="33"/>
        <v>0</v>
      </c>
    </row>
    <row r="49" spans="1:51" ht="24" hidden="1" customHeight="1" x14ac:dyDescent="0.3">
      <c r="A49" s="89">
        <v>42</v>
      </c>
      <c r="B49" s="59"/>
      <c r="C49" s="58"/>
      <c r="D49" s="50"/>
      <c r="E49" s="50"/>
      <c r="F49" s="50"/>
      <c r="G49" s="51"/>
      <c r="H49" s="51"/>
      <c r="I49" s="51"/>
      <c r="J49" s="53"/>
      <c r="K49" s="50"/>
      <c r="L49" s="50"/>
      <c r="M49" s="50"/>
      <c r="N49" s="51"/>
      <c r="O49" s="51"/>
      <c r="P49" s="50"/>
      <c r="Q49" s="53"/>
      <c r="R49" s="50"/>
      <c r="S49" s="50"/>
      <c r="T49" s="50"/>
      <c r="U49" s="51"/>
      <c r="V49" s="51"/>
      <c r="W49" s="50"/>
      <c r="X49" s="53"/>
      <c r="Y49" s="50"/>
      <c r="Z49" s="50"/>
      <c r="AA49" s="50"/>
      <c r="AB49" s="51"/>
      <c r="AC49" s="51"/>
      <c r="AD49" s="50"/>
      <c r="AE49" s="53"/>
      <c r="AF49" s="50"/>
      <c r="AG49" s="50"/>
      <c r="AH49" s="51"/>
      <c r="AI49" s="54" t="s">
        <v>21</v>
      </c>
      <c r="AJ49" s="11">
        <f t="shared" si="23"/>
        <v>27</v>
      </c>
      <c r="AK49" s="12"/>
      <c r="AL49" s="13">
        <f t="shared" si="24"/>
        <v>0</v>
      </c>
      <c r="AM49" s="14"/>
      <c r="AN49" s="15">
        <f t="shared" si="25"/>
        <v>0</v>
      </c>
      <c r="AO49" s="14"/>
      <c r="AP49" s="160">
        <f t="shared" si="26"/>
        <v>0</v>
      </c>
      <c r="AQ49" s="160">
        <f t="shared" si="27"/>
        <v>0</v>
      </c>
      <c r="AR49" s="160">
        <f t="shared" si="28"/>
        <v>0</v>
      </c>
      <c r="AS49" s="160">
        <f t="shared" si="29"/>
        <v>0</v>
      </c>
      <c r="AT49" s="160">
        <f t="shared" si="30"/>
        <v>0</v>
      </c>
      <c r="AU49" s="160">
        <f t="shared" si="31"/>
        <v>0</v>
      </c>
      <c r="AV49" s="160">
        <f t="shared" si="32"/>
        <v>0</v>
      </c>
      <c r="AW49" s="161">
        <f t="shared" si="33"/>
        <v>0</v>
      </c>
    </row>
    <row r="50" spans="1:51" ht="24" hidden="1" customHeight="1" x14ac:dyDescent="0.3">
      <c r="A50" s="89">
        <v>43</v>
      </c>
      <c r="B50" s="59"/>
      <c r="C50" s="58"/>
      <c r="D50" s="50"/>
      <c r="E50" s="50"/>
      <c r="F50" s="50"/>
      <c r="G50" s="51"/>
      <c r="H50" s="51"/>
      <c r="I50" s="51"/>
      <c r="J50" s="53"/>
      <c r="K50" s="50"/>
      <c r="L50" s="50"/>
      <c r="M50" s="50"/>
      <c r="N50" s="51"/>
      <c r="O50" s="51"/>
      <c r="P50" s="50"/>
      <c r="Q50" s="53"/>
      <c r="R50" s="50"/>
      <c r="S50" s="50"/>
      <c r="T50" s="50"/>
      <c r="U50" s="51"/>
      <c r="V50" s="51"/>
      <c r="W50" s="50"/>
      <c r="X50" s="53"/>
      <c r="Y50" s="50"/>
      <c r="Z50" s="50"/>
      <c r="AA50" s="50"/>
      <c r="AB50" s="51"/>
      <c r="AC50" s="51"/>
      <c r="AD50" s="50"/>
      <c r="AE50" s="53"/>
      <c r="AF50" s="50"/>
      <c r="AG50" s="50"/>
      <c r="AH50" s="51"/>
      <c r="AI50" s="54" t="s">
        <v>21</v>
      </c>
      <c r="AJ50" s="11">
        <f t="shared" si="23"/>
        <v>27</v>
      </c>
      <c r="AK50" s="12"/>
      <c r="AL50" s="13">
        <f t="shared" si="24"/>
        <v>0</v>
      </c>
      <c r="AM50" s="14"/>
      <c r="AN50" s="15">
        <f t="shared" si="25"/>
        <v>0</v>
      </c>
      <c r="AO50" s="14"/>
      <c r="AP50" s="160">
        <f t="shared" si="26"/>
        <v>0</v>
      </c>
      <c r="AQ50" s="160">
        <f t="shared" si="27"/>
        <v>0</v>
      </c>
      <c r="AR50" s="160">
        <f t="shared" si="28"/>
        <v>0</v>
      </c>
      <c r="AS50" s="160">
        <f t="shared" si="29"/>
        <v>0</v>
      </c>
      <c r="AT50" s="160">
        <f t="shared" si="30"/>
        <v>0</v>
      </c>
      <c r="AU50" s="160">
        <f t="shared" si="31"/>
        <v>0</v>
      </c>
      <c r="AV50" s="160">
        <f t="shared" si="32"/>
        <v>0</v>
      </c>
      <c r="AW50" s="161">
        <f t="shared" si="33"/>
        <v>0</v>
      </c>
    </row>
    <row r="51" spans="1:51" ht="24" hidden="1" customHeight="1" x14ac:dyDescent="0.3">
      <c r="A51" s="89">
        <v>44</v>
      </c>
      <c r="B51" s="59"/>
      <c r="C51" s="58"/>
      <c r="D51" s="50"/>
      <c r="E51" s="50"/>
      <c r="F51" s="50"/>
      <c r="G51" s="51"/>
      <c r="H51" s="51"/>
      <c r="I51" s="51"/>
      <c r="J51" s="53"/>
      <c r="K51" s="50"/>
      <c r="L51" s="50"/>
      <c r="M51" s="50"/>
      <c r="N51" s="51"/>
      <c r="O51" s="51"/>
      <c r="P51" s="50"/>
      <c r="Q51" s="53"/>
      <c r="R51" s="50"/>
      <c r="S51" s="50"/>
      <c r="T51" s="50"/>
      <c r="U51" s="51"/>
      <c r="V51" s="51"/>
      <c r="W51" s="50"/>
      <c r="X51" s="53"/>
      <c r="Y51" s="50"/>
      <c r="Z51" s="50"/>
      <c r="AA51" s="50"/>
      <c r="AB51" s="51"/>
      <c r="AC51" s="51"/>
      <c r="AD51" s="50"/>
      <c r="AE51" s="53"/>
      <c r="AF51" s="50"/>
      <c r="AG51" s="50"/>
      <c r="AH51" s="51"/>
      <c r="AI51" s="54" t="s">
        <v>21</v>
      </c>
      <c r="AJ51" s="11">
        <f t="shared" si="23"/>
        <v>27</v>
      </c>
      <c r="AK51" s="12"/>
      <c r="AL51" s="13">
        <f t="shared" si="24"/>
        <v>0</v>
      </c>
      <c r="AM51" s="14"/>
      <c r="AN51" s="15">
        <f t="shared" si="25"/>
        <v>0</v>
      </c>
      <c r="AO51" s="14"/>
      <c r="AP51" s="160">
        <f t="shared" si="26"/>
        <v>0</v>
      </c>
      <c r="AQ51" s="160">
        <f t="shared" si="27"/>
        <v>0</v>
      </c>
      <c r="AR51" s="160">
        <f t="shared" si="28"/>
        <v>0</v>
      </c>
      <c r="AS51" s="160">
        <f t="shared" si="29"/>
        <v>0</v>
      </c>
      <c r="AT51" s="160">
        <f t="shared" si="30"/>
        <v>0</v>
      </c>
      <c r="AU51" s="160">
        <f t="shared" si="31"/>
        <v>0</v>
      </c>
      <c r="AV51" s="160">
        <f t="shared" si="32"/>
        <v>0</v>
      </c>
      <c r="AW51" s="161">
        <f t="shared" si="33"/>
        <v>0</v>
      </c>
    </row>
    <row r="52" spans="1:51" ht="24" hidden="1" customHeight="1" x14ac:dyDescent="0.3">
      <c r="A52" s="89">
        <v>45</v>
      </c>
      <c r="B52" s="57"/>
      <c r="C52" s="60"/>
      <c r="D52" s="50"/>
      <c r="E52" s="50"/>
      <c r="F52" s="50"/>
      <c r="G52" s="51"/>
      <c r="H52" s="51"/>
      <c r="I52" s="51"/>
      <c r="J52" s="53"/>
      <c r="K52" s="50"/>
      <c r="L52" s="50"/>
      <c r="M52" s="50"/>
      <c r="N52" s="51"/>
      <c r="O52" s="51"/>
      <c r="P52" s="50"/>
      <c r="Q52" s="53"/>
      <c r="R52" s="50"/>
      <c r="S52" s="50"/>
      <c r="T52" s="50"/>
      <c r="U52" s="51"/>
      <c r="V52" s="51"/>
      <c r="W52" s="50"/>
      <c r="X52" s="53"/>
      <c r="Y52" s="50"/>
      <c r="Z52" s="50"/>
      <c r="AA52" s="50"/>
      <c r="AB52" s="51"/>
      <c r="AC52" s="51"/>
      <c r="AD52" s="50"/>
      <c r="AE52" s="53"/>
      <c r="AF52" s="50"/>
      <c r="AG52" s="50"/>
      <c r="AH52" s="51"/>
      <c r="AI52" s="54" t="s">
        <v>21</v>
      </c>
      <c r="AJ52" s="11">
        <f t="shared" si="13"/>
        <v>27</v>
      </c>
      <c r="AK52" s="12"/>
      <c r="AL52" s="13">
        <f t="shared" si="2"/>
        <v>0</v>
      </c>
      <c r="AM52" s="14"/>
      <c r="AN52" s="15">
        <f t="shared" si="14"/>
        <v>0</v>
      </c>
      <c r="AO52" s="14"/>
      <c r="AP52" s="160">
        <f t="shared" si="15"/>
        <v>0</v>
      </c>
      <c r="AQ52" s="160">
        <f t="shared" si="16"/>
        <v>0</v>
      </c>
      <c r="AR52" s="160">
        <f t="shared" si="17"/>
        <v>0</v>
      </c>
      <c r="AS52" s="160">
        <f t="shared" si="18"/>
        <v>0</v>
      </c>
      <c r="AT52" s="160">
        <f t="shared" si="19"/>
        <v>0</v>
      </c>
      <c r="AU52" s="160">
        <f t="shared" si="20"/>
        <v>0</v>
      </c>
      <c r="AV52" s="160">
        <f t="shared" si="21"/>
        <v>0</v>
      </c>
      <c r="AW52" s="161">
        <f t="shared" si="22"/>
        <v>0</v>
      </c>
    </row>
    <row r="53" spans="1:51" ht="21" hidden="1" customHeight="1" x14ac:dyDescent="0.3">
      <c r="A53" s="89">
        <v>46</v>
      </c>
      <c r="B53" s="57"/>
      <c r="C53" s="58"/>
      <c r="D53" s="50"/>
      <c r="E53" s="50"/>
      <c r="F53" s="50"/>
      <c r="G53" s="51"/>
      <c r="H53" s="51"/>
      <c r="I53" s="51"/>
      <c r="J53" s="53"/>
      <c r="K53" s="50"/>
      <c r="L53" s="50"/>
      <c r="M53" s="50"/>
      <c r="N53" s="51"/>
      <c r="O53" s="51"/>
      <c r="P53" s="50"/>
      <c r="Q53" s="53"/>
      <c r="R53" s="50"/>
      <c r="S53" s="50"/>
      <c r="T53" s="50"/>
      <c r="U53" s="51"/>
      <c r="V53" s="51"/>
      <c r="W53" s="50"/>
      <c r="X53" s="53"/>
      <c r="Y53" s="50"/>
      <c r="Z53" s="50"/>
      <c r="AA53" s="50"/>
      <c r="AB53" s="51"/>
      <c r="AC53" s="51"/>
      <c r="AD53" s="50"/>
      <c r="AE53" s="53"/>
      <c r="AF53" s="50"/>
      <c r="AG53" s="50"/>
      <c r="AH53" s="51"/>
      <c r="AI53" s="54" t="s">
        <v>21</v>
      </c>
      <c r="AJ53" s="11">
        <f t="shared" si="13"/>
        <v>27</v>
      </c>
      <c r="AK53" s="12"/>
      <c r="AL53" s="13">
        <f t="shared" si="2"/>
        <v>0</v>
      </c>
      <c r="AM53" s="14"/>
      <c r="AN53" s="15">
        <f t="shared" si="14"/>
        <v>0</v>
      </c>
      <c r="AO53" s="14"/>
      <c r="AP53" s="160">
        <f t="shared" si="15"/>
        <v>0</v>
      </c>
      <c r="AQ53" s="160">
        <f t="shared" si="16"/>
        <v>0</v>
      </c>
      <c r="AR53" s="160">
        <f t="shared" si="17"/>
        <v>0</v>
      </c>
      <c r="AS53" s="160">
        <f t="shared" si="18"/>
        <v>0</v>
      </c>
      <c r="AT53" s="160">
        <f t="shared" si="19"/>
        <v>0</v>
      </c>
      <c r="AU53" s="160">
        <f t="shared" si="20"/>
        <v>0</v>
      </c>
      <c r="AV53" s="160">
        <f t="shared" si="21"/>
        <v>0</v>
      </c>
      <c r="AW53" s="161">
        <f t="shared" si="22"/>
        <v>0</v>
      </c>
    </row>
    <row r="54" spans="1:51" ht="14.4" x14ac:dyDescent="0.3"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40"/>
      <c r="AL54" s="61"/>
      <c r="AM54" s="61"/>
      <c r="AN54" s="33"/>
      <c r="AO54" s="61"/>
      <c r="AP54" s="62"/>
      <c r="AQ54" s="62"/>
      <c r="AR54" s="62"/>
      <c r="AS54" s="62"/>
      <c r="AT54" s="62"/>
      <c r="AU54" s="62"/>
      <c r="AV54" s="62"/>
      <c r="AW54" s="63"/>
    </row>
    <row r="55" spans="1:51" ht="14.4" x14ac:dyDescent="0.3"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L55" s="61"/>
      <c r="AM55" s="61"/>
      <c r="AN55" s="33"/>
      <c r="AO55" s="61"/>
      <c r="AP55" s="62"/>
      <c r="AQ55" s="62"/>
      <c r="AR55" s="62"/>
      <c r="AS55" s="62"/>
      <c r="AT55" s="62"/>
      <c r="AU55" s="62"/>
      <c r="AV55" s="62"/>
      <c r="AW55" s="63"/>
      <c r="AX55" s="40"/>
      <c r="AY55" s="40"/>
    </row>
    <row r="56" spans="1:51" x14ac:dyDescent="0.3">
      <c r="B56" s="16" t="s">
        <v>23</v>
      </c>
      <c r="C56" s="17" t="s">
        <v>24</v>
      </c>
      <c r="D56" s="64"/>
      <c r="E56" s="34"/>
      <c r="F56" s="34"/>
      <c r="G56" s="34"/>
      <c r="H56" s="34"/>
      <c r="I56" s="34"/>
      <c r="J56" s="34"/>
      <c r="K56" s="34"/>
      <c r="L56" s="97" t="s">
        <v>25</v>
      </c>
      <c r="M56" s="97"/>
      <c r="N56" s="97"/>
      <c r="O56" s="97"/>
      <c r="P56" s="97"/>
      <c r="Q56" s="97"/>
      <c r="R56" s="97"/>
      <c r="S56" s="97"/>
      <c r="T56" s="65"/>
      <c r="U56" s="66"/>
      <c r="V56" s="66"/>
      <c r="W56" s="66"/>
      <c r="X56" s="66"/>
      <c r="Y56" s="66"/>
      <c r="Z56" s="66"/>
      <c r="AA56" s="66"/>
      <c r="AB56" s="65"/>
      <c r="AC56" s="66"/>
      <c r="AD56" s="66"/>
      <c r="AE56" s="66"/>
      <c r="AF56" s="66"/>
      <c r="AG56" s="66"/>
      <c r="AH56" s="66"/>
      <c r="AI56" s="66"/>
      <c r="AJ56" s="66"/>
      <c r="AK56" s="36"/>
      <c r="AN56" s="98"/>
      <c r="AO56" s="98"/>
      <c r="AP56" s="98"/>
      <c r="AQ56" s="98"/>
      <c r="AR56" s="98"/>
      <c r="AS56" s="98"/>
      <c r="AT56" s="98"/>
      <c r="AU56" s="98"/>
      <c r="AV56" s="98"/>
      <c r="AW56" s="63"/>
      <c r="AX56" s="40"/>
      <c r="AY56" s="40"/>
    </row>
    <row r="57" spans="1:51" x14ac:dyDescent="0.3">
      <c r="B57" s="18" t="s">
        <v>26</v>
      </c>
      <c r="C57" s="19" t="s">
        <v>15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99" t="s">
        <v>27</v>
      </c>
      <c r="V57" s="99"/>
      <c r="W57" s="99"/>
      <c r="X57" s="99"/>
      <c r="Y57" s="99"/>
      <c r="Z57" s="99"/>
      <c r="AA57" s="99"/>
      <c r="AB57" s="34"/>
      <c r="AC57" s="99" t="s">
        <v>28</v>
      </c>
      <c r="AD57" s="99"/>
      <c r="AE57" s="99"/>
      <c r="AF57" s="99"/>
      <c r="AG57" s="99"/>
      <c r="AH57" s="99"/>
      <c r="AI57" s="99"/>
      <c r="AJ57" s="99"/>
      <c r="AL57" s="61"/>
      <c r="AM57" s="61"/>
      <c r="AN57" s="99" t="s">
        <v>29</v>
      </c>
      <c r="AO57" s="99"/>
      <c r="AP57" s="99"/>
      <c r="AQ57" s="99"/>
      <c r="AR57" s="99"/>
      <c r="AS57" s="99"/>
      <c r="AT57" s="99"/>
      <c r="AU57" s="99"/>
      <c r="AV57" s="68"/>
      <c r="AW57" s="63"/>
      <c r="AX57" s="40"/>
      <c r="AY57" s="40"/>
    </row>
    <row r="58" spans="1:51" x14ac:dyDescent="0.3">
      <c r="B58" s="18" t="s">
        <v>30</v>
      </c>
      <c r="C58" s="19" t="s">
        <v>31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L58" s="61"/>
      <c r="AM58" s="61"/>
      <c r="AN58" s="33"/>
      <c r="AO58" s="61"/>
      <c r="AP58" s="62"/>
      <c r="AQ58" s="62"/>
      <c r="AR58" s="62"/>
      <c r="AS58" s="62"/>
      <c r="AT58" s="62"/>
      <c r="AU58" s="62"/>
      <c r="AV58" s="62"/>
      <c r="AW58" s="63"/>
      <c r="AX58" s="40"/>
      <c r="AY58" s="40"/>
    </row>
    <row r="59" spans="1:51" x14ac:dyDescent="0.3">
      <c r="B59" s="18" t="s">
        <v>20</v>
      </c>
      <c r="C59" s="19" t="s">
        <v>32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L59" s="61"/>
      <c r="AM59" s="61"/>
      <c r="AN59" s="33"/>
      <c r="AO59" s="61"/>
      <c r="AP59" s="62"/>
      <c r="AQ59" s="62"/>
      <c r="AR59" s="62"/>
      <c r="AS59" s="62"/>
      <c r="AT59" s="62"/>
      <c r="AU59" s="62"/>
      <c r="AV59" s="62"/>
      <c r="AW59" s="63"/>
      <c r="AX59" s="40"/>
      <c r="AY59" s="40"/>
    </row>
    <row r="60" spans="1:51" x14ac:dyDescent="0.3">
      <c r="B60" s="18" t="s">
        <v>33</v>
      </c>
      <c r="C60" s="19" t="s">
        <v>34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L60" s="69"/>
      <c r="AM60" s="61"/>
      <c r="AN60" s="33"/>
      <c r="AO60" s="61"/>
      <c r="AP60" s="62"/>
      <c r="AQ60" s="62"/>
      <c r="AR60" s="62"/>
      <c r="AS60" s="62"/>
      <c r="AT60" s="62"/>
      <c r="AU60" s="62"/>
      <c r="AV60" s="62"/>
      <c r="AW60" s="63"/>
      <c r="AX60" s="40"/>
      <c r="AY60" s="40"/>
    </row>
    <row r="61" spans="1:51" x14ac:dyDescent="0.3">
      <c r="B61" s="18" t="s">
        <v>35</v>
      </c>
      <c r="C61" s="19" t="s">
        <v>36</v>
      </c>
      <c r="E61" s="34"/>
      <c r="F61" s="34"/>
      <c r="G61" s="34"/>
      <c r="H61" s="34"/>
      <c r="I61" s="34"/>
      <c r="J61" s="34"/>
      <c r="K61" s="34"/>
      <c r="L61" s="97" t="s">
        <v>79</v>
      </c>
      <c r="M61" s="97"/>
      <c r="N61" s="97"/>
      <c r="O61" s="97"/>
      <c r="P61" s="97"/>
      <c r="Q61" s="97"/>
      <c r="R61" s="97"/>
      <c r="S61" s="97"/>
      <c r="T61" s="97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L61" s="61"/>
      <c r="AM61" s="61"/>
      <c r="AN61" s="33"/>
      <c r="AO61" s="61"/>
      <c r="AP61" s="62"/>
      <c r="AQ61" s="62"/>
      <c r="AR61" s="62"/>
      <c r="AS61" s="62"/>
      <c r="AT61" s="62"/>
      <c r="AU61" s="62"/>
      <c r="AV61" s="62"/>
      <c r="AW61" s="63"/>
      <c r="AX61" s="40"/>
      <c r="AY61" s="40"/>
    </row>
    <row r="62" spans="1:51" x14ac:dyDescent="0.3">
      <c r="B62" s="18" t="s">
        <v>37</v>
      </c>
      <c r="C62" s="19" t="s">
        <v>38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99" t="s">
        <v>29</v>
      </c>
      <c r="V62" s="99"/>
      <c r="W62" s="99"/>
      <c r="X62" s="99"/>
      <c r="Y62" s="99"/>
      <c r="Z62" s="99"/>
      <c r="AA62" s="99"/>
      <c r="AB62" s="108"/>
      <c r="AC62" s="99" t="s">
        <v>28</v>
      </c>
      <c r="AD62" s="99"/>
      <c r="AE62" s="99"/>
      <c r="AF62" s="99"/>
      <c r="AG62" s="99"/>
      <c r="AH62" s="99"/>
      <c r="AI62" s="99"/>
      <c r="AJ62" s="108"/>
      <c r="AL62" s="69"/>
      <c r="AM62" s="61"/>
      <c r="AN62" s="33"/>
      <c r="AO62" s="61"/>
      <c r="AP62" s="62"/>
      <c r="AQ62" s="62"/>
      <c r="AR62" s="62"/>
      <c r="AS62" s="62"/>
      <c r="AT62" s="62"/>
      <c r="AU62" s="62"/>
      <c r="AV62" s="62"/>
      <c r="AW62" s="63"/>
      <c r="AX62" s="40"/>
      <c r="AY62" s="40"/>
    </row>
    <row r="63" spans="1:51" x14ac:dyDescent="0.3">
      <c r="B63" s="18" t="s">
        <v>39</v>
      </c>
      <c r="C63" s="19" t="s">
        <v>40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L63" s="61"/>
      <c r="AM63" s="70"/>
      <c r="AN63" s="33"/>
      <c r="AO63" s="71"/>
      <c r="AP63" s="62"/>
      <c r="AQ63" s="62"/>
      <c r="AR63" s="62"/>
      <c r="AS63" s="62"/>
      <c r="AT63" s="62"/>
      <c r="AU63" s="62"/>
      <c r="AV63" s="62"/>
      <c r="AW63" s="63"/>
      <c r="AX63" s="40"/>
      <c r="AY63" s="40"/>
    </row>
    <row r="64" spans="1:51" x14ac:dyDescent="0.3">
      <c r="B64" s="18" t="s">
        <v>41</v>
      </c>
      <c r="C64" s="19" t="s">
        <v>42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L64" s="61"/>
      <c r="AM64" s="70"/>
      <c r="AN64" s="33"/>
      <c r="AO64" s="71"/>
      <c r="AP64" s="62"/>
      <c r="AQ64" s="62"/>
      <c r="AR64" s="62"/>
      <c r="AS64" s="62"/>
      <c r="AT64" s="62"/>
      <c r="AU64" s="62"/>
      <c r="AV64" s="62"/>
      <c r="AW64" s="63"/>
      <c r="AX64" s="40"/>
      <c r="AY64" s="40"/>
    </row>
    <row r="65" spans="5:51" ht="14.4" x14ac:dyDescent="0.3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L65" s="61"/>
      <c r="AM65" s="70"/>
      <c r="AN65" s="33"/>
      <c r="AO65" s="71"/>
      <c r="AP65" s="62"/>
      <c r="AQ65" s="62"/>
      <c r="AR65" s="62"/>
      <c r="AS65" s="62"/>
      <c r="AT65" s="62"/>
      <c r="AU65" s="62"/>
      <c r="AV65" s="62"/>
      <c r="AW65" s="63"/>
      <c r="AX65" s="40"/>
      <c r="AY65" s="40"/>
    </row>
    <row r="66" spans="5:51" x14ac:dyDescent="0.3"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L66" s="72"/>
      <c r="AM66" s="61"/>
      <c r="AN66" s="33"/>
      <c r="AO66" s="71"/>
      <c r="AP66" s="62"/>
      <c r="AQ66" s="62"/>
      <c r="AR66" s="62"/>
      <c r="AS66" s="62"/>
      <c r="AT66" s="62"/>
      <c r="AU66" s="62"/>
      <c r="AV66" s="62"/>
      <c r="AW66" s="63"/>
      <c r="AX66" s="40"/>
      <c r="AY66" s="40"/>
    </row>
    <row r="67" spans="5:51" ht="14.4" x14ac:dyDescent="0.3"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L67" s="61"/>
      <c r="AM67" s="73"/>
      <c r="AN67" s="33"/>
      <c r="AO67" s="71"/>
      <c r="AP67" s="62"/>
      <c r="AQ67" s="62"/>
      <c r="AR67" s="62"/>
      <c r="AS67" s="62"/>
      <c r="AT67" s="62"/>
      <c r="AU67" s="62"/>
      <c r="AV67" s="62"/>
      <c r="AW67" s="63"/>
      <c r="AX67" s="40"/>
      <c r="AY67" s="40"/>
    </row>
    <row r="68" spans="5:51" ht="14.4" x14ac:dyDescent="0.3"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L68" s="61"/>
      <c r="AM68" s="70"/>
      <c r="AN68" s="33"/>
      <c r="AO68" s="71"/>
      <c r="AP68" s="62"/>
      <c r="AQ68" s="62"/>
      <c r="AR68" s="62"/>
      <c r="AS68" s="62"/>
      <c r="AT68" s="62"/>
      <c r="AU68" s="62"/>
      <c r="AV68" s="62"/>
      <c r="AW68" s="63"/>
      <c r="AX68" s="40"/>
      <c r="AY68" s="40"/>
    </row>
    <row r="69" spans="5:51" ht="14.4" x14ac:dyDescent="0.3"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L69" s="61"/>
      <c r="AM69" s="70"/>
      <c r="AN69" s="33"/>
      <c r="AO69" s="71"/>
      <c r="AP69" s="62"/>
      <c r="AQ69" s="62"/>
      <c r="AR69" s="62"/>
      <c r="AS69" s="62"/>
      <c r="AT69" s="62"/>
      <c r="AU69" s="62"/>
      <c r="AV69" s="62"/>
      <c r="AW69" s="63"/>
      <c r="AX69" s="40"/>
      <c r="AY69" s="40"/>
    </row>
    <row r="70" spans="5:51" x14ac:dyDescent="0.3"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L70" s="72"/>
      <c r="AM70" s="61"/>
      <c r="AN70" s="33"/>
      <c r="AO70" s="71"/>
      <c r="AP70" s="62"/>
      <c r="AQ70" s="62"/>
      <c r="AR70" s="62"/>
      <c r="AS70" s="62"/>
      <c r="AT70" s="62"/>
      <c r="AU70" s="62"/>
      <c r="AV70" s="62"/>
      <c r="AW70" s="63"/>
      <c r="AX70" s="40"/>
      <c r="AY70" s="40"/>
    </row>
    <row r="71" spans="5:51" ht="14.4" x14ac:dyDescent="0.3"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L71" s="61"/>
      <c r="AM71" s="70"/>
      <c r="AN71" s="33"/>
      <c r="AO71" s="71"/>
      <c r="AP71" s="62"/>
      <c r="AQ71" s="62"/>
      <c r="AR71" s="62"/>
      <c r="AS71" s="62"/>
      <c r="AT71" s="62"/>
      <c r="AU71" s="62"/>
      <c r="AV71" s="62"/>
      <c r="AW71" s="63"/>
      <c r="AX71" s="40"/>
      <c r="AY71" s="40"/>
    </row>
    <row r="72" spans="5:51" ht="14.4" x14ac:dyDescent="0.3"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L72" s="61"/>
      <c r="AM72" s="70"/>
      <c r="AN72" s="33"/>
      <c r="AO72" s="71"/>
      <c r="AP72" s="62"/>
      <c r="AQ72" s="62"/>
      <c r="AR72" s="62"/>
      <c r="AS72" s="62"/>
      <c r="AT72" s="62"/>
      <c r="AU72" s="62"/>
      <c r="AV72" s="62"/>
      <c r="AW72" s="63"/>
      <c r="AX72" s="40"/>
      <c r="AY72" s="40"/>
    </row>
    <row r="73" spans="5:51" ht="14.4" x14ac:dyDescent="0.3"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L73" s="61"/>
      <c r="AM73" s="70"/>
      <c r="AN73" s="33"/>
      <c r="AO73" s="71"/>
      <c r="AP73" s="62"/>
      <c r="AQ73" s="62"/>
      <c r="AR73" s="62"/>
      <c r="AS73" s="62"/>
      <c r="AT73" s="62"/>
      <c r="AU73" s="62"/>
      <c r="AV73" s="62"/>
      <c r="AW73" s="63"/>
      <c r="AX73" s="40"/>
      <c r="AY73" s="40"/>
    </row>
    <row r="74" spans="5:51" ht="14.4" x14ac:dyDescent="0.3"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L74" s="61"/>
      <c r="AM74" s="70"/>
      <c r="AN74" s="33"/>
      <c r="AO74" s="71"/>
      <c r="AP74" s="62"/>
      <c r="AQ74" s="62"/>
      <c r="AR74" s="62"/>
      <c r="AS74" s="62"/>
      <c r="AT74" s="62"/>
      <c r="AU74" s="62"/>
      <c r="AV74" s="62"/>
      <c r="AW74" s="63"/>
      <c r="AX74" s="40"/>
      <c r="AY74" s="40"/>
    </row>
    <row r="75" spans="5:51" ht="14.4" x14ac:dyDescent="0.3"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L75" s="61"/>
      <c r="AM75" s="70"/>
      <c r="AN75" s="33"/>
      <c r="AO75" s="71"/>
      <c r="AP75" s="62"/>
      <c r="AQ75" s="62"/>
      <c r="AR75" s="62"/>
      <c r="AS75" s="62"/>
      <c r="AT75" s="62"/>
      <c r="AU75" s="62"/>
      <c r="AV75" s="62"/>
      <c r="AW75" s="63"/>
      <c r="AX75" s="40"/>
      <c r="AY75" s="40"/>
    </row>
    <row r="76" spans="5:51" ht="14.4" x14ac:dyDescent="0.3"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L76" s="61"/>
      <c r="AM76" s="70"/>
      <c r="AN76" s="33"/>
      <c r="AO76" s="71"/>
      <c r="AP76" s="62"/>
      <c r="AQ76" s="62"/>
      <c r="AR76" s="62"/>
      <c r="AS76" s="62"/>
      <c r="AT76" s="62"/>
      <c r="AU76" s="62"/>
      <c r="AV76" s="62"/>
      <c r="AW76" s="63"/>
      <c r="AX76" s="40"/>
      <c r="AY76" s="40"/>
    </row>
    <row r="77" spans="5:51" ht="14.4" x14ac:dyDescent="0.3"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L77" s="61"/>
      <c r="AM77" s="70"/>
      <c r="AN77" s="33"/>
      <c r="AO77" s="71"/>
      <c r="AP77" s="62"/>
      <c r="AQ77" s="62"/>
      <c r="AR77" s="62"/>
      <c r="AS77" s="62"/>
      <c r="AT77" s="62"/>
      <c r="AU77" s="62"/>
      <c r="AV77" s="62"/>
      <c r="AW77" s="63"/>
      <c r="AX77" s="40"/>
      <c r="AY77" s="40"/>
    </row>
    <row r="78" spans="5:51" ht="14.4" x14ac:dyDescent="0.3"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L78" s="61"/>
      <c r="AM78" s="73"/>
      <c r="AN78" s="33"/>
      <c r="AO78" s="71"/>
      <c r="AP78" s="62"/>
      <c r="AQ78" s="62"/>
      <c r="AR78" s="62"/>
      <c r="AS78" s="62"/>
      <c r="AT78" s="62"/>
      <c r="AU78" s="62"/>
      <c r="AV78" s="62"/>
      <c r="AW78" s="63"/>
      <c r="AX78" s="40"/>
      <c r="AY78" s="40"/>
    </row>
    <row r="79" spans="5:51" ht="14.4" x14ac:dyDescent="0.3"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L79" s="61"/>
      <c r="AM79" s="70"/>
      <c r="AN79" s="33"/>
      <c r="AO79" s="71"/>
      <c r="AP79" s="62"/>
      <c r="AQ79" s="62"/>
      <c r="AR79" s="62"/>
      <c r="AS79" s="62"/>
      <c r="AT79" s="62"/>
      <c r="AU79" s="62"/>
      <c r="AV79" s="62"/>
      <c r="AW79" s="63"/>
      <c r="AX79" s="40"/>
      <c r="AY79" s="40"/>
    </row>
    <row r="80" spans="5:51" ht="14.4" x14ac:dyDescent="0.3"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L80" s="61"/>
      <c r="AM80" s="70"/>
      <c r="AN80" s="33"/>
      <c r="AO80" s="71"/>
      <c r="AP80" s="62"/>
      <c r="AQ80" s="62"/>
      <c r="AR80" s="62"/>
      <c r="AS80" s="62"/>
      <c r="AT80" s="62"/>
      <c r="AU80" s="62"/>
      <c r="AV80" s="62"/>
      <c r="AW80" s="63"/>
      <c r="AX80" s="40"/>
      <c r="AY80" s="40"/>
    </row>
    <row r="81" spans="5:51" x14ac:dyDescent="0.3"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L81" s="72"/>
      <c r="AM81" s="61"/>
      <c r="AN81" s="33"/>
      <c r="AO81" s="71"/>
      <c r="AP81" s="62"/>
      <c r="AQ81" s="62"/>
      <c r="AR81" s="62"/>
      <c r="AS81" s="62"/>
      <c r="AT81" s="62"/>
      <c r="AU81" s="62"/>
      <c r="AV81" s="62"/>
      <c r="AW81" s="63"/>
      <c r="AX81" s="40"/>
      <c r="AY81" s="40"/>
    </row>
    <row r="82" spans="5:51" ht="14.4" x14ac:dyDescent="0.3"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L82" s="61"/>
      <c r="AM82" s="70"/>
      <c r="AN82" s="33"/>
      <c r="AO82" s="71"/>
      <c r="AP82" s="62"/>
      <c r="AQ82" s="62"/>
      <c r="AR82" s="62"/>
      <c r="AS82" s="62"/>
      <c r="AT82" s="62"/>
      <c r="AU82" s="62"/>
      <c r="AV82" s="62"/>
      <c r="AW82" s="63"/>
      <c r="AX82" s="40"/>
      <c r="AY82" s="40"/>
    </row>
    <row r="83" spans="5:51" ht="14.4" x14ac:dyDescent="0.3"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L83" s="61"/>
      <c r="AM83" s="70"/>
      <c r="AN83" s="33"/>
      <c r="AO83" s="71"/>
      <c r="AP83" s="62"/>
      <c r="AQ83" s="62"/>
      <c r="AR83" s="62"/>
      <c r="AS83" s="62"/>
      <c r="AT83" s="62"/>
      <c r="AU83" s="62"/>
      <c r="AV83" s="62"/>
      <c r="AW83" s="63"/>
      <c r="AX83" s="40"/>
      <c r="AY83" s="40"/>
    </row>
    <row r="84" spans="5:51" ht="14.4" x14ac:dyDescent="0.3"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L84" s="61"/>
      <c r="AM84" s="73"/>
      <c r="AN84" s="33"/>
      <c r="AO84" s="71"/>
      <c r="AP84" s="62"/>
      <c r="AQ84" s="62"/>
      <c r="AR84" s="62"/>
      <c r="AS84" s="62"/>
      <c r="AT84" s="62"/>
      <c r="AU84" s="62"/>
      <c r="AV84" s="62"/>
      <c r="AW84" s="63"/>
      <c r="AX84" s="40"/>
      <c r="AY84" s="40"/>
    </row>
    <row r="85" spans="5:51" x14ac:dyDescent="0.3"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L85" s="69"/>
      <c r="AM85" s="61"/>
      <c r="AN85" s="33"/>
      <c r="AO85" s="71"/>
      <c r="AP85" s="62"/>
      <c r="AQ85" s="62"/>
      <c r="AR85" s="62"/>
      <c r="AS85" s="62"/>
      <c r="AT85" s="62"/>
      <c r="AU85" s="62"/>
      <c r="AV85" s="62"/>
      <c r="AW85" s="63"/>
      <c r="AX85" s="40"/>
      <c r="AY85" s="40"/>
    </row>
    <row r="86" spans="5:51" ht="14.4" x14ac:dyDescent="0.3"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L86" s="61"/>
      <c r="AM86" s="70"/>
      <c r="AN86" s="33"/>
      <c r="AO86" s="71"/>
      <c r="AP86" s="62"/>
      <c r="AQ86" s="62"/>
      <c r="AR86" s="62"/>
      <c r="AS86" s="62"/>
      <c r="AT86" s="62"/>
      <c r="AU86" s="62"/>
      <c r="AV86" s="62"/>
      <c r="AW86" s="63"/>
      <c r="AX86" s="40"/>
      <c r="AY86" s="40"/>
    </row>
    <row r="87" spans="5:51" ht="14.4" x14ac:dyDescent="0.3"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L87" s="61"/>
      <c r="AM87" s="70"/>
      <c r="AN87" s="33"/>
      <c r="AO87" s="71"/>
      <c r="AP87" s="62"/>
      <c r="AQ87" s="62"/>
      <c r="AR87" s="62"/>
      <c r="AS87" s="62"/>
      <c r="AT87" s="62"/>
      <c r="AU87" s="62"/>
      <c r="AV87" s="62"/>
      <c r="AW87" s="63"/>
      <c r="AX87" s="40"/>
      <c r="AY87" s="40"/>
    </row>
    <row r="88" spans="5:51" ht="14.4" x14ac:dyDescent="0.3"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L88" s="61"/>
      <c r="AM88" s="70"/>
      <c r="AN88" s="33"/>
      <c r="AO88" s="71"/>
      <c r="AP88" s="62"/>
      <c r="AQ88" s="62"/>
      <c r="AR88" s="62"/>
      <c r="AS88" s="62"/>
      <c r="AT88" s="62"/>
      <c r="AU88" s="62"/>
      <c r="AV88" s="62"/>
      <c r="AW88" s="63"/>
      <c r="AX88" s="40"/>
      <c r="AY88" s="40"/>
    </row>
    <row r="89" spans="5:51" ht="14.4" x14ac:dyDescent="0.3"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L89" s="61"/>
      <c r="AM89" s="70"/>
      <c r="AN89" s="33"/>
      <c r="AO89" s="71"/>
      <c r="AP89" s="62"/>
      <c r="AQ89" s="62"/>
      <c r="AR89" s="62"/>
      <c r="AS89" s="62"/>
      <c r="AT89" s="62"/>
      <c r="AU89" s="62"/>
      <c r="AV89" s="62"/>
      <c r="AW89" s="63"/>
      <c r="AX89" s="40"/>
      <c r="AY89" s="40"/>
    </row>
    <row r="90" spans="5:51" ht="14.4" x14ac:dyDescent="0.3"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L90" s="61"/>
      <c r="AM90" s="70"/>
      <c r="AN90" s="33"/>
      <c r="AO90" s="71"/>
      <c r="AP90" s="62"/>
      <c r="AQ90" s="62"/>
      <c r="AR90" s="62"/>
      <c r="AS90" s="62"/>
      <c r="AT90" s="62"/>
      <c r="AU90" s="62"/>
      <c r="AV90" s="62"/>
      <c r="AW90" s="63"/>
      <c r="AX90" s="40"/>
      <c r="AY90" s="40"/>
    </row>
    <row r="91" spans="5:51" ht="14.4" x14ac:dyDescent="0.3"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L91" s="61"/>
      <c r="AM91" s="70"/>
      <c r="AN91" s="33"/>
      <c r="AO91" s="71"/>
      <c r="AP91" s="62"/>
      <c r="AQ91" s="62"/>
      <c r="AR91" s="62"/>
      <c r="AS91" s="62"/>
      <c r="AT91" s="62"/>
      <c r="AU91" s="62"/>
      <c r="AV91" s="62"/>
      <c r="AW91" s="63"/>
      <c r="AX91" s="40"/>
      <c r="AY91" s="40"/>
    </row>
    <row r="92" spans="5:51" ht="14.4" x14ac:dyDescent="0.3"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L92" s="61"/>
      <c r="AM92" s="70"/>
      <c r="AN92" s="33"/>
      <c r="AO92" s="74"/>
      <c r="AP92" s="62"/>
      <c r="AQ92" s="62"/>
      <c r="AR92" s="62"/>
      <c r="AS92" s="62"/>
      <c r="AT92" s="62"/>
      <c r="AU92" s="62"/>
      <c r="AV92" s="62"/>
      <c r="AW92" s="63"/>
      <c r="AX92" s="40"/>
      <c r="AY92" s="40"/>
    </row>
    <row r="93" spans="5:51" ht="14.4" x14ac:dyDescent="0.3"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L93" s="61"/>
      <c r="AM93" s="70"/>
      <c r="AN93" s="33"/>
      <c r="AO93" s="71"/>
      <c r="AP93" s="62"/>
      <c r="AQ93" s="62"/>
      <c r="AR93" s="62"/>
      <c r="AS93" s="62"/>
      <c r="AT93" s="62"/>
      <c r="AU93" s="62"/>
      <c r="AV93" s="62"/>
      <c r="AW93" s="63"/>
      <c r="AX93" s="40"/>
      <c r="AY93" s="40"/>
    </row>
    <row r="94" spans="5:51" x14ac:dyDescent="0.3"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L94" s="72"/>
      <c r="AM94" s="61"/>
      <c r="AN94" s="33"/>
      <c r="AO94" s="71"/>
      <c r="AP94" s="62"/>
      <c r="AQ94" s="62"/>
      <c r="AR94" s="62"/>
      <c r="AS94" s="62"/>
      <c r="AT94" s="62"/>
      <c r="AU94" s="62"/>
      <c r="AV94" s="62"/>
      <c r="AW94" s="63"/>
      <c r="AX94" s="40"/>
      <c r="AY94" s="40"/>
    </row>
    <row r="95" spans="5:51" ht="14.4" x14ac:dyDescent="0.3"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L95" s="61"/>
      <c r="AM95" s="70"/>
      <c r="AN95" s="33"/>
      <c r="AO95" s="71"/>
      <c r="AP95" s="62"/>
      <c r="AQ95" s="62"/>
      <c r="AR95" s="62"/>
      <c r="AS95" s="62"/>
      <c r="AT95" s="62"/>
      <c r="AU95" s="62"/>
      <c r="AV95" s="62"/>
      <c r="AW95" s="63"/>
      <c r="AX95" s="40"/>
      <c r="AY95" s="40"/>
    </row>
    <row r="96" spans="5:51" x14ac:dyDescent="0.3"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L96" s="72"/>
      <c r="AM96" s="61"/>
      <c r="AN96" s="33"/>
      <c r="AO96" s="71"/>
      <c r="AP96" s="62"/>
      <c r="AQ96" s="62"/>
      <c r="AR96" s="62"/>
      <c r="AS96" s="62"/>
      <c r="AT96" s="62"/>
      <c r="AU96" s="62"/>
      <c r="AV96" s="62"/>
      <c r="AW96" s="63"/>
      <c r="AX96" s="40"/>
      <c r="AY96" s="40"/>
    </row>
    <row r="97" spans="5:51" ht="14.4" x14ac:dyDescent="0.3"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L97" s="61"/>
      <c r="AM97" s="70"/>
      <c r="AN97" s="33"/>
      <c r="AO97" s="71"/>
      <c r="AP97" s="62"/>
      <c r="AQ97" s="62"/>
      <c r="AR97" s="62"/>
      <c r="AS97" s="62"/>
      <c r="AT97" s="62"/>
      <c r="AU97" s="62"/>
      <c r="AV97" s="62"/>
      <c r="AW97" s="63"/>
      <c r="AX97" s="40"/>
      <c r="AY97" s="40"/>
    </row>
    <row r="98" spans="5:51" ht="14.4" x14ac:dyDescent="0.3"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L98" s="61"/>
      <c r="AM98" s="70"/>
      <c r="AN98" s="33"/>
      <c r="AO98" s="71"/>
      <c r="AP98" s="62"/>
      <c r="AQ98" s="62"/>
      <c r="AR98" s="62"/>
      <c r="AS98" s="62"/>
      <c r="AT98" s="62"/>
      <c r="AU98" s="62"/>
      <c r="AV98" s="62"/>
      <c r="AW98" s="63"/>
      <c r="AX98" s="40"/>
      <c r="AY98" s="40"/>
    </row>
    <row r="99" spans="5:51" ht="14.4" x14ac:dyDescent="0.3"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L99" s="61"/>
      <c r="AM99" s="70"/>
      <c r="AN99" s="33"/>
      <c r="AO99" s="71"/>
      <c r="AP99" s="62"/>
      <c r="AQ99" s="62"/>
      <c r="AR99" s="62"/>
      <c r="AS99" s="62"/>
      <c r="AT99" s="62"/>
      <c r="AU99" s="62"/>
      <c r="AV99" s="62"/>
      <c r="AW99" s="63"/>
      <c r="AX99" s="40"/>
      <c r="AY99" s="40"/>
    </row>
    <row r="100" spans="5:51" ht="14.4" x14ac:dyDescent="0.3"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L100" s="73"/>
      <c r="AM100" s="73"/>
      <c r="AN100" s="33"/>
      <c r="AO100" s="71"/>
      <c r="AP100" s="62"/>
      <c r="AQ100" s="62"/>
      <c r="AR100" s="62"/>
      <c r="AS100" s="62"/>
      <c r="AT100" s="62"/>
      <c r="AU100" s="62"/>
      <c r="AV100" s="62"/>
      <c r="AW100" s="63"/>
      <c r="AX100" s="40"/>
      <c r="AY100" s="40"/>
    </row>
    <row r="101" spans="5:51" ht="14.4" x14ac:dyDescent="0.3"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L101" s="73"/>
      <c r="AM101" s="61"/>
      <c r="AN101" s="33"/>
      <c r="AO101" s="71"/>
      <c r="AP101" s="62"/>
      <c r="AQ101" s="62"/>
      <c r="AR101" s="62"/>
      <c r="AS101" s="62"/>
      <c r="AT101" s="62"/>
      <c r="AU101" s="62"/>
      <c r="AV101" s="62"/>
      <c r="AW101" s="63"/>
      <c r="AX101" s="40"/>
      <c r="AY101" s="40"/>
    </row>
    <row r="102" spans="5:51" ht="14.4" x14ac:dyDescent="0.3"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L102" s="61"/>
      <c r="AM102" s="70"/>
      <c r="AN102" s="33"/>
      <c r="AO102" s="71"/>
      <c r="AP102" s="62"/>
      <c r="AQ102" s="62"/>
      <c r="AR102" s="62"/>
      <c r="AS102" s="62"/>
      <c r="AT102" s="62"/>
      <c r="AU102" s="62"/>
      <c r="AV102" s="62"/>
      <c r="AW102" s="63"/>
      <c r="AX102" s="40"/>
      <c r="AY102" s="40"/>
    </row>
    <row r="103" spans="5:51" x14ac:dyDescent="0.3"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L103" s="75"/>
      <c r="AM103" s="76"/>
      <c r="AN103" s="33"/>
      <c r="AO103" s="77"/>
      <c r="AP103" s="78"/>
      <c r="AQ103" s="78"/>
      <c r="AR103" s="78"/>
      <c r="AS103" s="78"/>
      <c r="AT103" s="78"/>
      <c r="AU103" s="78"/>
      <c r="AV103" s="78"/>
      <c r="AW103" s="79"/>
      <c r="AX103" s="40"/>
      <c r="AY103" s="40"/>
    </row>
    <row r="104" spans="5:51" x14ac:dyDescent="0.3"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L104" s="75"/>
      <c r="AM104" s="76"/>
      <c r="AN104" s="33"/>
      <c r="AO104" s="77"/>
      <c r="AP104" s="78"/>
      <c r="AQ104" s="78"/>
      <c r="AR104" s="78"/>
      <c r="AS104" s="78"/>
      <c r="AT104" s="78"/>
      <c r="AU104" s="78"/>
      <c r="AV104" s="78"/>
      <c r="AW104" s="79"/>
      <c r="AX104" s="40"/>
      <c r="AY104" s="40"/>
    </row>
    <row r="105" spans="5:51" x14ac:dyDescent="0.3"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L105" s="75"/>
      <c r="AM105" s="76"/>
      <c r="AN105" s="33"/>
      <c r="AO105" s="77"/>
      <c r="AP105" s="78"/>
      <c r="AQ105" s="78"/>
      <c r="AR105" s="78"/>
      <c r="AS105" s="78"/>
      <c r="AT105" s="78"/>
      <c r="AU105" s="78"/>
      <c r="AV105" s="78"/>
      <c r="AW105" s="79"/>
      <c r="AX105" s="40"/>
      <c r="AY105" s="40"/>
    </row>
    <row r="106" spans="5:51" x14ac:dyDescent="0.3"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L106" s="75"/>
      <c r="AM106" s="76"/>
      <c r="AN106" s="33"/>
      <c r="AO106" s="77"/>
      <c r="AP106" s="78"/>
      <c r="AQ106" s="78"/>
      <c r="AR106" s="78"/>
      <c r="AS106" s="78"/>
      <c r="AT106" s="78"/>
      <c r="AU106" s="78"/>
      <c r="AV106" s="78"/>
      <c r="AW106" s="79"/>
      <c r="AX106" s="40"/>
      <c r="AY106" s="40"/>
    </row>
    <row r="107" spans="5:51" x14ac:dyDescent="0.3"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L107" s="75"/>
      <c r="AM107" s="76"/>
      <c r="AN107" s="33"/>
      <c r="AO107" s="77"/>
      <c r="AP107" s="78"/>
      <c r="AQ107" s="78"/>
      <c r="AR107" s="78"/>
      <c r="AS107" s="78"/>
      <c r="AT107" s="78"/>
      <c r="AU107" s="78"/>
      <c r="AV107" s="78"/>
      <c r="AW107" s="79"/>
      <c r="AX107" s="40"/>
      <c r="AY107" s="40"/>
    </row>
    <row r="108" spans="5:51" x14ac:dyDescent="0.3"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L108" s="75"/>
      <c r="AM108" s="76"/>
      <c r="AN108" s="33"/>
      <c r="AO108" s="77"/>
      <c r="AP108" s="78"/>
      <c r="AQ108" s="78"/>
      <c r="AR108" s="78"/>
      <c r="AS108" s="78"/>
      <c r="AT108" s="78"/>
      <c r="AU108" s="78"/>
      <c r="AV108" s="78"/>
      <c r="AW108" s="79"/>
      <c r="AX108" s="40"/>
      <c r="AY108" s="40"/>
    </row>
    <row r="109" spans="5:51" x14ac:dyDescent="0.3"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L109" s="75"/>
      <c r="AM109" s="76"/>
      <c r="AN109" s="33"/>
      <c r="AO109" s="77"/>
      <c r="AP109" s="78"/>
      <c r="AQ109" s="78"/>
      <c r="AR109" s="78"/>
      <c r="AS109" s="78"/>
      <c r="AT109" s="78"/>
      <c r="AU109" s="78"/>
      <c r="AV109" s="78"/>
      <c r="AW109" s="79"/>
      <c r="AX109" s="40"/>
      <c r="AY109" s="40"/>
    </row>
    <row r="110" spans="5:51" x14ac:dyDescent="0.3"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L110" s="75"/>
      <c r="AM110" s="76"/>
      <c r="AN110" s="33"/>
      <c r="AO110" s="77"/>
      <c r="AP110" s="78"/>
      <c r="AQ110" s="78"/>
      <c r="AR110" s="78"/>
      <c r="AS110" s="78"/>
      <c r="AT110" s="78"/>
      <c r="AU110" s="78"/>
      <c r="AV110" s="78"/>
      <c r="AW110" s="79"/>
      <c r="AX110" s="40"/>
      <c r="AY110" s="40"/>
    </row>
    <row r="111" spans="5:51" x14ac:dyDescent="0.3"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L111" s="75"/>
      <c r="AM111" s="76"/>
      <c r="AN111" s="33"/>
      <c r="AO111" s="77"/>
      <c r="AP111" s="78"/>
      <c r="AQ111" s="78"/>
      <c r="AR111" s="78"/>
      <c r="AS111" s="78"/>
      <c r="AT111" s="78"/>
      <c r="AU111" s="78"/>
      <c r="AV111" s="78"/>
      <c r="AW111" s="79"/>
      <c r="AX111" s="40"/>
      <c r="AY111" s="40"/>
    </row>
    <row r="112" spans="5:51" x14ac:dyDescent="0.3"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L112" s="75"/>
      <c r="AM112" s="76"/>
      <c r="AN112" s="33"/>
      <c r="AO112" s="77"/>
      <c r="AP112" s="78"/>
      <c r="AQ112" s="78"/>
      <c r="AR112" s="78"/>
      <c r="AS112" s="78"/>
      <c r="AT112" s="78"/>
      <c r="AU112" s="78"/>
      <c r="AV112" s="78"/>
      <c r="AW112" s="79"/>
      <c r="AX112" s="40"/>
      <c r="AY112" s="40"/>
    </row>
    <row r="113" spans="5:51" x14ac:dyDescent="0.3"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L113" s="75"/>
      <c r="AM113" s="76"/>
      <c r="AN113" s="33"/>
      <c r="AO113" s="77"/>
      <c r="AP113" s="78"/>
      <c r="AQ113" s="78"/>
      <c r="AR113" s="78"/>
      <c r="AS113" s="78"/>
      <c r="AT113" s="78"/>
      <c r="AU113" s="78"/>
      <c r="AV113" s="78"/>
      <c r="AW113" s="79"/>
      <c r="AX113" s="40"/>
      <c r="AY113" s="40"/>
    </row>
    <row r="114" spans="5:51" x14ac:dyDescent="0.3"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L114" s="75"/>
      <c r="AM114" s="76"/>
      <c r="AN114" s="33"/>
      <c r="AO114" s="77"/>
      <c r="AP114" s="78"/>
      <c r="AQ114" s="78"/>
      <c r="AR114" s="78"/>
      <c r="AS114" s="78"/>
      <c r="AT114" s="78"/>
      <c r="AU114" s="78"/>
      <c r="AV114" s="78"/>
      <c r="AW114" s="79"/>
      <c r="AX114" s="40"/>
      <c r="AY114" s="40"/>
    </row>
    <row r="115" spans="5:51" x14ac:dyDescent="0.3"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L115" s="75"/>
      <c r="AM115" s="76"/>
      <c r="AN115" s="33"/>
      <c r="AO115" s="77"/>
      <c r="AP115" s="78"/>
      <c r="AQ115" s="78"/>
      <c r="AR115" s="78"/>
      <c r="AS115" s="78"/>
      <c r="AT115" s="78"/>
      <c r="AU115" s="78"/>
      <c r="AV115" s="78"/>
      <c r="AW115" s="79"/>
      <c r="AX115" s="40"/>
      <c r="AY115" s="40"/>
    </row>
    <row r="116" spans="5:51" x14ac:dyDescent="0.3"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L116" s="75"/>
      <c r="AM116" s="76"/>
      <c r="AN116" s="80"/>
      <c r="AO116" s="77"/>
      <c r="AP116" s="78"/>
      <c r="AQ116" s="78"/>
      <c r="AR116" s="78"/>
      <c r="AS116" s="78"/>
      <c r="AT116" s="78"/>
      <c r="AU116" s="78"/>
      <c r="AV116" s="78"/>
      <c r="AW116" s="79"/>
      <c r="AX116" s="40"/>
      <c r="AY116" s="40"/>
    </row>
    <row r="117" spans="5:51" x14ac:dyDescent="0.3"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L117" s="75"/>
      <c r="AM117" s="76"/>
      <c r="AN117" s="80"/>
      <c r="AO117" s="77"/>
      <c r="AP117" s="78"/>
      <c r="AQ117" s="78"/>
      <c r="AR117" s="78"/>
      <c r="AS117" s="78"/>
      <c r="AT117" s="78"/>
      <c r="AU117" s="78"/>
      <c r="AV117" s="78"/>
      <c r="AW117" s="79"/>
      <c r="AX117" s="40"/>
      <c r="AY117" s="40"/>
    </row>
    <row r="118" spans="5:51" x14ac:dyDescent="0.3"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L118" s="81"/>
      <c r="AM118" s="82"/>
      <c r="AN118" s="80"/>
      <c r="AO118" s="77"/>
      <c r="AP118" s="78"/>
      <c r="AQ118" s="78"/>
      <c r="AR118" s="78"/>
      <c r="AS118" s="78"/>
      <c r="AT118" s="78"/>
      <c r="AU118" s="78"/>
      <c r="AV118" s="78"/>
      <c r="AW118" s="79"/>
      <c r="AX118" s="40"/>
      <c r="AY118" s="40"/>
    </row>
    <row r="119" spans="5:51" x14ac:dyDescent="0.3"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40"/>
      <c r="AY119" s="40"/>
    </row>
    <row r="120" spans="5:51" x14ac:dyDescent="0.3"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40"/>
      <c r="AY120" s="40"/>
    </row>
    <row r="121" spans="5:51" x14ac:dyDescent="0.3"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40"/>
      <c r="AY121" s="40"/>
    </row>
    <row r="122" spans="5:51" x14ac:dyDescent="0.3"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40"/>
      <c r="AY122" s="40"/>
    </row>
    <row r="123" spans="5:51" x14ac:dyDescent="0.3"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40"/>
      <c r="AY123" s="40"/>
    </row>
    <row r="124" spans="5:51" x14ac:dyDescent="0.3"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40"/>
      <c r="AY124" s="40"/>
    </row>
    <row r="125" spans="5:51" x14ac:dyDescent="0.3"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40"/>
      <c r="AY125" s="40"/>
    </row>
    <row r="126" spans="5:51" x14ac:dyDescent="0.3"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40"/>
      <c r="AY126" s="40"/>
    </row>
    <row r="127" spans="5:51" x14ac:dyDescent="0.3"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40"/>
      <c r="AY127" s="40"/>
    </row>
    <row r="128" spans="5:51" x14ac:dyDescent="0.3"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L128" s="84"/>
      <c r="AM128" s="84"/>
      <c r="AN128" s="83"/>
      <c r="AO128" s="84"/>
      <c r="AP128" s="84"/>
      <c r="AQ128" s="84"/>
      <c r="AR128" s="84"/>
      <c r="AS128" s="84"/>
      <c r="AT128" s="84"/>
      <c r="AU128" s="84"/>
      <c r="AV128" s="84"/>
      <c r="AW128" s="84"/>
      <c r="AX128" s="40"/>
      <c r="AY128" s="40"/>
    </row>
    <row r="129" spans="5:51" x14ac:dyDescent="0.3"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L129" s="41"/>
      <c r="AM129" s="85"/>
      <c r="AN129" s="86"/>
      <c r="AO129" s="85"/>
      <c r="AP129" s="85"/>
      <c r="AQ129" s="85"/>
      <c r="AR129" s="85"/>
      <c r="AS129" s="85"/>
      <c r="AT129" s="85"/>
      <c r="AU129" s="85"/>
      <c r="AV129" s="85"/>
      <c r="AW129" s="85"/>
      <c r="AX129" s="40"/>
      <c r="AY129" s="40"/>
    </row>
    <row r="130" spans="5:51" x14ac:dyDescent="0.3"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L130" s="41"/>
      <c r="AM130" s="85"/>
      <c r="AN130" s="86"/>
      <c r="AO130" s="85"/>
      <c r="AP130" s="85"/>
      <c r="AQ130" s="85"/>
      <c r="AR130" s="85"/>
      <c r="AS130" s="85"/>
      <c r="AT130" s="85"/>
      <c r="AU130" s="85"/>
      <c r="AV130" s="85"/>
      <c r="AW130" s="85"/>
      <c r="AX130" s="40"/>
      <c r="AY130" s="40"/>
    </row>
    <row r="131" spans="5:51" x14ac:dyDescent="0.3"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L131" s="41"/>
      <c r="AM131" s="85"/>
      <c r="AN131" s="86"/>
      <c r="AO131" s="85"/>
      <c r="AP131" s="85"/>
      <c r="AQ131" s="85"/>
      <c r="AR131" s="85"/>
      <c r="AS131" s="85"/>
      <c r="AT131" s="85"/>
      <c r="AU131" s="85"/>
      <c r="AV131" s="85"/>
      <c r="AW131" s="85"/>
      <c r="AX131" s="40"/>
      <c r="AY131" s="40"/>
    </row>
    <row r="132" spans="5:51" x14ac:dyDescent="0.3"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L132" s="41"/>
      <c r="AM132" s="85"/>
      <c r="AN132" s="86"/>
      <c r="AO132" s="85"/>
      <c r="AP132" s="85"/>
      <c r="AQ132" s="85"/>
      <c r="AR132" s="85"/>
      <c r="AS132" s="85"/>
      <c r="AT132" s="85"/>
      <c r="AU132" s="85"/>
      <c r="AV132" s="85"/>
      <c r="AW132" s="85"/>
      <c r="AX132" s="40"/>
      <c r="AY132" s="40"/>
    </row>
    <row r="133" spans="5:51" x14ac:dyDescent="0.3"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L133" s="41"/>
      <c r="AM133" s="85"/>
      <c r="AN133" s="86"/>
      <c r="AO133" s="85"/>
      <c r="AP133" s="85"/>
      <c r="AQ133" s="85"/>
      <c r="AR133" s="85"/>
      <c r="AS133" s="85"/>
      <c r="AT133" s="85"/>
      <c r="AU133" s="85"/>
      <c r="AV133" s="85"/>
      <c r="AW133" s="85"/>
      <c r="AX133" s="40"/>
      <c r="AY133" s="40"/>
    </row>
    <row r="134" spans="5:51" x14ac:dyDescent="0.3"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L134" s="41"/>
      <c r="AM134" s="85"/>
      <c r="AN134" s="86"/>
      <c r="AO134" s="85"/>
      <c r="AP134" s="85"/>
      <c r="AQ134" s="85"/>
      <c r="AR134" s="85"/>
      <c r="AS134" s="85"/>
      <c r="AT134" s="85"/>
      <c r="AU134" s="85"/>
      <c r="AV134" s="85"/>
      <c r="AW134" s="85"/>
      <c r="AX134" s="40"/>
      <c r="AY134" s="40"/>
    </row>
    <row r="135" spans="5:51" x14ac:dyDescent="0.3"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L135" s="41"/>
      <c r="AM135" s="85"/>
      <c r="AN135" s="86"/>
      <c r="AO135" s="85"/>
      <c r="AP135" s="85"/>
      <c r="AQ135" s="85"/>
      <c r="AR135" s="85"/>
      <c r="AS135" s="85"/>
      <c r="AT135" s="85"/>
      <c r="AU135" s="85"/>
      <c r="AV135" s="85"/>
      <c r="AW135" s="85"/>
      <c r="AX135" s="40"/>
      <c r="AY135" s="40"/>
    </row>
    <row r="136" spans="5:51" x14ac:dyDescent="0.3"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L136" s="41"/>
      <c r="AM136" s="85"/>
      <c r="AN136" s="86"/>
      <c r="AO136" s="85"/>
      <c r="AP136" s="85"/>
      <c r="AQ136" s="85"/>
      <c r="AR136" s="85"/>
      <c r="AS136" s="85"/>
      <c r="AT136" s="85"/>
      <c r="AU136" s="85"/>
      <c r="AV136" s="85"/>
      <c r="AW136" s="85"/>
      <c r="AX136" s="40"/>
      <c r="AY136" s="40"/>
    </row>
    <row r="137" spans="5:51" x14ac:dyDescent="0.3"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L137" s="41"/>
      <c r="AM137" s="85"/>
      <c r="AN137" s="86"/>
      <c r="AO137" s="85"/>
      <c r="AP137" s="85"/>
      <c r="AQ137" s="85"/>
      <c r="AR137" s="85"/>
      <c r="AS137" s="85"/>
      <c r="AT137" s="85"/>
      <c r="AU137" s="85"/>
      <c r="AV137" s="85"/>
      <c r="AW137" s="85"/>
      <c r="AX137" s="40"/>
      <c r="AY137" s="40"/>
    </row>
    <row r="138" spans="5:51" x14ac:dyDescent="0.3"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L138" s="41"/>
      <c r="AM138" s="85"/>
      <c r="AN138" s="86"/>
      <c r="AO138" s="85"/>
      <c r="AP138" s="85"/>
      <c r="AQ138" s="85"/>
      <c r="AR138" s="85"/>
      <c r="AS138" s="85"/>
      <c r="AT138" s="85"/>
      <c r="AU138" s="85"/>
      <c r="AV138" s="85"/>
      <c r="AW138" s="85"/>
      <c r="AX138" s="40"/>
      <c r="AY138" s="40"/>
    </row>
    <row r="139" spans="5:51" x14ac:dyDescent="0.3"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L139" s="41"/>
      <c r="AM139" s="85"/>
      <c r="AN139" s="86"/>
      <c r="AO139" s="85"/>
      <c r="AP139" s="85"/>
      <c r="AQ139" s="85"/>
      <c r="AR139" s="85"/>
      <c r="AS139" s="85"/>
      <c r="AT139" s="85"/>
      <c r="AU139" s="85"/>
      <c r="AV139" s="85"/>
      <c r="AW139" s="85"/>
      <c r="AX139" s="40"/>
      <c r="AY139" s="40"/>
    </row>
    <row r="140" spans="5:51" x14ac:dyDescent="0.3"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L140" s="41"/>
      <c r="AM140" s="85"/>
      <c r="AN140" s="86"/>
      <c r="AO140" s="85"/>
      <c r="AP140" s="85"/>
      <c r="AQ140" s="85"/>
      <c r="AR140" s="85"/>
      <c r="AS140" s="85"/>
      <c r="AT140" s="85"/>
      <c r="AU140" s="85"/>
      <c r="AV140" s="85"/>
      <c r="AW140" s="85"/>
      <c r="AX140" s="40"/>
      <c r="AY140" s="40"/>
    </row>
    <row r="141" spans="5:51" x14ac:dyDescent="0.3"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L141" s="41"/>
      <c r="AM141" s="85"/>
      <c r="AN141" s="86"/>
      <c r="AO141" s="85"/>
      <c r="AP141" s="85"/>
      <c r="AQ141" s="85"/>
      <c r="AR141" s="85"/>
      <c r="AS141" s="85"/>
      <c r="AT141" s="85"/>
      <c r="AU141" s="85"/>
      <c r="AV141" s="85"/>
      <c r="AW141" s="85"/>
      <c r="AX141" s="40"/>
      <c r="AY141" s="40"/>
    </row>
    <row r="142" spans="5:51" x14ac:dyDescent="0.3"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L142" s="41"/>
      <c r="AM142" s="85"/>
      <c r="AN142" s="86"/>
      <c r="AO142" s="85"/>
      <c r="AP142" s="85"/>
      <c r="AQ142" s="85"/>
      <c r="AR142" s="85"/>
      <c r="AS142" s="85"/>
      <c r="AT142" s="85"/>
      <c r="AU142" s="85"/>
      <c r="AV142" s="85"/>
      <c r="AW142" s="85"/>
      <c r="AX142" s="40"/>
      <c r="AY142" s="40"/>
    </row>
    <row r="143" spans="5:51" x14ac:dyDescent="0.3"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L143" s="41"/>
      <c r="AM143" s="85"/>
      <c r="AN143" s="86"/>
      <c r="AO143" s="85"/>
      <c r="AP143" s="85"/>
      <c r="AQ143" s="85"/>
      <c r="AR143" s="85"/>
      <c r="AS143" s="85"/>
      <c r="AT143" s="85"/>
      <c r="AU143" s="85"/>
      <c r="AV143" s="85"/>
      <c r="AW143" s="85"/>
      <c r="AX143" s="40"/>
      <c r="AY143" s="40"/>
    </row>
    <row r="144" spans="5:51" x14ac:dyDescent="0.3"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L144" s="41"/>
      <c r="AM144" s="85"/>
      <c r="AN144" s="86"/>
      <c r="AO144" s="85"/>
      <c r="AP144" s="85"/>
      <c r="AQ144" s="85"/>
      <c r="AR144" s="85"/>
      <c r="AS144" s="85"/>
      <c r="AT144" s="85"/>
      <c r="AU144" s="85"/>
      <c r="AV144" s="85"/>
      <c r="AW144" s="85"/>
      <c r="AX144" s="40"/>
      <c r="AY144" s="40"/>
    </row>
    <row r="145" spans="5:51" x14ac:dyDescent="0.3"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L145" s="41"/>
      <c r="AM145" s="85"/>
      <c r="AN145" s="86"/>
      <c r="AO145" s="85"/>
      <c r="AP145" s="85"/>
      <c r="AQ145" s="85"/>
      <c r="AR145" s="85"/>
      <c r="AS145" s="85"/>
      <c r="AT145" s="85"/>
      <c r="AU145" s="85"/>
      <c r="AV145" s="85"/>
      <c r="AW145" s="85"/>
      <c r="AX145" s="40"/>
      <c r="AY145" s="40"/>
    </row>
    <row r="146" spans="5:51" x14ac:dyDescent="0.3"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L146" s="41"/>
      <c r="AM146" s="85"/>
      <c r="AN146" s="86"/>
      <c r="AO146" s="85"/>
      <c r="AP146" s="85"/>
      <c r="AQ146" s="85"/>
      <c r="AR146" s="85"/>
      <c r="AS146" s="85"/>
      <c r="AT146" s="85"/>
      <c r="AU146" s="85"/>
      <c r="AV146" s="85"/>
      <c r="AW146" s="85"/>
      <c r="AX146" s="40"/>
      <c r="AY146" s="40"/>
    </row>
    <row r="147" spans="5:51" x14ac:dyDescent="0.3"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L147" s="41"/>
      <c r="AM147" s="85"/>
      <c r="AN147" s="86"/>
      <c r="AO147" s="85"/>
      <c r="AP147" s="85"/>
      <c r="AQ147" s="85"/>
      <c r="AR147" s="85"/>
      <c r="AS147" s="85"/>
      <c r="AT147" s="85"/>
      <c r="AU147" s="85"/>
      <c r="AV147" s="85"/>
      <c r="AW147" s="85"/>
      <c r="AX147" s="40"/>
      <c r="AY147" s="40"/>
    </row>
    <row r="148" spans="5:51" x14ac:dyDescent="0.3"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L148" s="41"/>
      <c r="AM148" s="85"/>
      <c r="AN148" s="86"/>
      <c r="AO148" s="85"/>
      <c r="AP148" s="85"/>
      <c r="AQ148" s="85"/>
      <c r="AR148" s="85"/>
      <c r="AS148" s="85"/>
      <c r="AT148" s="85"/>
      <c r="AU148" s="85"/>
      <c r="AV148" s="85"/>
      <c r="AW148" s="85"/>
      <c r="AX148" s="40"/>
      <c r="AY148" s="40"/>
    </row>
    <row r="149" spans="5:51" x14ac:dyDescent="0.3"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L149" s="41"/>
      <c r="AM149" s="85"/>
      <c r="AN149" s="86"/>
      <c r="AO149" s="85"/>
      <c r="AP149" s="85"/>
      <c r="AQ149" s="85"/>
      <c r="AR149" s="85"/>
      <c r="AS149" s="85"/>
      <c r="AT149" s="85"/>
      <c r="AU149" s="85"/>
      <c r="AV149" s="85"/>
      <c r="AW149" s="85"/>
      <c r="AX149" s="40"/>
      <c r="AY149" s="40"/>
    </row>
    <row r="150" spans="5:51" x14ac:dyDescent="0.3"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L150" s="41"/>
      <c r="AM150" s="85"/>
      <c r="AN150" s="86"/>
      <c r="AO150" s="85"/>
      <c r="AP150" s="85"/>
      <c r="AQ150" s="85"/>
      <c r="AR150" s="85"/>
      <c r="AS150" s="85"/>
      <c r="AT150" s="85"/>
      <c r="AU150" s="85"/>
      <c r="AV150" s="85"/>
      <c r="AW150" s="85"/>
      <c r="AX150" s="40"/>
      <c r="AY150" s="40"/>
    </row>
    <row r="151" spans="5:51" x14ac:dyDescent="0.3"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L151" s="41"/>
      <c r="AM151" s="85"/>
      <c r="AN151" s="86"/>
      <c r="AO151" s="85"/>
      <c r="AP151" s="85"/>
      <c r="AQ151" s="85"/>
      <c r="AR151" s="85"/>
      <c r="AS151" s="85"/>
      <c r="AT151" s="85"/>
      <c r="AU151" s="85"/>
      <c r="AV151" s="85"/>
      <c r="AW151" s="85"/>
      <c r="AX151" s="40"/>
      <c r="AY151" s="40"/>
    </row>
    <row r="152" spans="5:51" x14ac:dyDescent="0.3"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L152" s="41"/>
      <c r="AM152" s="85"/>
      <c r="AN152" s="86"/>
      <c r="AO152" s="85"/>
      <c r="AP152" s="85"/>
      <c r="AQ152" s="85"/>
      <c r="AR152" s="85"/>
      <c r="AS152" s="85"/>
      <c r="AT152" s="85"/>
      <c r="AU152" s="85"/>
      <c r="AV152" s="85"/>
      <c r="AW152" s="85"/>
      <c r="AX152" s="40"/>
      <c r="AY152" s="40"/>
    </row>
    <row r="153" spans="5:51" x14ac:dyDescent="0.3"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L153" s="41"/>
      <c r="AM153" s="85"/>
      <c r="AN153" s="86"/>
      <c r="AO153" s="85"/>
      <c r="AP153" s="85"/>
      <c r="AQ153" s="85"/>
      <c r="AR153" s="85"/>
      <c r="AS153" s="85"/>
      <c r="AT153" s="85"/>
      <c r="AU153" s="85"/>
      <c r="AV153" s="85"/>
      <c r="AW153" s="85"/>
      <c r="AX153" s="40"/>
      <c r="AY153" s="40"/>
    </row>
    <row r="154" spans="5:51" x14ac:dyDescent="0.3"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L154" s="41"/>
      <c r="AM154" s="85"/>
      <c r="AN154" s="86"/>
      <c r="AO154" s="85"/>
      <c r="AP154" s="85"/>
      <c r="AQ154" s="85"/>
      <c r="AR154" s="85"/>
      <c r="AS154" s="85"/>
      <c r="AT154" s="85"/>
      <c r="AU154" s="85"/>
      <c r="AV154" s="85"/>
      <c r="AW154" s="85"/>
      <c r="AX154" s="40"/>
      <c r="AY154" s="40"/>
    </row>
    <row r="155" spans="5:51" x14ac:dyDescent="0.3"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L155" s="41"/>
      <c r="AM155" s="85"/>
      <c r="AN155" s="86"/>
      <c r="AO155" s="85"/>
      <c r="AP155" s="85"/>
      <c r="AQ155" s="85"/>
      <c r="AR155" s="85"/>
      <c r="AS155" s="85"/>
      <c r="AT155" s="85"/>
      <c r="AU155" s="85"/>
      <c r="AV155" s="85"/>
      <c r="AW155" s="85"/>
      <c r="AX155" s="40"/>
      <c r="AY155" s="40"/>
    </row>
    <row r="156" spans="5:51" x14ac:dyDescent="0.3"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L156" s="41"/>
      <c r="AM156" s="85"/>
      <c r="AN156" s="86"/>
      <c r="AO156" s="85"/>
      <c r="AP156" s="85"/>
      <c r="AQ156" s="85"/>
      <c r="AR156" s="85"/>
      <c r="AS156" s="85"/>
      <c r="AT156" s="85"/>
      <c r="AU156" s="85"/>
      <c r="AV156" s="85"/>
      <c r="AW156" s="85"/>
      <c r="AX156" s="40"/>
      <c r="AY156" s="40"/>
    </row>
    <row r="157" spans="5:51" x14ac:dyDescent="0.3"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L157" s="41"/>
      <c r="AM157" s="85"/>
      <c r="AN157" s="86"/>
      <c r="AO157" s="85"/>
      <c r="AP157" s="85"/>
      <c r="AQ157" s="85"/>
      <c r="AR157" s="85"/>
      <c r="AS157" s="85"/>
      <c r="AT157" s="85"/>
      <c r="AU157" s="85"/>
      <c r="AV157" s="85"/>
      <c r="AW157" s="85"/>
      <c r="AX157" s="40"/>
      <c r="AY157" s="40"/>
    </row>
    <row r="158" spans="5:51" x14ac:dyDescent="0.3"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L158" s="41"/>
      <c r="AM158" s="85"/>
      <c r="AN158" s="86"/>
      <c r="AO158" s="85"/>
      <c r="AP158" s="85"/>
      <c r="AQ158" s="85"/>
      <c r="AR158" s="85"/>
      <c r="AS158" s="85"/>
      <c r="AT158" s="85"/>
      <c r="AU158" s="85"/>
      <c r="AV158" s="85"/>
      <c r="AW158" s="85"/>
      <c r="AX158" s="40"/>
      <c r="AY158" s="40"/>
    </row>
    <row r="159" spans="5:51" x14ac:dyDescent="0.3"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L159" s="41"/>
      <c r="AM159" s="85"/>
      <c r="AN159" s="86"/>
      <c r="AO159" s="85"/>
      <c r="AP159" s="85"/>
      <c r="AQ159" s="85"/>
      <c r="AR159" s="85"/>
      <c r="AS159" s="85"/>
      <c r="AT159" s="85"/>
      <c r="AU159" s="85"/>
      <c r="AV159" s="85"/>
      <c r="AW159" s="85"/>
      <c r="AX159" s="40"/>
      <c r="AY159" s="40"/>
    </row>
    <row r="160" spans="5:51" x14ac:dyDescent="0.3"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L160" s="41"/>
      <c r="AM160" s="85"/>
      <c r="AN160" s="86"/>
      <c r="AO160" s="85"/>
      <c r="AP160" s="85"/>
      <c r="AQ160" s="85"/>
      <c r="AR160" s="85"/>
      <c r="AS160" s="85"/>
      <c r="AT160" s="85"/>
      <c r="AU160" s="85"/>
      <c r="AV160" s="85"/>
      <c r="AW160" s="85"/>
      <c r="AX160" s="40"/>
      <c r="AY160" s="40"/>
    </row>
    <row r="161" spans="5:51" x14ac:dyDescent="0.3"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L161" s="41"/>
      <c r="AM161" s="85"/>
      <c r="AN161" s="86"/>
      <c r="AO161" s="85"/>
      <c r="AP161" s="85"/>
      <c r="AQ161" s="85"/>
      <c r="AR161" s="85"/>
      <c r="AS161" s="85"/>
      <c r="AT161" s="85"/>
      <c r="AU161" s="85"/>
      <c r="AV161" s="85"/>
      <c r="AW161" s="85"/>
      <c r="AX161" s="40"/>
      <c r="AY161" s="40"/>
    </row>
    <row r="162" spans="5:51" x14ac:dyDescent="0.3"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L162" s="41"/>
      <c r="AM162" s="85"/>
      <c r="AN162" s="86"/>
      <c r="AO162" s="85"/>
      <c r="AP162" s="85"/>
      <c r="AQ162" s="85"/>
      <c r="AR162" s="85"/>
      <c r="AS162" s="85"/>
      <c r="AT162" s="85"/>
      <c r="AU162" s="85"/>
      <c r="AV162" s="85"/>
      <c r="AW162" s="85"/>
      <c r="AX162" s="40"/>
      <c r="AY162" s="40"/>
    </row>
    <row r="163" spans="5:51" x14ac:dyDescent="0.3"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L163" s="41"/>
      <c r="AM163" s="85"/>
      <c r="AN163" s="86"/>
      <c r="AO163" s="85"/>
      <c r="AP163" s="85"/>
      <c r="AQ163" s="85"/>
      <c r="AR163" s="85"/>
      <c r="AS163" s="85"/>
      <c r="AT163" s="85"/>
      <c r="AU163" s="85"/>
      <c r="AV163" s="85"/>
      <c r="AW163" s="85"/>
      <c r="AX163" s="40"/>
      <c r="AY163" s="40"/>
    </row>
    <row r="164" spans="5:51" x14ac:dyDescent="0.3"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L164" s="41"/>
      <c r="AM164" s="85"/>
      <c r="AN164" s="86"/>
      <c r="AO164" s="85"/>
      <c r="AP164" s="85"/>
      <c r="AQ164" s="85"/>
      <c r="AR164" s="85"/>
      <c r="AS164" s="85"/>
      <c r="AT164" s="85"/>
      <c r="AU164" s="85"/>
      <c r="AV164" s="85"/>
      <c r="AW164" s="85"/>
      <c r="AX164" s="40"/>
      <c r="AY164" s="40"/>
    </row>
    <row r="165" spans="5:51" x14ac:dyDescent="0.3"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L165" s="41"/>
      <c r="AM165" s="85"/>
      <c r="AN165" s="86"/>
      <c r="AO165" s="85"/>
      <c r="AP165" s="85"/>
      <c r="AQ165" s="85"/>
      <c r="AR165" s="85"/>
      <c r="AS165" s="85"/>
      <c r="AT165" s="85"/>
      <c r="AU165" s="85"/>
      <c r="AV165" s="85"/>
      <c r="AW165" s="85"/>
      <c r="AX165" s="40"/>
      <c r="AY165" s="40"/>
    </row>
    <row r="166" spans="5:51" x14ac:dyDescent="0.3"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L166" s="41"/>
      <c r="AM166" s="85"/>
      <c r="AN166" s="86"/>
      <c r="AO166" s="85"/>
      <c r="AP166" s="85"/>
      <c r="AQ166" s="85"/>
      <c r="AR166" s="85"/>
      <c r="AS166" s="85"/>
      <c r="AT166" s="85"/>
      <c r="AU166" s="85"/>
      <c r="AV166" s="85"/>
      <c r="AW166" s="85"/>
      <c r="AX166" s="40"/>
      <c r="AY166" s="40"/>
    </row>
    <row r="167" spans="5:51" x14ac:dyDescent="0.3"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L167" s="41"/>
      <c r="AM167" s="85"/>
      <c r="AN167" s="86"/>
      <c r="AO167" s="85"/>
      <c r="AP167" s="85"/>
      <c r="AQ167" s="85"/>
      <c r="AR167" s="85"/>
      <c r="AS167" s="85"/>
      <c r="AT167" s="85"/>
      <c r="AU167" s="85"/>
      <c r="AV167" s="85"/>
      <c r="AW167" s="85"/>
      <c r="AX167" s="40"/>
      <c r="AY167" s="40"/>
    </row>
    <row r="168" spans="5:51" x14ac:dyDescent="0.3"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L168" s="41"/>
      <c r="AM168" s="85"/>
      <c r="AN168" s="86"/>
      <c r="AO168" s="85"/>
      <c r="AP168" s="85"/>
      <c r="AQ168" s="85"/>
      <c r="AR168" s="85"/>
      <c r="AS168" s="85"/>
      <c r="AT168" s="85"/>
      <c r="AU168" s="85"/>
      <c r="AV168" s="85"/>
      <c r="AW168" s="85"/>
      <c r="AX168" s="40"/>
      <c r="AY168" s="40"/>
    </row>
    <row r="169" spans="5:51" x14ac:dyDescent="0.3"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L169" s="41"/>
      <c r="AM169" s="85"/>
      <c r="AN169" s="86"/>
      <c r="AO169" s="85"/>
      <c r="AP169" s="85"/>
      <c r="AQ169" s="85"/>
      <c r="AR169" s="85"/>
      <c r="AS169" s="85"/>
      <c r="AT169" s="85"/>
      <c r="AU169" s="85"/>
      <c r="AV169" s="85"/>
      <c r="AW169" s="85"/>
      <c r="AX169" s="40"/>
      <c r="AY169" s="40"/>
    </row>
    <row r="170" spans="5:51" x14ac:dyDescent="0.3"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L170" s="41"/>
      <c r="AM170" s="85"/>
      <c r="AN170" s="86"/>
      <c r="AO170" s="85"/>
      <c r="AP170" s="85"/>
      <c r="AQ170" s="85"/>
      <c r="AR170" s="85"/>
      <c r="AS170" s="85"/>
      <c r="AT170" s="85"/>
      <c r="AU170" s="85"/>
      <c r="AV170" s="85"/>
      <c r="AW170" s="85"/>
      <c r="AX170" s="40"/>
      <c r="AY170" s="40"/>
    </row>
    <row r="171" spans="5:51" x14ac:dyDescent="0.3"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L171" s="41"/>
      <c r="AM171" s="85"/>
      <c r="AN171" s="86"/>
      <c r="AO171" s="85"/>
      <c r="AP171" s="85"/>
      <c r="AQ171" s="85"/>
      <c r="AR171" s="85"/>
      <c r="AS171" s="85"/>
      <c r="AT171" s="85"/>
      <c r="AU171" s="85"/>
      <c r="AV171" s="85"/>
      <c r="AW171" s="85"/>
      <c r="AX171" s="40"/>
      <c r="AY171" s="40"/>
    </row>
    <row r="172" spans="5:51" x14ac:dyDescent="0.3"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L172" s="41"/>
      <c r="AM172" s="85"/>
      <c r="AN172" s="86"/>
      <c r="AO172" s="85"/>
      <c r="AP172" s="85"/>
      <c r="AQ172" s="85"/>
      <c r="AR172" s="85"/>
      <c r="AS172" s="85"/>
      <c r="AT172" s="85"/>
      <c r="AU172" s="85"/>
      <c r="AV172" s="85"/>
      <c r="AW172" s="85"/>
      <c r="AX172" s="40"/>
      <c r="AY172" s="40"/>
    </row>
    <row r="173" spans="5:51" x14ac:dyDescent="0.3"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L173" s="41"/>
      <c r="AM173" s="85"/>
      <c r="AN173" s="86"/>
      <c r="AO173" s="85"/>
      <c r="AP173" s="85"/>
      <c r="AQ173" s="85"/>
      <c r="AR173" s="85"/>
      <c r="AS173" s="85"/>
      <c r="AT173" s="85"/>
      <c r="AU173" s="85"/>
      <c r="AV173" s="85"/>
      <c r="AW173" s="85"/>
      <c r="AX173" s="40"/>
      <c r="AY173" s="40"/>
    </row>
    <row r="174" spans="5:51" x14ac:dyDescent="0.3"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L174" s="41"/>
      <c r="AM174" s="85"/>
      <c r="AN174" s="86"/>
      <c r="AO174" s="85"/>
      <c r="AP174" s="85"/>
      <c r="AQ174" s="85"/>
      <c r="AR174" s="85"/>
      <c r="AS174" s="85"/>
      <c r="AT174" s="85"/>
      <c r="AU174" s="85"/>
      <c r="AV174" s="85"/>
      <c r="AW174" s="85"/>
      <c r="AX174" s="40"/>
      <c r="AY174" s="40"/>
    </row>
    <row r="175" spans="5:51" x14ac:dyDescent="0.3"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L175" s="41"/>
      <c r="AM175" s="85"/>
      <c r="AN175" s="86"/>
      <c r="AO175" s="85"/>
      <c r="AP175" s="85"/>
      <c r="AQ175" s="85"/>
      <c r="AR175" s="85"/>
      <c r="AS175" s="85"/>
      <c r="AT175" s="85"/>
      <c r="AU175" s="85"/>
      <c r="AV175" s="85"/>
      <c r="AW175" s="85"/>
      <c r="AX175" s="40"/>
      <c r="AY175" s="40"/>
    </row>
    <row r="176" spans="5:51" x14ac:dyDescent="0.3"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L176" s="41"/>
      <c r="AM176" s="85"/>
      <c r="AN176" s="86"/>
      <c r="AO176" s="85"/>
      <c r="AP176" s="85"/>
      <c r="AQ176" s="85"/>
      <c r="AR176" s="85"/>
      <c r="AS176" s="85"/>
      <c r="AT176" s="85"/>
      <c r="AU176" s="85"/>
      <c r="AV176" s="85"/>
      <c r="AW176" s="85"/>
      <c r="AX176" s="40"/>
      <c r="AY176" s="40"/>
    </row>
    <row r="177" spans="5:51" x14ac:dyDescent="0.3"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L177" s="41"/>
      <c r="AM177" s="85"/>
      <c r="AN177" s="86"/>
      <c r="AO177" s="85"/>
      <c r="AP177" s="85"/>
      <c r="AQ177" s="85"/>
      <c r="AR177" s="85"/>
      <c r="AS177" s="85"/>
      <c r="AT177" s="85"/>
      <c r="AU177" s="85"/>
      <c r="AV177" s="85"/>
      <c r="AW177" s="85"/>
      <c r="AX177" s="40"/>
      <c r="AY177" s="40"/>
    </row>
    <row r="178" spans="5:51" x14ac:dyDescent="0.3"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L178" s="41"/>
      <c r="AM178" s="85"/>
      <c r="AN178" s="86"/>
      <c r="AO178" s="85"/>
      <c r="AP178" s="85"/>
      <c r="AQ178" s="85"/>
      <c r="AR178" s="85"/>
      <c r="AS178" s="85"/>
      <c r="AT178" s="85"/>
      <c r="AU178" s="85"/>
      <c r="AV178" s="85"/>
      <c r="AW178" s="85"/>
      <c r="AX178" s="40"/>
      <c r="AY178" s="40"/>
    </row>
    <row r="179" spans="5:51" x14ac:dyDescent="0.3"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L179" s="41"/>
      <c r="AM179" s="85"/>
      <c r="AN179" s="86"/>
      <c r="AO179" s="85"/>
      <c r="AP179" s="85"/>
      <c r="AQ179" s="85"/>
      <c r="AR179" s="85"/>
      <c r="AS179" s="85"/>
      <c r="AT179" s="85"/>
      <c r="AU179" s="85"/>
      <c r="AV179" s="85"/>
      <c r="AW179" s="85"/>
      <c r="AX179" s="40"/>
      <c r="AY179" s="40"/>
    </row>
    <row r="180" spans="5:51" x14ac:dyDescent="0.3"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L180" s="41"/>
      <c r="AM180" s="85"/>
      <c r="AN180" s="86"/>
      <c r="AO180" s="85"/>
      <c r="AP180" s="85"/>
      <c r="AQ180" s="85"/>
      <c r="AR180" s="85"/>
      <c r="AS180" s="85"/>
      <c r="AT180" s="85"/>
      <c r="AU180" s="85"/>
      <c r="AV180" s="85"/>
      <c r="AW180" s="85"/>
      <c r="AX180" s="40"/>
      <c r="AY180" s="40"/>
    </row>
    <row r="181" spans="5:51" x14ac:dyDescent="0.3"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L181" s="41"/>
      <c r="AM181" s="85"/>
      <c r="AN181" s="86"/>
      <c r="AO181" s="85"/>
      <c r="AP181" s="85"/>
      <c r="AQ181" s="85"/>
      <c r="AR181" s="85"/>
      <c r="AS181" s="85"/>
      <c r="AT181" s="85"/>
      <c r="AU181" s="85"/>
      <c r="AV181" s="85"/>
      <c r="AW181" s="85"/>
      <c r="AX181" s="40"/>
      <c r="AY181" s="40"/>
    </row>
    <row r="182" spans="5:51" x14ac:dyDescent="0.3"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L182" s="41"/>
      <c r="AM182" s="85"/>
      <c r="AN182" s="86"/>
      <c r="AO182" s="85"/>
      <c r="AP182" s="85"/>
      <c r="AQ182" s="85"/>
      <c r="AR182" s="85"/>
      <c r="AS182" s="85"/>
      <c r="AT182" s="85"/>
      <c r="AU182" s="85"/>
      <c r="AV182" s="85"/>
      <c r="AW182" s="85"/>
      <c r="AX182" s="40"/>
      <c r="AY182" s="40"/>
    </row>
    <row r="183" spans="5:51" x14ac:dyDescent="0.3"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L183" s="41"/>
      <c r="AM183" s="85"/>
      <c r="AN183" s="86"/>
      <c r="AO183" s="85"/>
      <c r="AP183" s="85"/>
      <c r="AQ183" s="85"/>
      <c r="AR183" s="85"/>
      <c r="AS183" s="85"/>
      <c r="AT183" s="85"/>
      <c r="AU183" s="85"/>
      <c r="AV183" s="85"/>
      <c r="AW183" s="85"/>
      <c r="AX183" s="40"/>
      <c r="AY183" s="40"/>
    </row>
    <row r="184" spans="5:51" x14ac:dyDescent="0.3"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L184" s="41"/>
      <c r="AM184" s="85"/>
      <c r="AN184" s="86"/>
      <c r="AO184" s="85"/>
      <c r="AP184" s="85"/>
      <c r="AQ184" s="85"/>
      <c r="AR184" s="85"/>
      <c r="AS184" s="85"/>
      <c r="AT184" s="85"/>
      <c r="AU184" s="85"/>
      <c r="AV184" s="85"/>
      <c r="AW184" s="85"/>
      <c r="AX184" s="40"/>
      <c r="AY184" s="40"/>
    </row>
    <row r="185" spans="5:51" x14ac:dyDescent="0.3"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L185" s="41"/>
      <c r="AM185" s="85"/>
      <c r="AN185" s="86"/>
      <c r="AO185" s="85"/>
      <c r="AP185" s="85"/>
      <c r="AQ185" s="85"/>
      <c r="AR185" s="85"/>
      <c r="AS185" s="85"/>
      <c r="AT185" s="85"/>
      <c r="AU185" s="85"/>
      <c r="AV185" s="85"/>
      <c r="AW185" s="85"/>
      <c r="AX185" s="40"/>
      <c r="AY185" s="40"/>
    </row>
    <row r="186" spans="5:51" x14ac:dyDescent="0.3"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L186" s="41"/>
      <c r="AM186" s="85"/>
      <c r="AN186" s="86"/>
      <c r="AO186" s="85"/>
      <c r="AP186" s="85"/>
      <c r="AQ186" s="85"/>
      <c r="AR186" s="85"/>
      <c r="AS186" s="85"/>
      <c r="AT186" s="85"/>
      <c r="AU186" s="85"/>
      <c r="AV186" s="85"/>
      <c r="AW186" s="85"/>
      <c r="AX186" s="40"/>
      <c r="AY186" s="40"/>
    </row>
    <row r="187" spans="5:51" x14ac:dyDescent="0.3"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L187" s="41"/>
      <c r="AM187" s="85"/>
      <c r="AN187" s="86"/>
      <c r="AO187" s="85"/>
      <c r="AP187" s="85"/>
      <c r="AQ187" s="85"/>
      <c r="AR187" s="85"/>
      <c r="AS187" s="85"/>
      <c r="AT187" s="85"/>
      <c r="AU187" s="85"/>
      <c r="AV187" s="85"/>
      <c r="AW187" s="85"/>
      <c r="AX187" s="40"/>
      <c r="AY187" s="40"/>
    </row>
    <row r="188" spans="5:51" x14ac:dyDescent="0.3"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L188" s="41"/>
      <c r="AM188" s="85"/>
      <c r="AN188" s="86"/>
      <c r="AO188" s="85"/>
      <c r="AP188" s="85"/>
      <c r="AQ188" s="85"/>
      <c r="AR188" s="85"/>
      <c r="AS188" s="85"/>
      <c r="AT188" s="85"/>
      <c r="AU188" s="85"/>
      <c r="AV188" s="85"/>
      <c r="AW188" s="85"/>
      <c r="AX188" s="40"/>
      <c r="AY188" s="40"/>
    </row>
    <row r="189" spans="5:51" x14ac:dyDescent="0.3"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L189" s="41"/>
      <c r="AM189" s="85"/>
      <c r="AN189" s="86"/>
      <c r="AO189" s="85"/>
      <c r="AP189" s="85"/>
      <c r="AQ189" s="85"/>
      <c r="AR189" s="85"/>
      <c r="AS189" s="85"/>
      <c r="AT189" s="85"/>
      <c r="AU189" s="85"/>
      <c r="AV189" s="85"/>
      <c r="AW189" s="85"/>
      <c r="AX189" s="40"/>
      <c r="AY189" s="40"/>
    </row>
    <row r="190" spans="5:51" x14ac:dyDescent="0.3"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L190" s="41"/>
      <c r="AM190" s="85"/>
      <c r="AN190" s="86"/>
      <c r="AO190" s="85"/>
      <c r="AP190" s="85"/>
      <c r="AQ190" s="85"/>
      <c r="AR190" s="85"/>
      <c r="AS190" s="85"/>
      <c r="AT190" s="85"/>
      <c r="AU190" s="85"/>
      <c r="AV190" s="85"/>
      <c r="AW190" s="85"/>
      <c r="AX190" s="40"/>
      <c r="AY190" s="40"/>
    </row>
    <row r="191" spans="5:51" x14ac:dyDescent="0.3"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L191" s="41"/>
      <c r="AM191" s="85"/>
      <c r="AN191" s="86"/>
      <c r="AO191" s="85"/>
      <c r="AP191" s="85"/>
      <c r="AQ191" s="85"/>
      <c r="AR191" s="85"/>
      <c r="AS191" s="85"/>
      <c r="AT191" s="85"/>
      <c r="AU191" s="85"/>
      <c r="AV191" s="85"/>
      <c r="AW191" s="85"/>
      <c r="AX191" s="40"/>
      <c r="AY191" s="40"/>
    </row>
    <row r="192" spans="5:51" x14ac:dyDescent="0.3"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L192" s="41"/>
      <c r="AM192" s="85"/>
      <c r="AN192" s="86"/>
      <c r="AO192" s="85"/>
      <c r="AP192" s="85"/>
      <c r="AQ192" s="85"/>
      <c r="AR192" s="85"/>
      <c r="AS192" s="85"/>
      <c r="AT192" s="85"/>
      <c r="AU192" s="85"/>
      <c r="AV192" s="85"/>
      <c r="AW192" s="85"/>
      <c r="AX192" s="40"/>
      <c r="AY192" s="40"/>
    </row>
    <row r="193" spans="5:51" x14ac:dyDescent="0.3"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L193" s="41"/>
      <c r="AM193" s="85"/>
      <c r="AN193" s="86"/>
      <c r="AO193" s="85"/>
      <c r="AP193" s="85"/>
      <c r="AQ193" s="85"/>
      <c r="AR193" s="85"/>
      <c r="AS193" s="85"/>
      <c r="AT193" s="85"/>
      <c r="AU193" s="85"/>
      <c r="AV193" s="85"/>
      <c r="AW193" s="85"/>
      <c r="AX193" s="40"/>
      <c r="AY193" s="40"/>
    </row>
    <row r="194" spans="5:51" x14ac:dyDescent="0.3"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L194" s="41"/>
      <c r="AM194" s="85"/>
      <c r="AN194" s="86"/>
      <c r="AO194" s="85"/>
      <c r="AP194" s="85"/>
      <c r="AQ194" s="85"/>
      <c r="AR194" s="85"/>
      <c r="AS194" s="85"/>
      <c r="AT194" s="85"/>
      <c r="AU194" s="85"/>
      <c r="AV194" s="85"/>
      <c r="AW194" s="85"/>
      <c r="AX194" s="40"/>
      <c r="AY194" s="40"/>
    </row>
    <row r="195" spans="5:51" x14ac:dyDescent="0.3"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L195" s="41"/>
      <c r="AM195" s="85"/>
      <c r="AN195" s="86"/>
      <c r="AO195" s="85"/>
      <c r="AP195" s="85"/>
      <c r="AQ195" s="85"/>
      <c r="AR195" s="85"/>
      <c r="AS195" s="85"/>
      <c r="AT195" s="85"/>
      <c r="AU195" s="85"/>
      <c r="AV195" s="85"/>
      <c r="AW195" s="85"/>
      <c r="AX195" s="40"/>
      <c r="AY195" s="40"/>
    </row>
    <row r="196" spans="5:51" x14ac:dyDescent="0.3"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L196" s="41"/>
      <c r="AM196" s="85"/>
      <c r="AN196" s="86"/>
      <c r="AO196" s="85"/>
      <c r="AP196" s="85"/>
      <c r="AQ196" s="85"/>
      <c r="AR196" s="85"/>
      <c r="AS196" s="85"/>
      <c r="AT196" s="85"/>
      <c r="AU196" s="85"/>
      <c r="AV196" s="85"/>
      <c r="AW196" s="85"/>
      <c r="AX196" s="40"/>
      <c r="AY196" s="40"/>
    </row>
    <row r="197" spans="5:51" x14ac:dyDescent="0.3"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L197" s="41"/>
      <c r="AM197" s="85"/>
      <c r="AN197" s="86"/>
      <c r="AO197" s="85"/>
      <c r="AP197" s="85"/>
      <c r="AQ197" s="85"/>
      <c r="AR197" s="85"/>
      <c r="AS197" s="85"/>
      <c r="AT197" s="85"/>
      <c r="AU197" s="85"/>
      <c r="AV197" s="85"/>
      <c r="AW197" s="85"/>
      <c r="AX197" s="40"/>
      <c r="AY197" s="40"/>
    </row>
    <row r="198" spans="5:51" x14ac:dyDescent="0.3"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L198" s="41"/>
      <c r="AM198" s="85"/>
      <c r="AN198" s="86"/>
      <c r="AO198" s="85"/>
      <c r="AP198" s="85"/>
      <c r="AQ198" s="85"/>
      <c r="AR198" s="85"/>
      <c r="AS198" s="85"/>
      <c r="AT198" s="85"/>
      <c r="AU198" s="85"/>
      <c r="AV198" s="85"/>
      <c r="AW198" s="85"/>
      <c r="AX198" s="40"/>
      <c r="AY198" s="40"/>
    </row>
    <row r="199" spans="5:51" x14ac:dyDescent="0.3"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L199" s="41"/>
      <c r="AM199" s="85"/>
      <c r="AN199" s="86"/>
      <c r="AO199" s="85"/>
      <c r="AP199" s="85"/>
      <c r="AQ199" s="85"/>
      <c r="AR199" s="85"/>
      <c r="AS199" s="85"/>
      <c r="AT199" s="85"/>
      <c r="AU199" s="85"/>
      <c r="AV199" s="85"/>
      <c r="AW199" s="85"/>
      <c r="AX199" s="40"/>
      <c r="AY199" s="40"/>
    </row>
    <row r="200" spans="5:51" x14ac:dyDescent="0.3"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</row>
    <row r="201" spans="5:51" x14ac:dyDescent="0.3"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</row>
    <row r="202" spans="5:51" x14ac:dyDescent="0.3"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</row>
    <row r="203" spans="5:51" x14ac:dyDescent="0.3"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</row>
    <row r="204" spans="5:51" x14ac:dyDescent="0.3"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</row>
    <row r="205" spans="5:51" x14ac:dyDescent="0.3"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</row>
    <row r="206" spans="5:51" x14ac:dyDescent="0.3"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</row>
    <row r="207" spans="5:51" x14ac:dyDescent="0.3"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</row>
    <row r="208" spans="5:51" x14ac:dyDescent="0.3"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</row>
    <row r="209" spans="5:36" x14ac:dyDescent="0.3"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</row>
    <row r="210" spans="5:36" x14ac:dyDescent="0.3"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</row>
    <row r="211" spans="5:36" x14ac:dyDescent="0.3"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</row>
    <row r="212" spans="5:36" x14ac:dyDescent="0.3"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</row>
    <row r="213" spans="5:36" x14ac:dyDescent="0.3"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</row>
    <row r="214" spans="5:36" x14ac:dyDescent="0.3"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</row>
    <row r="215" spans="5:36" x14ac:dyDescent="0.3"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</row>
    <row r="216" spans="5:36" x14ac:dyDescent="0.3"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</row>
    <row r="217" spans="5:36" x14ac:dyDescent="0.3"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</row>
    <row r="218" spans="5:36" x14ac:dyDescent="0.3"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</row>
    <row r="219" spans="5:36" x14ac:dyDescent="0.3"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</row>
    <row r="220" spans="5:36" x14ac:dyDescent="0.3"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</row>
    <row r="221" spans="5:36" x14ac:dyDescent="0.3"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</row>
    <row r="222" spans="5:36" x14ac:dyDescent="0.3"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</row>
    <row r="223" spans="5:36" x14ac:dyDescent="0.3"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</row>
    <row r="224" spans="5:36" x14ac:dyDescent="0.3"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</row>
    <row r="225" spans="5:36" x14ac:dyDescent="0.3"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</row>
    <row r="226" spans="5:36" x14ac:dyDescent="0.3"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</row>
    <row r="227" spans="5:36" x14ac:dyDescent="0.3"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</row>
    <row r="228" spans="5:36" x14ac:dyDescent="0.3"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</row>
    <row r="229" spans="5:36" x14ac:dyDescent="0.3"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</row>
    <row r="230" spans="5:36" x14ac:dyDescent="0.3"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</row>
    <row r="231" spans="5:36" x14ac:dyDescent="0.3"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</row>
    <row r="232" spans="5:36" x14ac:dyDescent="0.3"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</row>
    <row r="233" spans="5:36" x14ac:dyDescent="0.3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</row>
    <row r="234" spans="5:36" x14ac:dyDescent="0.3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</row>
    <row r="235" spans="5:36" x14ac:dyDescent="0.3"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</row>
    <row r="236" spans="5:36" x14ac:dyDescent="0.3"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</row>
    <row r="237" spans="5:36" x14ac:dyDescent="0.3"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</row>
    <row r="238" spans="5:36" x14ac:dyDescent="0.3"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</row>
    <row r="239" spans="5:36" x14ac:dyDescent="0.3"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</row>
    <row r="240" spans="5:36" x14ac:dyDescent="0.3"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</row>
    <row r="241" spans="5:36" x14ac:dyDescent="0.3"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</row>
    <row r="242" spans="5:36" x14ac:dyDescent="0.3"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</row>
    <row r="243" spans="5:36" x14ac:dyDescent="0.3"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</row>
    <row r="244" spans="5:36" x14ac:dyDescent="0.3"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</row>
    <row r="245" spans="5:36" x14ac:dyDescent="0.3"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</row>
    <row r="246" spans="5:36" x14ac:dyDescent="0.3"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</row>
    <row r="247" spans="5:36" x14ac:dyDescent="0.3"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</row>
    <row r="248" spans="5:36" x14ac:dyDescent="0.3"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</row>
    <row r="249" spans="5:36" x14ac:dyDescent="0.3"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</row>
    <row r="250" spans="5:36" x14ac:dyDescent="0.3"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</row>
    <row r="251" spans="5:36" x14ac:dyDescent="0.3"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</row>
    <row r="252" spans="5:36" x14ac:dyDescent="0.3"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</row>
    <row r="253" spans="5:36" x14ac:dyDescent="0.3"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</row>
    <row r="254" spans="5:36" x14ac:dyDescent="0.3"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</row>
    <row r="255" spans="5:36" x14ac:dyDescent="0.3"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</row>
    <row r="256" spans="5:36" x14ac:dyDescent="0.3"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</row>
    <row r="257" spans="5:36" x14ac:dyDescent="0.3"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</row>
    <row r="258" spans="5:36" x14ac:dyDescent="0.3"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</row>
    <row r="259" spans="5:36" x14ac:dyDescent="0.3"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</row>
    <row r="260" spans="5:36" x14ac:dyDescent="0.3"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</row>
    <row r="261" spans="5:36" x14ac:dyDescent="0.3"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</row>
    <row r="262" spans="5:36" x14ac:dyDescent="0.3"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</row>
    <row r="263" spans="5:36" x14ac:dyDescent="0.3"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</row>
    <row r="264" spans="5:36" x14ac:dyDescent="0.3"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</row>
    <row r="265" spans="5:36" x14ac:dyDescent="0.3"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</row>
    <row r="266" spans="5:36" x14ac:dyDescent="0.3"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</row>
    <row r="267" spans="5:36" x14ac:dyDescent="0.3"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</row>
    <row r="268" spans="5:36" x14ac:dyDescent="0.3"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</row>
    <row r="269" spans="5:36" x14ac:dyDescent="0.3"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</row>
    <row r="270" spans="5:36" x14ac:dyDescent="0.3"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</row>
    <row r="271" spans="5:36" x14ac:dyDescent="0.3"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</row>
    <row r="272" spans="5:36" x14ac:dyDescent="0.3"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</row>
    <row r="273" spans="5:36" x14ac:dyDescent="0.3"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</row>
    <row r="274" spans="5:36" x14ac:dyDescent="0.3"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</row>
    <row r="275" spans="5:36" x14ac:dyDescent="0.3"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</row>
    <row r="276" spans="5:36" x14ac:dyDescent="0.3"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</row>
    <row r="277" spans="5:36" x14ac:dyDescent="0.3"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</row>
    <row r="278" spans="5:36" x14ac:dyDescent="0.3"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</row>
    <row r="279" spans="5:36" x14ac:dyDescent="0.3"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</row>
    <row r="280" spans="5:36" x14ac:dyDescent="0.3"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</row>
    <row r="281" spans="5:36" x14ac:dyDescent="0.3"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</row>
    <row r="282" spans="5:36" x14ac:dyDescent="0.3"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</row>
    <row r="283" spans="5:36" x14ac:dyDescent="0.3"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</row>
    <row r="284" spans="5:36" x14ac:dyDescent="0.3"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</row>
    <row r="285" spans="5:36" x14ac:dyDescent="0.3"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</row>
    <row r="286" spans="5:36" x14ac:dyDescent="0.3"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</row>
    <row r="287" spans="5:36" x14ac:dyDescent="0.3"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</row>
    <row r="288" spans="5:36" x14ac:dyDescent="0.3"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</row>
    <row r="289" spans="5:36" x14ac:dyDescent="0.3"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</row>
    <row r="290" spans="5:36" x14ac:dyDescent="0.3"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</row>
    <row r="291" spans="5:36" x14ac:dyDescent="0.3"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</row>
    <row r="292" spans="5:36" x14ac:dyDescent="0.3"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</row>
    <row r="293" spans="5:36" x14ac:dyDescent="0.3"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</row>
    <row r="294" spans="5:36" x14ac:dyDescent="0.3"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</row>
    <row r="295" spans="5:36" x14ac:dyDescent="0.3"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</row>
    <row r="296" spans="5:36" x14ac:dyDescent="0.3"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</row>
    <row r="297" spans="5:36" x14ac:dyDescent="0.3"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</row>
    <row r="298" spans="5:36" x14ac:dyDescent="0.3"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</row>
    <row r="299" spans="5:36" x14ac:dyDescent="0.3"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</row>
    <row r="300" spans="5:36" x14ac:dyDescent="0.3"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</row>
    <row r="301" spans="5:36" x14ac:dyDescent="0.3"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</row>
    <row r="302" spans="5:36" x14ac:dyDescent="0.3"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</row>
    <row r="303" spans="5:36" x14ac:dyDescent="0.3"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</row>
    <row r="304" spans="5:36" x14ac:dyDescent="0.3"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</row>
    <row r="305" spans="5:36" x14ac:dyDescent="0.3"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</row>
    <row r="306" spans="5:36" x14ac:dyDescent="0.3"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</row>
    <row r="307" spans="5:36" x14ac:dyDescent="0.3"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</row>
    <row r="308" spans="5:36" x14ac:dyDescent="0.3"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</row>
    <row r="309" spans="5:36" x14ac:dyDescent="0.3"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</row>
    <row r="310" spans="5:36" x14ac:dyDescent="0.3"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</row>
    <row r="311" spans="5:36" x14ac:dyDescent="0.3"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</row>
    <row r="312" spans="5:36" x14ac:dyDescent="0.3"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</row>
    <row r="313" spans="5:36" x14ac:dyDescent="0.3"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</row>
    <row r="314" spans="5:36" x14ac:dyDescent="0.3"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</row>
    <row r="315" spans="5:36" x14ac:dyDescent="0.3"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</row>
    <row r="316" spans="5:36" x14ac:dyDescent="0.3"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</row>
    <row r="317" spans="5:36" x14ac:dyDescent="0.3"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</row>
    <row r="318" spans="5:36" x14ac:dyDescent="0.3"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</row>
    <row r="319" spans="5:36" x14ac:dyDescent="0.3"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</row>
    <row r="320" spans="5:36" x14ac:dyDescent="0.3"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</row>
    <row r="321" spans="5:36" x14ac:dyDescent="0.3"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</row>
    <row r="322" spans="5:36" x14ac:dyDescent="0.3"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</row>
    <row r="323" spans="5:36" x14ac:dyDescent="0.3"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</row>
    <row r="324" spans="5:36" x14ac:dyDescent="0.3"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</row>
    <row r="325" spans="5:36" x14ac:dyDescent="0.3"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</row>
    <row r="326" spans="5:36" x14ac:dyDescent="0.3"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</row>
    <row r="327" spans="5:36" x14ac:dyDescent="0.3"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</row>
    <row r="328" spans="5:36" x14ac:dyDescent="0.3"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</row>
    <row r="329" spans="5:36" x14ac:dyDescent="0.3"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</row>
    <row r="330" spans="5:36" x14ac:dyDescent="0.3"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</row>
    <row r="331" spans="5:36" x14ac:dyDescent="0.3"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</row>
    <row r="332" spans="5:36" x14ac:dyDescent="0.3"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</row>
    <row r="333" spans="5:36" x14ac:dyDescent="0.3"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</row>
    <row r="334" spans="5:36" x14ac:dyDescent="0.3"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</row>
    <row r="335" spans="5:36" x14ac:dyDescent="0.3"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</row>
    <row r="336" spans="5:36" x14ac:dyDescent="0.3"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</row>
    <row r="337" spans="5:36" x14ac:dyDescent="0.3"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</row>
    <row r="338" spans="5:36" x14ac:dyDescent="0.3"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</row>
    <row r="339" spans="5:36" x14ac:dyDescent="0.3"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</row>
    <row r="340" spans="5:36" x14ac:dyDescent="0.3"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</row>
    <row r="341" spans="5:36" x14ac:dyDescent="0.3"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</row>
    <row r="342" spans="5:36" x14ac:dyDescent="0.3"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</row>
    <row r="343" spans="5:36" x14ac:dyDescent="0.3"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</row>
    <row r="344" spans="5:36" x14ac:dyDescent="0.3"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</row>
    <row r="345" spans="5:36" x14ac:dyDescent="0.3"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</row>
    <row r="346" spans="5:36" x14ac:dyDescent="0.3"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</row>
    <row r="347" spans="5:36" x14ac:dyDescent="0.3"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</row>
    <row r="348" spans="5:36" x14ac:dyDescent="0.3"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</row>
    <row r="349" spans="5:36" x14ac:dyDescent="0.3"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</row>
    <row r="350" spans="5:36" x14ac:dyDescent="0.3"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</row>
    <row r="351" spans="5:36" x14ac:dyDescent="0.3"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</row>
    <row r="352" spans="5:36" x14ac:dyDescent="0.3"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</row>
    <row r="353" spans="5:36" x14ac:dyDescent="0.3"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</row>
    <row r="354" spans="5:36" x14ac:dyDescent="0.3"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</row>
    <row r="355" spans="5:36" x14ac:dyDescent="0.3"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</row>
    <row r="356" spans="5:36" x14ac:dyDescent="0.3"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</row>
    <row r="357" spans="5:36" x14ac:dyDescent="0.3"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</row>
    <row r="358" spans="5:36" x14ac:dyDescent="0.3"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</row>
    <row r="359" spans="5:36" x14ac:dyDescent="0.3"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</row>
    <row r="360" spans="5:36" x14ac:dyDescent="0.3"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</row>
    <row r="361" spans="5:36" x14ac:dyDescent="0.3"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</row>
    <row r="362" spans="5:36" x14ac:dyDescent="0.3"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</row>
    <row r="363" spans="5:36" x14ac:dyDescent="0.3"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</row>
    <row r="364" spans="5:36" x14ac:dyDescent="0.3"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</row>
    <row r="365" spans="5:36" x14ac:dyDescent="0.3"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</row>
    <row r="366" spans="5:36" x14ac:dyDescent="0.3"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</row>
    <row r="367" spans="5:36" x14ac:dyDescent="0.3"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</row>
    <row r="368" spans="5:36" x14ac:dyDescent="0.3"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</row>
    <row r="369" spans="5:36" x14ac:dyDescent="0.3"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</row>
    <row r="370" spans="5:36" x14ac:dyDescent="0.3"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</row>
    <row r="371" spans="5:36" x14ac:dyDescent="0.3"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</row>
    <row r="372" spans="5:36" x14ac:dyDescent="0.3"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</row>
    <row r="373" spans="5:36" x14ac:dyDescent="0.3"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</row>
    <row r="374" spans="5:36" x14ac:dyDescent="0.3"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</row>
    <row r="375" spans="5:36" x14ac:dyDescent="0.3"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</row>
    <row r="376" spans="5:36" x14ac:dyDescent="0.3"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</row>
    <row r="377" spans="5:36" x14ac:dyDescent="0.3"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</row>
    <row r="378" spans="5:36" x14ac:dyDescent="0.3"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</row>
    <row r="379" spans="5:36" x14ac:dyDescent="0.3"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</row>
    <row r="380" spans="5:36" x14ac:dyDescent="0.3"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</row>
    <row r="381" spans="5:36" x14ac:dyDescent="0.3"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</row>
    <row r="382" spans="5:36" x14ac:dyDescent="0.3"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</row>
    <row r="383" spans="5:36" x14ac:dyDescent="0.3"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</row>
    <row r="384" spans="5:36" x14ac:dyDescent="0.3"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</row>
    <row r="385" spans="5:36" x14ac:dyDescent="0.3"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</row>
    <row r="386" spans="5:36" x14ac:dyDescent="0.3"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</row>
    <row r="387" spans="5:36" x14ac:dyDescent="0.3"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</row>
    <row r="388" spans="5:36" x14ac:dyDescent="0.3"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</row>
    <row r="389" spans="5:36" x14ac:dyDescent="0.3"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</row>
    <row r="390" spans="5:36" x14ac:dyDescent="0.3"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</row>
    <row r="391" spans="5:36" x14ac:dyDescent="0.3"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</row>
    <row r="392" spans="5:36" x14ac:dyDescent="0.3"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</row>
    <row r="393" spans="5:36" x14ac:dyDescent="0.3"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</row>
    <row r="394" spans="5:36" x14ac:dyDescent="0.3"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</row>
    <row r="395" spans="5:36" x14ac:dyDescent="0.3"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</row>
    <row r="396" spans="5:36" x14ac:dyDescent="0.3"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</row>
    <row r="397" spans="5:36" x14ac:dyDescent="0.3"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</row>
    <row r="398" spans="5:36" x14ac:dyDescent="0.3"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</row>
    <row r="399" spans="5:36" x14ac:dyDescent="0.3"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</row>
    <row r="400" spans="5:36" x14ac:dyDescent="0.3"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</row>
    <row r="401" spans="5:36" x14ac:dyDescent="0.3"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</row>
    <row r="402" spans="5:36" x14ac:dyDescent="0.3"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</row>
    <row r="403" spans="5:36" x14ac:dyDescent="0.3"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</row>
    <row r="404" spans="5:36" x14ac:dyDescent="0.3"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</row>
    <row r="405" spans="5:36" x14ac:dyDescent="0.3"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</row>
    <row r="406" spans="5:36" x14ac:dyDescent="0.3"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</row>
    <row r="407" spans="5:36" x14ac:dyDescent="0.3"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</row>
    <row r="408" spans="5:36" x14ac:dyDescent="0.3"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</row>
    <row r="409" spans="5:36" x14ac:dyDescent="0.3"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</row>
    <row r="410" spans="5:36" x14ac:dyDescent="0.3"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</row>
    <row r="411" spans="5:36" x14ac:dyDescent="0.3"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</row>
    <row r="412" spans="5:36" x14ac:dyDescent="0.3"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</row>
    <row r="413" spans="5:36" x14ac:dyDescent="0.3"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</row>
    <row r="414" spans="5:36" x14ac:dyDescent="0.3"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</row>
    <row r="415" spans="5:36" x14ac:dyDescent="0.3"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</row>
    <row r="416" spans="5:36" x14ac:dyDescent="0.3"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</row>
    <row r="417" spans="5:36" x14ac:dyDescent="0.3"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</row>
    <row r="418" spans="5:36" x14ac:dyDescent="0.3"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</row>
    <row r="419" spans="5:36" x14ac:dyDescent="0.3"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</row>
    <row r="420" spans="5:36" x14ac:dyDescent="0.3"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</row>
    <row r="421" spans="5:36" x14ac:dyDescent="0.3"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</row>
    <row r="422" spans="5:36" x14ac:dyDescent="0.3"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</row>
    <row r="423" spans="5:36" x14ac:dyDescent="0.3"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</row>
    <row r="424" spans="5:36" x14ac:dyDescent="0.3"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</row>
    <row r="425" spans="5:36" x14ac:dyDescent="0.3"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</row>
    <row r="426" spans="5:36" x14ac:dyDescent="0.3"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</row>
    <row r="427" spans="5:36" x14ac:dyDescent="0.3"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</row>
    <row r="428" spans="5:36" x14ac:dyDescent="0.3"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</row>
    <row r="429" spans="5:36" x14ac:dyDescent="0.3"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</row>
    <row r="430" spans="5:36" x14ac:dyDescent="0.3"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</row>
    <row r="431" spans="5:36" x14ac:dyDescent="0.3"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</row>
    <row r="432" spans="5:36" x14ac:dyDescent="0.3"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</row>
    <row r="433" spans="5:36" x14ac:dyDescent="0.3"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</row>
    <row r="434" spans="5:36" x14ac:dyDescent="0.3"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</row>
    <row r="435" spans="5:36" x14ac:dyDescent="0.3"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</row>
    <row r="436" spans="5:36" x14ac:dyDescent="0.3"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</row>
    <row r="437" spans="5:36" x14ac:dyDescent="0.3"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</row>
    <row r="438" spans="5:36" x14ac:dyDescent="0.3"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</row>
    <row r="439" spans="5:36" x14ac:dyDescent="0.3"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</row>
    <row r="440" spans="5:36" x14ac:dyDescent="0.3"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</row>
    <row r="441" spans="5:36" x14ac:dyDescent="0.3"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</row>
    <row r="442" spans="5:36" x14ac:dyDescent="0.3"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</row>
    <row r="443" spans="5:36" x14ac:dyDescent="0.3"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</row>
    <row r="444" spans="5:36" x14ac:dyDescent="0.3"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</row>
    <row r="445" spans="5:36" x14ac:dyDescent="0.3"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</row>
    <row r="446" spans="5:36" x14ac:dyDescent="0.3"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</row>
    <row r="447" spans="5:36" x14ac:dyDescent="0.3"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</row>
    <row r="448" spans="5:36" x14ac:dyDescent="0.3"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</row>
    <row r="449" spans="5:36" x14ac:dyDescent="0.3"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</row>
    <row r="450" spans="5:36" x14ac:dyDescent="0.3"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</row>
    <row r="451" spans="5:36" x14ac:dyDescent="0.3"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</row>
    <row r="452" spans="5:36" x14ac:dyDescent="0.3"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</row>
    <row r="453" spans="5:36" x14ac:dyDescent="0.3"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</row>
    <row r="454" spans="5:36" x14ac:dyDescent="0.3"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</row>
    <row r="455" spans="5:36" x14ac:dyDescent="0.3"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</row>
    <row r="456" spans="5:36" x14ac:dyDescent="0.3"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</row>
    <row r="457" spans="5:36" x14ac:dyDescent="0.3"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</row>
    <row r="458" spans="5:36" x14ac:dyDescent="0.3"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</row>
    <row r="459" spans="5:36" x14ac:dyDescent="0.3"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</row>
    <row r="460" spans="5:36" x14ac:dyDescent="0.3"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</row>
    <row r="461" spans="5:36" x14ac:dyDescent="0.3"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</row>
    <row r="462" spans="5:36" x14ac:dyDescent="0.3"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</row>
    <row r="463" spans="5:36" x14ac:dyDescent="0.3"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</row>
    <row r="464" spans="5:36" x14ac:dyDescent="0.3"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</row>
    <row r="465" spans="5:36" x14ac:dyDescent="0.3"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</row>
    <row r="466" spans="5:36" x14ac:dyDescent="0.3"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</row>
    <row r="467" spans="5:36" x14ac:dyDescent="0.3"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</row>
    <row r="468" spans="5:36" x14ac:dyDescent="0.3"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</row>
    <row r="469" spans="5:36" x14ac:dyDescent="0.3"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</row>
    <row r="470" spans="5:36" x14ac:dyDescent="0.3"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</row>
    <row r="471" spans="5:36" x14ac:dyDescent="0.3"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</row>
    <row r="472" spans="5:36" x14ac:dyDescent="0.3"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</row>
    <row r="473" spans="5:36" x14ac:dyDescent="0.3"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</row>
    <row r="474" spans="5:36" x14ac:dyDescent="0.3"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</row>
    <row r="475" spans="5:36" x14ac:dyDescent="0.3"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</row>
    <row r="476" spans="5:36" x14ac:dyDescent="0.3"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</row>
    <row r="477" spans="5:36" x14ac:dyDescent="0.3"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</row>
    <row r="478" spans="5:36" x14ac:dyDescent="0.3"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</row>
    <row r="479" spans="5:36" x14ac:dyDescent="0.3"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</row>
    <row r="480" spans="5:36" x14ac:dyDescent="0.3"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</row>
    <row r="481" spans="5:36" x14ac:dyDescent="0.3"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</row>
    <row r="482" spans="5:36" x14ac:dyDescent="0.3"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</row>
    <row r="483" spans="5:36" x14ac:dyDescent="0.3"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</row>
    <row r="484" spans="5:36" x14ac:dyDescent="0.3"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</row>
    <row r="485" spans="5:36" x14ac:dyDescent="0.3"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</row>
    <row r="486" spans="5:36" x14ac:dyDescent="0.3"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</row>
    <row r="487" spans="5:36" x14ac:dyDescent="0.3"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</row>
    <row r="488" spans="5:36" x14ac:dyDescent="0.3"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</row>
    <row r="489" spans="5:36" x14ac:dyDescent="0.3"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</row>
    <row r="490" spans="5:36" x14ac:dyDescent="0.3"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</row>
    <row r="491" spans="5:36" x14ac:dyDescent="0.3"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</row>
    <row r="492" spans="5:36" x14ac:dyDescent="0.3"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</row>
    <row r="493" spans="5:36" x14ac:dyDescent="0.3"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</row>
    <row r="494" spans="5:36" x14ac:dyDescent="0.3"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</row>
    <row r="495" spans="5:36" x14ac:dyDescent="0.3"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</row>
    <row r="496" spans="5:36" x14ac:dyDescent="0.3"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</row>
    <row r="497" spans="5:36" x14ac:dyDescent="0.3"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</row>
    <row r="498" spans="5:36" x14ac:dyDescent="0.3"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</row>
    <row r="499" spans="5:36" x14ac:dyDescent="0.3"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</row>
    <row r="500" spans="5:36" x14ac:dyDescent="0.3"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</row>
    <row r="501" spans="5:36" x14ac:dyDescent="0.3"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</row>
    <row r="502" spans="5:36" x14ac:dyDescent="0.3"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</row>
    <row r="503" spans="5:36" x14ac:dyDescent="0.3"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</row>
    <row r="504" spans="5:36" x14ac:dyDescent="0.3"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</row>
    <row r="505" spans="5:36" x14ac:dyDescent="0.3"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</row>
    <row r="506" spans="5:36" x14ac:dyDescent="0.3"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</row>
    <row r="507" spans="5:36" x14ac:dyDescent="0.3"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</row>
    <row r="508" spans="5:36" x14ac:dyDescent="0.3"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</row>
    <row r="509" spans="5:36" x14ac:dyDescent="0.3"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</row>
    <row r="510" spans="5:36" x14ac:dyDescent="0.3"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</row>
    <row r="511" spans="5:36" x14ac:dyDescent="0.3"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</row>
    <row r="512" spans="5:36" x14ac:dyDescent="0.3"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</row>
    <row r="513" spans="5:36" x14ac:dyDescent="0.3"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</row>
    <row r="514" spans="5:36" x14ac:dyDescent="0.3"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</row>
    <row r="515" spans="5:36" x14ac:dyDescent="0.3"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</row>
    <row r="516" spans="5:36" x14ac:dyDescent="0.3"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</row>
    <row r="517" spans="5:36" x14ac:dyDescent="0.3"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</row>
    <row r="518" spans="5:36" x14ac:dyDescent="0.3"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</row>
    <row r="519" spans="5:36" x14ac:dyDescent="0.3"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</row>
    <row r="520" spans="5:36" x14ac:dyDescent="0.3"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</row>
    <row r="521" spans="5:36" x14ac:dyDescent="0.3"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</row>
    <row r="522" spans="5:36" x14ac:dyDescent="0.3"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</row>
    <row r="523" spans="5:36" x14ac:dyDescent="0.3"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</row>
    <row r="524" spans="5:36" x14ac:dyDescent="0.3"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</row>
    <row r="525" spans="5:36" x14ac:dyDescent="0.3"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</row>
    <row r="526" spans="5:36" x14ac:dyDescent="0.3"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</row>
    <row r="527" spans="5:36" x14ac:dyDescent="0.3"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</row>
    <row r="528" spans="5:36" x14ac:dyDescent="0.3"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</row>
    <row r="529" spans="5:36" x14ac:dyDescent="0.3"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</row>
    <row r="530" spans="5:36" x14ac:dyDescent="0.3"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</row>
    <row r="531" spans="5:36" x14ac:dyDescent="0.3"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</row>
    <row r="532" spans="5:36" x14ac:dyDescent="0.3"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</row>
    <row r="533" spans="5:36" x14ac:dyDescent="0.3"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</row>
    <row r="534" spans="5:36" x14ac:dyDescent="0.3"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</row>
    <row r="535" spans="5:36" x14ac:dyDescent="0.3"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</row>
    <row r="536" spans="5:36" x14ac:dyDescent="0.3"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</row>
    <row r="537" spans="5:36" x14ac:dyDescent="0.3"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</row>
    <row r="538" spans="5:36" x14ac:dyDescent="0.3"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</row>
    <row r="539" spans="5:36" x14ac:dyDescent="0.3"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</row>
    <row r="540" spans="5:36" x14ac:dyDescent="0.3"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</row>
    <row r="541" spans="5:36" x14ac:dyDescent="0.3"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</row>
    <row r="542" spans="5:36" x14ac:dyDescent="0.3"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</row>
    <row r="543" spans="5:36" x14ac:dyDescent="0.3"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</row>
    <row r="544" spans="5:36" x14ac:dyDescent="0.3"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</row>
    <row r="545" spans="5:36" x14ac:dyDescent="0.3"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</row>
    <row r="546" spans="5:36" x14ac:dyDescent="0.3"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</row>
    <row r="547" spans="5:36" x14ac:dyDescent="0.3"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</row>
    <row r="548" spans="5:36" x14ac:dyDescent="0.3"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</row>
    <row r="549" spans="5:36" x14ac:dyDescent="0.3"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</row>
    <row r="550" spans="5:36" x14ac:dyDescent="0.3"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</row>
    <row r="551" spans="5:36" x14ac:dyDescent="0.3"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</row>
    <row r="552" spans="5:36" x14ac:dyDescent="0.3"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</row>
    <row r="553" spans="5:36" x14ac:dyDescent="0.3"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</row>
    <row r="554" spans="5:36" x14ac:dyDescent="0.3"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</row>
    <row r="555" spans="5:36" x14ac:dyDescent="0.3"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</row>
    <row r="556" spans="5:36" x14ac:dyDescent="0.3"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</row>
    <row r="557" spans="5:36" x14ac:dyDescent="0.3"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</row>
    <row r="558" spans="5:36" x14ac:dyDescent="0.3"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</row>
    <row r="559" spans="5:36" x14ac:dyDescent="0.3"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</row>
    <row r="560" spans="5:36" x14ac:dyDescent="0.3"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</row>
    <row r="561" spans="5:36" x14ac:dyDescent="0.3"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</row>
    <row r="562" spans="5:36" x14ac:dyDescent="0.3"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</row>
    <row r="563" spans="5:36" x14ac:dyDescent="0.3"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</row>
    <row r="564" spans="5:36" x14ac:dyDescent="0.3"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</row>
    <row r="565" spans="5:36" x14ac:dyDescent="0.3"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</row>
    <row r="566" spans="5:36" x14ac:dyDescent="0.3"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</row>
    <row r="567" spans="5:36" x14ac:dyDescent="0.3"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</row>
    <row r="568" spans="5:36" x14ac:dyDescent="0.3"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</row>
    <row r="569" spans="5:36" x14ac:dyDescent="0.3"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</row>
    <row r="570" spans="5:36" x14ac:dyDescent="0.3"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</row>
    <row r="571" spans="5:36" x14ac:dyDescent="0.3"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</row>
    <row r="572" spans="5:36" x14ac:dyDescent="0.3"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</row>
    <row r="573" spans="5:36" x14ac:dyDescent="0.3"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</row>
    <row r="574" spans="5:36" x14ac:dyDescent="0.3"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</row>
    <row r="575" spans="5:36" x14ac:dyDescent="0.3"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</row>
    <row r="576" spans="5:36" x14ac:dyDescent="0.3"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</row>
    <row r="577" spans="5:36" x14ac:dyDescent="0.3"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</row>
    <row r="578" spans="5:36" x14ac:dyDescent="0.3"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</row>
    <row r="579" spans="5:36" x14ac:dyDescent="0.3"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</row>
    <row r="580" spans="5:36" x14ac:dyDescent="0.3"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</row>
    <row r="581" spans="5:36" x14ac:dyDescent="0.3"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</row>
    <row r="582" spans="5:36" x14ac:dyDescent="0.3"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</row>
    <row r="583" spans="5:36" x14ac:dyDescent="0.3"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</row>
    <row r="584" spans="5:36" x14ac:dyDescent="0.3"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</row>
    <row r="585" spans="5:36" x14ac:dyDescent="0.3"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</row>
    <row r="586" spans="5:36" x14ac:dyDescent="0.3"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</row>
    <row r="587" spans="5:36" x14ac:dyDescent="0.3"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</row>
    <row r="588" spans="5:36" x14ac:dyDescent="0.3"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</row>
    <row r="589" spans="5:36" x14ac:dyDescent="0.3"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</row>
    <row r="590" spans="5:36" x14ac:dyDescent="0.3"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</row>
    <row r="591" spans="5:36" x14ac:dyDescent="0.3"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</row>
    <row r="592" spans="5:36" x14ac:dyDescent="0.3"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</row>
    <row r="593" spans="5:36" x14ac:dyDescent="0.3"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</row>
    <row r="594" spans="5:36" x14ac:dyDescent="0.3"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</row>
    <row r="595" spans="5:36" x14ac:dyDescent="0.3"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</row>
    <row r="596" spans="5:36" x14ac:dyDescent="0.3"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</row>
    <row r="597" spans="5:36" x14ac:dyDescent="0.3"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</row>
    <row r="598" spans="5:36" x14ac:dyDescent="0.3"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</row>
    <row r="599" spans="5:36" x14ac:dyDescent="0.3"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</row>
    <row r="600" spans="5:36" x14ac:dyDescent="0.3"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</row>
    <row r="601" spans="5:36" x14ac:dyDescent="0.3"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</row>
    <row r="602" spans="5:36" x14ac:dyDescent="0.3"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</row>
    <row r="603" spans="5:36" x14ac:dyDescent="0.3"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</row>
    <row r="604" spans="5:36" x14ac:dyDescent="0.3"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</row>
    <row r="605" spans="5:36" x14ac:dyDescent="0.3"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</row>
    <row r="606" spans="5:36" x14ac:dyDescent="0.3"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</row>
    <row r="607" spans="5:36" x14ac:dyDescent="0.3"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</row>
    <row r="608" spans="5:36" x14ac:dyDescent="0.3"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</row>
    <row r="609" spans="5:36" x14ac:dyDescent="0.3"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</row>
    <row r="610" spans="5:36" x14ac:dyDescent="0.3"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</row>
    <row r="611" spans="5:36" x14ac:dyDescent="0.3"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</row>
    <row r="612" spans="5:36" x14ac:dyDescent="0.3"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</row>
    <row r="613" spans="5:36" x14ac:dyDescent="0.3"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</row>
    <row r="614" spans="5:36" x14ac:dyDescent="0.3"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</row>
    <row r="615" spans="5:36" x14ac:dyDescent="0.3"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</row>
    <row r="616" spans="5:36" x14ac:dyDescent="0.3"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</row>
    <row r="617" spans="5:36" x14ac:dyDescent="0.3"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</row>
    <row r="618" spans="5:36" x14ac:dyDescent="0.3"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</row>
    <row r="619" spans="5:36" x14ac:dyDescent="0.3"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</row>
    <row r="620" spans="5:36" x14ac:dyDescent="0.3"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</row>
    <row r="621" spans="5:36" x14ac:dyDescent="0.3"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</row>
    <row r="622" spans="5:36" x14ac:dyDescent="0.3"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</row>
    <row r="623" spans="5:36" x14ac:dyDescent="0.3"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</row>
    <row r="624" spans="5:36" x14ac:dyDescent="0.3"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</row>
    <row r="625" spans="5:36" x14ac:dyDescent="0.3"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</row>
    <row r="626" spans="5:36" x14ac:dyDescent="0.3"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</row>
    <row r="627" spans="5:36" x14ac:dyDescent="0.3"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</row>
    <row r="628" spans="5:36" x14ac:dyDescent="0.3"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</row>
    <row r="629" spans="5:36" x14ac:dyDescent="0.3"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</row>
    <row r="630" spans="5:36" x14ac:dyDescent="0.3"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</row>
    <row r="631" spans="5:36" x14ac:dyDescent="0.3"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</row>
    <row r="632" spans="5:36" x14ac:dyDescent="0.3"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</row>
    <row r="633" spans="5:36" x14ac:dyDescent="0.3"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</row>
    <row r="634" spans="5:36" x14ac:dyDescent="0.3"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</row>
    <row r="635" spans="5:36" x14ac:dyDescent="0.3"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</row>
    <row r="636" spans="5:36" x14ac:dyDescent="0.3"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</row>
    <row r="637" spans="5:36" x14ac:dyDescent="0.3"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</row>
    <row r="638" spans="5:36" x14ac:dyDescent="0.3"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</row>
    <row r="639" spans="5:36" x14ac:dyDescent="0.3"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</row>
    <row r="640" spans="5:36" x14ac:dyDescent="0.3"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</row>
    <row r="641" spans="5:36" x14ac:dyDescent="0.3"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</row>
    <row r="642" spans="5:36" x14ac:dyDescent="0.3"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</row>
    <row r="643" spans="5:36" x14ac:dyDescent="0.3"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</row>
    <row r="644" spans="5:36" x14ac:dyDescent="0.3"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</row>
    <row r="645" spans="5:36" x14ac:dyDescent="0.3"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</row>
    <row r="646" spans="5:36" x14ac:dyDescent="0.3"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</row>
    <row r="647" spans="5:36" x14ac:dyDescent="0.3"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</row>
    <row r="648" spans="5:36" x14ac:dyDescent="0.3"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</row>
    <row r="649" spans="5:36" x14ac:dyDescent="0.3"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</row>
    <row r="650" spans="5:36" x14ac:dyDescent="0.3"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</row>
    <row r="651" spans="5:36" x14ac:dyDescent="0.3"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</row>
    <row r="652" spans="5:36" x14ac:dyDescent="0.3"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</row>
    <row r="653" spans="5:36" x14ac:dyDescent="0.3"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</row>
    <row r="654" spans="5:36" x14ac:dyDescent="0.3"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</row>
    <row r="655" spans="5:36" x14ac:dyDescent="0.3"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</row>
    <row r="656" spans="5:36" x14ac:dyDescent="0.3"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</row>
    <row r="657" spans="5:36" x14ac:dyDescent="0.3"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</row>
    <row r="658" spans="5:36" x14ac:dyDescent="0.3"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</row>
    <row r="659" spans="5:36" x14ac:dyDescent="0.3"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</row>
    <row r="660" spans="5:36" x14ac:dyDescent="0.3"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</row>
    <row r="661" spans="5:36" x14ac:dyDescent="0.3"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</row>
    <row r="662" spans="5:36" x14ac:dyDescent="0.3"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</row>
    <row r="663" spans="5:36" x14ac:dyDescent="0.3"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</row>
    <row r="664" spans="5:36" x14ac:dyDescent="0.3"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</row>
    <row r="665" spans="5:36" x14ac:dyDescent="0.3"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</row>
    <row r="666" spans="5:36" x14ac:dyDescent="0.3"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</row>
    <row r="667" spans="5:36" x14ac:dyDescent="0.3"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</row>
    <row r="668" spans="5:36" x14ac:dyDescent="0.3"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</row>
    <row r="669" spans="5:36" x14ac:dyDescent="0.3"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</row>
    <row r="670" spans="5:36" x14ac:dyDescent="0.3"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</row>
    <row r="671" spans="5:36" x14ac:dyDescent="0.3"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</row>
    <row r="672" spans="5:36" x14ac:dyDescent="0.3"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</row>
    <row r="673" spans="5:36" x14ac:dyDescent="0.3"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</row>
    <row r="674" spans="5:36" x14ac:dyDescent="0.3"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</row>
    <row r="675" spans="5:36" x14ac:dyDescent="0.3"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</row>
    <row r="676" spans="5:36" x14ac:dyDescent="0.3"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</row>
    <row r="677" spans="5:36" x14ac:dyDescent="0.3"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</row>
    <row r="678" spans="5:36" x14ac:dyDescent="0.3"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</row>
    <row r="679" spans="5:36" x14ac:dyDescent="0.3"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</row>
    <row r="680" spans="5:36" x14ac:dyDescent="0.3"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</row>
    <row r="681" spans="5:36" x14ac:dyDescent="0.3"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</row>
    <row r="682" spans="5:36" x14ac:dyDescent="0.3"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</row>
    <row r="683" spans="5:36" x14ac:dyDescent="0.3"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</row>
    <row r="684" spans="5:36" x14ac:dyDescent="0.3"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</row>
    <row r="685" spans="5:36" x14ac:dyDescent="0.3"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</row>
    <row r="686" spans="5:36" x14ac:dyDescent="0.3"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</row>
    <row r="687" spans="5:36" x14ac:dyDescent="0.3"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</row>
    <row r="688" spans="5:36" x14ac:dyDescent="0.3"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</row>
    <row r="689" spans="5:36" x14ac:dyDescent="0.3"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</row>
    <row r="690" spans="5:36" x14ac:dyDescent="0.3"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</row>
    <row r="691" spans="5:36" x14ac:dyDescent="0.3"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</row>
    <row r="692" spans="5:36" x14ac:dyDescent="0.3"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</row>
    <row r="693" spans="5:36" x14ac:dyDescent="0.3"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</row>
    <row r="694" spans="5:36" x14ac:dyDescent="0.3"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</row>
    <row r="695" spans="5:36" x14ac:dyDescent="0.3"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</row>
    <row r="696" spans="5:36" x14ac:dyDescent="0.3"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</row>
    <row r="697" spans="5:36" x14ac:dyDescent="0.3"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</row>
    <row r="698" spans="5:36" x14ac:dyDescent="0.3"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</row>
    <row r="699" spans="5:36" x14ac:dyDescent="0.3"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</row>
    <row r="700" spans="5:36" x14ac:dyDescent="0.3"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</row>
    <row r="701" spans="5:36" x14ac:dyDescent="0.3"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</row>
    <row r="702" spans="5:36" x14ac:dyDescent="0.3"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</row>
    <row r="703" spans="5:36" x14ac:dyDescent="0.3"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</row>
    <row r="704" spans="5:36" x14ac:dyDescent="0.3"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</row>
    <row r="705" spans="5:36" x14ac:dyDescent="0.3"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</row>
    <row r="706" spans="5:36" x14ac:dyDescent="0.3"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</row>
    <row r="707" spans="5:36" x14ac:dyDescent="0.3"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</row>
    <row r="708" spans="5:36" x14ac:dyDescent="0.3"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</row>
    <row r="709" spans="5:36" x14ac:dyDescent="0.3"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</row>
    <row r="710" spans="5:36" x14ac:dyDescent="0.3"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</row>
    <row r="711" spans="5:36" x14ac:dyDescent="0.3"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</row>
    <row r="712" spans="5:36" x14ac:dyDescent="0.3"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</row>
    <row r="713" spans="5:36" x14ac:dyDescent="0.3"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</row>
    <row r="714" spans="5:36" x14ac:dyDescent="0.3"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</row>
    <row r="715" spans="5:36" x14ac:dyDescent="0.3"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</row>
    <row r="716" spans="5:36" x14ac:dyDescent="0.3"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</row>
    <row r="717" spans="5:36" x14ac:dyDescent="0.3"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</row>
    <row r="718" spans="5:36" x14ac:dyDescent="0.3"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</row>
    <row r="719" spans="5:36" x14ac:dyDescent="0.3"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</row>
    <row r="720" spans="5:36" x14ac:dyDescent="0.3"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</row>
    <row r="721" spans="5:36" x14ac:dyDescent="0.3"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</row>
    <row r="722" spans="5:36" x14ac:dyDescent="0.3"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</row>
    <row r="723" spans="5:36" x14ac:dyDescent="0.3"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</row>
    <row r="724" spans="5:36" x14ac:dyDescent="0.3"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</row>
    <row r="725" spans="5:36" x14ac:dyDescent="0.3"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</row>
    <row r="726" spans="5:36" x14ac:dyDescent="0.3"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</row>
    <row r="727" spans="5:36" x14ac:dyDescent="0.3"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</row>
    <row r="728" spans="5:36" x14ac:dyDescent="0.3"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</row>
    <row r="729" spans="5:36" x14ac:dyDescent="0.3"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</row>
    <row r="730" spans="5:36" x14ac:dyDescent="0.3"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</row>
    <row r="731" spans="5:36" x14ac:dyDescent="0.3"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</row>
    <row r="732" spans="5:36" x14ac:dyDescent="0.3"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</row>
    <row r="733" spans="5:36" x14ac:dyDescent="0.3"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</row>
    <row r="734" spans="5:36" x14ac:dyDescent="0.3"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</row>
    <row r="735" spans="5:36" x14ac:dyDescent="0.3"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</row>
    <row r="736" spans="5:36" x14ac:dyDescent="0.3"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</row>
    <row r="737" spans="5:36" x14ac:dyDescent="0.3"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</row>
    <row r="738" spans="5:36" x14ac:dyDescent="0.3"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</row>
    <row r="739" spans="5:36" x14ac:dyDescent="0.3"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</row>
    <row r="740" spans="5:36" x14ac:dyDescent="0.3"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</row>
    <row r="741" spans="5:36" x14ac:dyDescent="0.3"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</row>
    <row r="742" spans="5:36" x14ac:dyDescent="0.3"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</row>
    <row r="743" spans="5:36" x14ac:dyDescent="0.3"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</row>
    <row r="744" spans="5:36" x14ac:dyDescent="0.3"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</row>
    <row r="745" spans="5:36" x14ac:dyDescent="0.3"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</row>
    <row r="746" spans="5:36" x14ac:dyDescent="0.3"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</row>
    <row r="747" spans="5:36" x14ac:dyDescent="0.3"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</row>
    <row r="748" spans="5:36" x14ac:dyDescent="0.3"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</row>
    <row r="749" spans="5:36" x14ac:dyDescent="0.3"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</row>
    <row r="750" spans="5:36" x14ac:dyDescent="0.3"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</row>
    <row r="751" spans="5:36" x14ac:dyDescent="0.3"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</row>
    <row r="752" spans="5:36" x14ac:dyDescent="0.3"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</row>
    <row r="753" spans="5:36" x14ac:dyDescent="0.3"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</row>
    <row r="754" spans="5:36" x14ac:dyDescent="0.3"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</row>
    <row r="755" spans="5:36" x14ac:dyDescent="0.3"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</row>
    <row r="756" spans="5:36" x14ac:dyDescent="0.3"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</row>
    <row r="757" spans="5:36" x14ac:dyDescent="0.3"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</row>
    <row r="758" spans="5:36" x14ac:dyDescent="0.3"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</row>
    <row r="759" spans="5:36" x14ac:dyDescent="0.3"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</row>
    <row r="760" spans="5:36" x14ac:dyDescent="0.3"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</row>
    <row r="761" spans="5:36" x14ac:dyDescent="0.3"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</row>
    <row r="762" spans="5:36" x14ac:dyDescent="0.3"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</row>
    <row r="763" spans="5:36" x14ac:dyDescent="0.3"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</row>
    <row r="764" spans="5:36" x14ac:dyDescent="0.3"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</row>
    <row r="765" spans="5:36" x14ac:dyDescent="0.3"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</row>
    <row r="766" spans="5:36" x14ac:dyDescent="0.3"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</row>
    <row r="767" spans="5:36" x14ac:dyDescent="0.3"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</row>
    <row r="768" spans="5:36" x14ac:dyDescent="0.3"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</row>
    <row r="769" spans="5:36" x14ac:dyDescent="0.3"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</row>
    <row r="770" spans="5:36" x14ac:dyDescent="0.3"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</row>
    <row r="771" spans="5:36" x14ac:dyDescent="0.3"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</row>
    <row r="772" spans="5:36" x14ac:dyDescent="0.3"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</row>
    <row r="773" spans="5:36" x14ac:dyDescent="0.3"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</row>
    <row r="774" spans="5:36" x14ac:dyDescent="0.3"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</row>
    <row r="775" spans="5:36" x14ac:dyDescent="0.3"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</row>
    <row r="776" spans="5:36" x14ac:dyDescent="0.3"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</row>
    <row r="777" spans="5:36" x14ac:dyDescent="0.3"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</row>
    <row r="778" spans="5:36" x14ac:dyDescent="0.3"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</row>
    <row r="779" spans="5:36" x14ac:dyDescent="0.3"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</row>
    <row r="780" spans="5:36" x14ac:dyDescent="0.3"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</row>
    <row r="781" spans="5:36" x14ac:dyDescent="0.3"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</row>
    <row r="782" spans="5:36" x14ac:dyDescent="0.3"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</row>
    <row r="783" spans="5:36" x14ac:dyDescent="0.3"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</row>
    <row r="784" spans="5:36" x14ac:dyDescent="0.3"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</row>
    <row r="785" spans="5:36" x14ac:dyDescent="0.3"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</row>
    <row r="786" spans="5:36" x14ac:dyDescent="0.3"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</row>
    <row r="787" spans="5:36" x14ac:dyDescent="0.3"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</row>
    <row r="788" spans="5:36" x14ac:dyDescent="0.3"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</row>
    <row r="789" spans="5:36" x14ac:dyDescent="0.3"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</row>
    <row r="790" spans="5:36" x14ac:dyDescent="0.3"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</row>
    <row r="791" spans="5:36" x14ac:dyDescent="0.3"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</row>
    <row r="792" spans="5:36" x14ac:dyDescent="0.3"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</row>
    <row r="793" spans="5:36" x14ac:dyDescent="0.3"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</row>
    <row r="794" spans="5:36" x14ac:dyDescent="0.3"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</row>
    <row r="795" spans="5:36" x14ac:dyDescent="0.3"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</row>
    <row r="796" spans="5:36" x14ac:dyDescent="0.3"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</row>
    <row r="797" spans="5:36" x14ac:dyDescent="0.3"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</row>
    <row r="798" spans="5:36" x14ac:dyDescent="0.3"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</row>
    <row r="799" spans="5:36" x14ac:dyDescent="0.3"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</row>
    <row r="800" spans="5:36" x14ac:dyDescent="0.3"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</row>
    <row r="801" spans="5:36" x14ac:dyDescent="0.3"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</row>
    <row r="802" spans="5:36" x14ac:dyDescent="0.3"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</row>
    <row r="803" spans="5:36" x14ac:dyDescent="0.3"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</row>
    <row r="804" spans="5:36" x14ac:dyDescent="0.3"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</row>
    <row r="805" spans="5:36" x14ac:dyDescent="0.3"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</row>
    <row r="806" spans="5:36" x14ac:dyDescent="0.3"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</row>
    <row r="807" spans="5:36" x14ac:dyDescent="0.3"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</row>
    <row r="808" spans="5:36" x14ac:dyDescent="0.3"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</row>
    <row r="809" spans="5:36" x14ac:dyDescent="0.3"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</row>
    <row r="810" spans="5:36" x14ac:dyDescent="0.3"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</row>
    <row r="811" spans="5:36" x14ac:dyDescent="0.3"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</row>
    <row r="812" spans="5:36" x14ac:dyDescent="0.3"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</row>
    <row r="813" spans="5:36" x14ac:dyDescent="0.3"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</row>
    <row r="814" spans="5:36" x14ac:dyDescent="0.3"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</row>
    <row r="815" spans="5:36" x14ac:dyDescent="0.3"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</row>
    <row r="816" spans="5:36" x14ac:dyDescent="0.3"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</row>
    <row r="817" spans="5:36" x14ac:dyDescent="0.3"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</row>
    <row r="818" spans="5:36" x14ac:dyDescent="0.3"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</row>
    <row r="819" spans="5:36" x14ac:dyDescent="0.3"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</row>
    <row r="820" spans="5:36" x14ac:dyDescent="0.3"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</row>
    <row r="821" spans="5:36" x14ac:dyDescent="0.3"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</row>
    <row r="822" spans="5:36" x14ac:dyDescent="0.3"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</row>
    <row r="823" spans="5:36" x14ac:dyDescent="0.3"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</row>
    <row r="824" spans="5:36" x14ac:dyDescent="0.3"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</row>
    <row r="825" spans="5:36" x14ac:dyDescent="0.3"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</row>
    <row r="826" spans="5:36" x14ac:dyDescent="0.3"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</row>
    <row r="827" spans="5:36" x14ac:dyDescent="0.3"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</row>
    <row r="828" spans="5:36" x14ac:dyDescent="0.3"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</row>
    <row r="829" spans="5:36" x14ac:dyDescent="0.3"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</row>
    <row r="830" spans="5:36" x14ac:dyDescent="0.3"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</row>
    <row r="831" spans="5:36" x14ac:dyDescent="0.3"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</row>
    <row r="832" spans="5:36" x14ac:dyDescent="0.3"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</row>
    <row r="833" spans="5:36" x14ac:dyDescent="0.3"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</row>
    <row r="834" spans="5:36" x14ac:dyDescent="0.3"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</row>
    <row r="835" spans="5:36" x14ac:dyDescent="0.3"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</row>
    <row r="836" spans="5:36" x14ac:dyDescent="0.3"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</row>
    <row r="837" spans="5:36" x14ac:dyDescent="0.3"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</row>
    <row r="838" spans="5:36" x14ac:dyDescent="0.3"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</row>
    <row r="839" spans="5:36" x14ac:dyDescent="0.3"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</row>
    <row r="840" spans="5:36" x14ac:dyDescent="0.3"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</row>
    <row r="841" spans="5:36" x14ac:dyDescent="0.3"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</row>
    <row r="842" spans="5:36" x14ac:dyDescent="0.3"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</row>
    <row r="843" spans="5:36" x14ac:dyDescent="0.3"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</row>
    <row r="844" spans="5:36" x14ac:dyDescent="0.3"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</row>
    <row r="845" spans="5:36" x14ac:dyDescent="0.3"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</row>
    <row r="846" spans="5:36" x14ac:dyDescent="0.3"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</row>
    <row r="847" spans="5:36" x14ac:dyDescent="0.3"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</row>
    <row r="848" spans="5:36" x14ac:dyDescent="0.3"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</row>
    <row r="849" spans="5:36" x14ac:dyDescent="0.3"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</row>
    <row r="850" spans="5:36" x14ac:dyDescent="0.3"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</row>
    <row r="851" spans="5:36" x14ac:dyDescent="0.3"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</row>
    <row r="852" spans="5:36" x14ac:dyDescent="0.3"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</row>
    <row r="853" spans="5:36" x14ac:dyDescent="0.3"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</row>
    <row r="854" spans="5:36" x14ac:dyDescent="0.3"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</row>
    <row r="855" spans="5:36" x14ac:dyDescent="0.3"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</row>
    <row r="856" spans="5:36" x14ac:dyDescent="0.3"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</row>
    <row r="857" spans="5:36" x14ac:dyDescent="0.3"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</row>
    <row r="858" spans="5:36" x14ac:dyDescent="0.3"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</row>
    <row r="859" spans="5:36" x14ac:dyDescent="0.3"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</row>
    <row r="860" spans="5:36" x14ac:dyDescent="0.3"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</row>
    <row r="861" spans="5:36" x14ac:dyDescent="0.3"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</row>
    <row r="862" spans="5:36" x14ac:dyDescent="0.3"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</row>
    <row r="863" spans="5:36" x14ac:dyDescent="0.3"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</row>
    <row r="864" spans="5:36" x14ac:dyDescent="0.3"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</row>
    <row r="865" spans="5:36" x14ac:dyDescent="0.3"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</row>
    <row r="866" spans="5:36" x14ac:dyDescent="0.3"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</row>
    <row r="867" spans="5:36" x14ac:dyDescent="0.3"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</row>
    <row r="868" spans="5:36" x14ac:dyDescent="0.3"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</row>
    <row r="869" spans="5:36" x14ac:dyDescent="0.3"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</row>
    <row r="870" spans="5:36" x14ac:dyDescent="0.3"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</row>
    <row r="871" spans="5:36" x14ac:dyDescent="0.3"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</row>
    <row r="872" spans="5:36" x14ac:dyDescent="0.3"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</row>
    <row r="873" spans="5:36" x14ac:dyDescent="0.3"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</row>
    <row r="874" spans="5:36" x14ac:dyDescent="0.3"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</row>
    <row r="875" spans="5:36" x14ac:dyDescent="0.3"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</row>
    <row r="876" spans="5:36" x14ac:dyDescent="0.3"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</row>
    <row r="877" spans="5:36" x14ac:dyDescent="0.3"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</row>
    <row r="878" spans="5:36" x14ac:dyDescent="0.3"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</row>
    <row r="879" spans="5:36" x14ac:dyDescent="0.3"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</row>
    <row r="880" spans="5:36" x14ac:dyDescent="0.3"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</row>
    <row r="881" spans="5:36" x14ac:dyDescent="0.3"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</row>
    <row r="882" spans="5:36" x14ac:dyDescent="0.3"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</row>
    <row r="883" spans="5:36" x14ac:dyDescent="0.3"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</row>
    <row r="884" spans="5:36" x14ac:dyDescent="0.3"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</row>
    <row r="885" spans="5:36" x14ac:dyDescent="0.3"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</row>
    <row r="886" spans="5:36" x14ac:dyDescent="0.3"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</row>
    <row r="887" spans="5:36" x14ac:dyDescent="0.3"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</row>
    <row r="888" spans="5:36" x14ac:dyDescent="0.3"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</row>
    <row r="889" spans="5:36" x14ac:dyDescent="0.3"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</row>
    <row r="890" spans="5:36" x14ac:dyDescent="0.3"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</row>
    <row r="891" spans="5:36" x14ac:dyDescent="0.3"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</row>
    <row r="892" spans="5:36" x14ac:dyDescent="0.3"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</row>
    <row r="893" spans="5:36" x14ac:dyDescent="0.3"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</row>
    <row r="894" spans="5:36" x14ac:dyDescent="0.3"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</row>
    <row r="895" spans="5:36" x14ac:dyDescent="0.3"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</row>
    <row r="896" spans="5:36" x14ac:dyDescent="0.3"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</row>
    <row r="897" spans="5:36" x14ac:dyDescent="0.3"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</row>
    <row r="898" spans="5:36" x14ac:dyDescent="0.3"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</row>
    <row r="899" spans="5:36" x14ac:dyDescent="0.3"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</row>
    <row r="900" spans="5:36" x14ac:dyDescent="0.3"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</row>
    <row r="901" spans="5:36" x14ac:dyDescent="0.3"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</row>
    <row r="902" spans="5:36" x14ac:dyDescent="0.3"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</row>
    <row r="903" spans="5:36" x14ac:dyDescent="0.3"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</row>
    <row r="904" spans="5:36" x14ac:dyDescent="0.3"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</row>
  </sheetData>
  <sheetProtection formatCells="0" formatColumns="0" formatRows="0" insertColumns="0" insertHyperlinks="0" deleteColumns="0" sort="0" autoFilter="0" pivotTables="0"/>
  <mergeCells count="26">
    <mergeCell ref="A5:A6"/>
    <mergeCell ref="AC62:AJ62"/>
    <mergeCell ref="L61:T61"/>
    <mergeCell ref="U61:AA61"/>
    <mergeCell ref="AB61:AJ61"/>
    <mergeCell ref="U62:AB62"/>
    <mergeCell ref="B10:B11"/>
    <mergeCell ref="AV5:AV6"/>
    <mergeCell ref="AW5:AW6"/>
    <mergeCell ref="L56:S56"/>
    <mergeCell ref="AN56:AV56"/>
    <mergeCell ref="U57:AA57"/>
    <mergeCell ref="AC57:AJ57"/>
    <mergeCell ref="AN57:AU57"/>
    <mergeCell ref="AK5:AK6"/>
    <mergeCell ref="AL5:AL6"/>
    <mergeCell ref="AM5:AM6"/>
    <mergeCell ref="AN5:AN6"/>
    <mergeCell ref="AO5:AO6"/>
    <mergeCell ref="AP5:AU5"/>
    <mergeCell ref="AJ5:AJ6"/>
    <mergeCell ref="D1:AG1"/>
    <mergeCell ref="Q3:T3"/>
    <mergeCell ref="B5:C6"/>
    <mergeCell ref="AI5:AI6"/>
    <mergeCell ref="D5:AH5"/>
  </mergeCells>
  <conditionalFormatting sqref="AN116:AN118 AN8:AN53">
    <cfRule type="cellIs" dxfId="3" priority="3" stopIfTrue="1" operator="lessThan">
      <formula>22</formula>
    </cfRule>
    <cfRule type="cellIs" dxfId="2" priority="4" stopIfTrue="1" operator="greaterThan">
      <formula>22</formula>
    </cfRule>
  </conditionalFormatting>
  <conditionalFormatting sqref="AW8:AW118">
    <cfRule type="cellIs" dxfId="1" priority="2" stopIfTrue="1" operator="greaterThan">
      <formula>9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5E52E16-D6BD-43E8-8D4D-AAC8B59AE738}">
            <xm:f>(WEEKDAY(D$7,2)&gt;5)+(COUNTIF('\Users\hr-manager\AppData\Local\Microsoft\Windows\Temporary Internet Files\Content.Outlook\3L1V5JSK\[Табель Астана 11 (3).xlsx]Доп'!#REF!,D$7)&gt;0)-(COUNTIF('\Users\hr-manager\AppData\Local\Microsoft\Windows\Temporary Internet Files\Content.Outlook\3L1V5JSK\[Табель Астана 11 (3).xlsx]Доп'!#REF!,D$7)&gt;0)</xm:f>
            <x14:dxf>
              <fill>
                <patternFill>
                  <bgColor theme="5" tint="0.59996337778862885"/>
                </patternFill>
              </fill>
            </x14:dxf>
          </x14:cfRule>
          <xm:sqref>D6:AH6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topLeftCell="A4" workbookViewId="0">
      <selection activeCell="K15" sqref="K15:L15"/>
    </sheetView>
  </sheetViews>
  <sheetFormatPr defaultColWidth="9.109375" defaultRowHeight="13.2" x14ac:dyDescent="0.25"/>
  <cols>
    <col min="1" max="16384" width="9.109375" style="20"/>
  </cols>
  <sheetData>
    <row r="2" spans="2:12" x14ac:dyDescent="0.25">
      <c r="B2" s="118" t="s">
        <v>43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2" ht="13.8" thickBot="1" x14ac:dyDescent="0.3">
      <c r="B3" s="21"/>
    </row>
    <row r="4" spans="2:12" ht="13.8" thickBot="1" x14ac:dyDescent="0.3">
      <c r="B4" s="22"/>
      <c r="C4" s="110" t="s">
        <v>44</v>
      </c>
      <c r="D4" s="111"/>
      <c r="E4" s="110" t="s">
        <v>9</v>
      </c>
      <c r="F4" s="119"/>
      <c r="G4" s="119"/>
      <c r="H4" s="119"/>
      <c r="I4" s="119"/>
      <c r="J4" s="119"/>
      <c r="K4" s="119"/>
      <c r="L4" s="111"/>
    </row>
    <row r="5" spans="2:12" ht="13.8" thickBot="1" x14ac:dyDescent="0.3">
      <c r="B5" s="23" t="s">
        <v>45</v>
      </c>
      <c r="C5" s="120" t="s">
        <v>46</v>
      </c>
      <c r="D5" s="120" t="s">
        <v>47</v>
      </c>
      <c r="E5" s="110" t="s">
        <v>48</v>
      </c>
      <c r="F5" s="119"/>
      <c r="G5" s="119"/>
      <c r="H5" s="111"/>
      <c r="I5" s="110" t="s">
        <v>49</v>
      </c>
      <c r="J5" s="119"/>
      <c r="K5" s="119"/>
      <c r="L5" s="111"/>
    </row>
    <row r="6" spans="2:12" x14ac:dyDescent="0.25">
      <c r="B6" s="23" t="s">
        <v>50</v>
      </c>
      <c r="C6" s="121"/>
      <c r="D6" s="121"/>
      <c r="E6" s="123" t="s">
        <v>51</v>
      </c>
      <c r="F6" s="124"/>
      <c r="G6" s="124"/>
      <c r="H6" s="125"/>
      <c r="I6" s="123" t="s">
        <v>51</v>
      </c>
      <c r="J6" s="124"/>
      <c r="K6" s="124"/>
      <c r="L6" s="125"/>
    </row>
    <row r="7" spans="2:12" ht="26.4" x14ac:dyDescent="0.25">
      <c r="B7" s="23" t="s">
        <v>52</v>
      </c>
      <c r="C7" s="121"/>
      <c r="D7" s="121"/>
      <c r="E7" s="112" t="s">
        <v>53</v>
      </c>
      <c r="F7" s="113"/>
      <c r="G7" s="113"/>
      <c r="H7" s="114"/>
      <c r="I7" s="112" t="s">
        <v>53</v>
      </c>
      <c r="J7" s="113"/>
      <c r="K7" s="113"/>
      <c r="L7" s="114"/>
    </row>
    <row r="8" spans="2:12" ht="27" thickBot="1" x14ac:dyDescent="0.3">
      <c r="B8" s="23" t="s">
        <v>54</v>
      </c>
      <c r="C8" s="121"/>
      <c r="D8" s="121"/>
      <c r="E8" s="115" t="s">
        <v>55</v>
      </c>
      <c r="F8" s="116"/>
      <c r="G8" s="116"/>
      <c r="H8" s="117"/>
      <c r="I8" s="115" t="s">
        <v>55</v>
      </c>
      <c r="J8" s="116"/>
      <c r="K8" s="116"/>
      <c r="L8" s="117"/>
    </row>
    <row r="9" spans="2:12" ht="13.8" thickBot="1" x14ac:dyDescent="0.3">
      <c r="B9" s="23" t="s">
        <v>56</v>
      </c>
      <c r="C9" s="122"/>
      <c r="D9" s="122"/>
      <c r="E9" s="110" t="s">
        <v>1</v>
      </c>
      <c r="F9" s="111"/>
      <c r="G9" s="110" t="s">
        <v>2</v>
      </c>
      <c r="H9" s="111"/>
      <c r="I9" s="110" t="s">
        <v>1</v>
      </c>
      <c r="J9" s="111"/>
      <c r="K9" s="110" t="s">
        <v>2</v>
      </c>
      <c r="L9" s="111"/>
    </row>
    <row r="10" spans="2:12" ht="13.8" thickBot="1" x14ac:dyDescent="0.3">
      <c r="B10" s="24"/>
      <c r="C10" s="110" t="s">
        <v>57</v>
      </c>
      <c r="D10" s="111"/>
      <c r="E10" s="25" t="s">
        <v>57</v>
      </c>
      <c r="F10" s="25" t="s">
        <v>58</v>
      </c>
      <c r="G10" s="25" t="s">
        <v>57</v>
      </c>
      <c r="H10" s="25" t="s">
        <v>58</v>
      </c>
      <c r="I10" s="25" t="s">
        <v>57</v>
      </c>
      <c r="J10" s="25" t="s">
        <v>58</v>
      </c>
      <c r="K10" s="25" t="s">
        <v>57</v>
      </c>
      <c r="L10" s="25" t="s">
        <v>58</v>
      </c>
    </row>
    <row r="11" spans="2:12" ht="13.8" thickBot="1" x14ac:dyDescent="0.3">
      <c r="B11" s="26" t="s">
        <v>59</v>
      </c>
      <c r="C11" s="25">
        <v>31</v>
      </c>
      <c r="D11" s="25">
        <v>29</v>
      </c>
      <c r="E11" s="25">
        <v>20</v>
      </c>
      <c r="F11" s="25">
        <v>160</v>
      </c>
      <c r="G11" s="25">
        <v>24</v>
      </c>
      <c r="H11" s="25">
        <v>160</v>
      </c>
      <c r="I11" s="25">
        <v>20</v>
      </c>
      <c r="J11" s="25">
        <v>144</v>
      </c>
      <c r="K11" s="25">
        <v>24</v>
      </c>
      <c r="L11" s="25">
        <v>144</v>
      </c>
    </row>
    <row r="12" spans="2:12" ht="13.8" thickBot="1" x14ac:dyDescent="0.3">
      <c r="B12" s="26" t="s">
        <v>60</v>
      </c>
      <c r="C12" s="25">
        <v>29</v>
      </c>
      <c r="D12" s="25">
        <v>29</v>
      </c>
      <c r="E12" s="25">
        <v>20</v>
      </c>
      <c r="F12" s="25">
        <v>160</v>
      </c>
      <c r="G12" s="25">
        <v>25</v>
      </c>
      <c r="H12" s="25">
        <v>165</v>
      </c>
      <c r="I12" s="25">
        <v>20</v>
      </c>
      <c r="J12" s="25">
        <v>144</v>
      </c>
      <c r="K12" s="25">
        <v>25</v>
      </c>
      <c r="L12" s="25">
        <v>150</v>
      </c>
    </row>
    <row r="13" spans="2:12" ht="13.8" thickBot="1" x14ac:dyDescent="0.3">
      <c r="B13" s="26" t="s">
        <v>61</v>
      </c>
      <c r="C13" s="25">
        <v>31</v>
      </c>
      <c r="D13" s="25">
        <v>27</v>
      </c>
      <c r="E13" s="25">
        <v>18</v>
      </c>
      <c r="F13" s="25">
        <v>144</v>
      </c>
      <c r="G13" s="25">
        <v>22</v>
      </c>
      <c r="H13" s="25">
        <v>148</v>
      </c>
      <c r="I13" s="25">
        <v>18</v>
      </c>
      <c r="J13" s="25">
        <v>129.6</v>
      </c>
      <c r="K13" s="25">
        <v>22</v>
      </c>
      <c r="L13" s="25">
        <v>132</v>
      </c>
    </row>
    <row r="14" spans="2:12" ht="13.8" thickBot="1" x14ac:dyDescent="0.3">
      <c r="B14" s="27" t="s">
        <v>62</v>
      </c>
      <c r="C14" s="28">
        <v>91</v>
      </c>
      <c r="D14" s="28">
        <v>85</v>
      </c>
      <c r="E14" s="28">
        <v>58</v>
      </c>
      <c r="F14" s="28">
        <v>464</v>
      </c>
      <c r="G14" s="28">
        <v>71</v>
      </c>
      <c r="H14" s="28">
        <v>473</v>
      </c>
      <c r="I14" s="28">
        <v>58</v>
      </c>
      <c r="J14" s="28">
        <v>417.6</v>
      </c>
      <c r="K14" s="28">
        <v>71</v>
      </c>
      <c r="L14" s="28">
        <v>426</v>
      </c>
    </row>
    <row r="15" spans="2:12" ht="13.8" thickBot="1" x14ac:dyDescent="0.3">
      <c r="B15" s="26" t="s">
        <v>63</v>
      </c>
      <c r="C15" s="25">
        <v>30</v>
      </c>
      <c r="D15" s="25">
        <v>30</v>
      </c>
      <c r="E15" s="25">
        <v>22</v>
      </c>
      <c r="F15" s="25">
        <v>176</v>
      </c>
      <c r="G15" s="25">
        <v>26</v>
      </c>
      <c r="H15" s="25">
        <v>174</v>
      </c>
      <c r="I15" s="25">
        <v>22</v>
      </c>
      <c r="J15" s="25">
        <v>158.4</v>
      </c>
      <c r="K15" s="25">
        <v>26</v>
      </c>
      <c r="L15" s="25">
        <v>156</v>
      </c>
    </row>
    <row r="16" spans="2:12" ht="13.8" thickBot="1" x14ac:dyDescent="0.3">
      <c r="B16" s="26" t="s">
        <v>64</v>
      </c>
      <c r="C16" s="25">
        <v>31</v>
      </c>
      <c r="D16" s="25">
        <v>28</v>
      </c>
      <c r="E16" s="25">
        <v>18</v>
      </c>
      <c r="F16" s="25">
        <v>144</v>
      </c>
      <c r="G16" s="25">
        <v>23</v>
      </c>
      <c r="H16" s="25">
        <v>153</v>
      </c>
      <c r="I16" s="25">
        <v>18</v>
      </c>
      <c r="J16" s="25">
        <v>129.6</v>
      </c>
      <c r="K16" s="25">
        <v>23</v>
      </c>
      <c r="L16" s="25">
        <v>138</v>
      </c>
    </row>
    <row r="17" spans="2:12" ht="13.8" thickBot="1" x14ac:dyDescent="0.3">
      <c r="B17" s="26" t="s">
        <v>65</v>
      </c>
      <c r="C17" s="25">
        <v>30</v>
      </c>
      <c r="D17" s="25">
        <v>30</v>
      </c>
      <c r="E17" s="25">
        <v>22</v>
      </c>
      <c r="F17" s="25">
        <v>176</v>
      </c>
      <c r="G17" s="25">
        <v>26</v>
      </c>
      <c r="H17" s="25">
        <v>174</v>
      </c>
      <c r="I17" s="25">
        <v>22</v>
      </c>
      <c r="J17" s="25">
        <v>158.4</v>
      </c>
      <c r="K17" s="25">
        <v>26</v>
      </c>
      <c r="L17" s="25">
        <v>156</v>
      </c>
    </row>
    <row r="18" spans="2:12" ht="13.8" thickBot="1" x14ac:dyDescent="0.3">
      <c r="B18" s="27" t="s">
        <v>66</v>
      </c>
      <c r="C18" s="28">
        <v>91</v>
      </c>
      <c r="D18" s="28">
        <v>88</v>
      </c>
      <c r="E18" s="28">
        <v>62</v>
      </c>
      <c r="F18" s="28">
        <v>496</v>
      </c>
      <c r="G18" s="28">
        <v>75</v>
      </c>
      <c r="H18" s="28">
        <v>501</v>
      </c>
      <c r="I18" s="28">
        <v>62</v>
      </c>
      <c r="J18" s="28">
        <v>446.4</v>
      </c>
      <c r="K18" s="28">
        <v>75</v>
      </c>
      <c r="L18" s="28">
        <v>450</v>
      </c>
    </row>
    <row r="19" spans="2:12" ht="40.200000000000003" thickBot="1" x14ac:dyDescent="0.3">
      <c r="B19" s="29" t="s">
        <v>67</v>
      </c>
      <c r="C19" s="30">
        <v>182</v>
      </c>
      <c r="D19" s="30">
        <v>173</v>
      </c>
      <c r="E19" s="30">
        <v>120</v>
      </c>
      <c r="F19" s="30">
        <v>960</v>
      </c>
      <c r="G19" s="30">
        <v>146</v>
      </c>
      <c r="H19" s="30">
        <v>974</v>
      </c>
      <c r="I19" s="30">
        <v>120</v>
      </c>
      <c r="J19" s="30">
        <v>864</v>
      </c>
      <c r="K19" s="30">
        <v>146</v>
      </c>
      <c r="L19" s="30">
        <v>876</v>
      </c>
    </row>
    <row r="20" spans="2:12" ht="13.8" thickBot="1" x14ac:dyDescent="0.3">
      <c r="B20" s="26" t="s">
        <v>68</v>
      </c>
      <c r="C20" s="25">
        <v>31</v>
      </c>
      <c r="D20" s="25">
        <v>30</v>
      </c>
      <c r="E20" s="25">
        <v>21</v>
      </c>
      <c r="F20" s="25">
        <v>168</v>
      </c>
      <c r="G20" s="25">
        <v>25</v>
      </c>
      <c r="H20" s="25">
        <v>167</v>
      </c>
      <c r="I20" s="25">
        <v>21</v>
      </c>
      <c r="J20" s="25">
        <v>151.19999999999999</v>
      </c>
      <c r="K20" s="25">
        <v>25</v>
      </c>
      <c r="L20" s="25">
        <v>150</v>
      </c>
    </row>
    <row r="21" spans="2:12" ht="13.8" thickBot="1" x14ac:dyDescent="0.3">
      <c r="B21" s="26" t="s">
        <v>69</v>
      </c>
      <c r="C21" s="25">
        <v>31</v>
      </c>
      <c r="D21" s="25">
        <v>30</v>
      </c>
      <c r="E21" s="25">
        <v>20</v>
      </c>
      <c r="F21" s="25">
        <v>160</v>
      </c>
      <c r="G21" s="25">
        <v>25</v>
      </c>
      <c r="H21" s="25">
        <v>165</v>
      </c>
      <c r="I21" s="25">
        <v>20</v>
      </c>
      <c r="J21" s="25">
        <v>144</v>
      </c>
      <c r="K21" s="25">
        <v>25</v>
      </c>
      <c r="L21" s="25">
        <v>150</v>
      </c>
    </row>
    <row r="22" spans="2:12" ht="13.8" thickBot="1" x14ac:dyDescent="0.3">
      <c r="B22" s="26" t="s">
        <v>70</v>
      </c>
      <c r="C22" s="25">
        <v>30</v>
      </c>
      <c r="D22" s="25">
        <v>30</v>
      </c>
      <c r="E22" s="25">
        <v>22</v>
      </c>
      <c r="F22" s="25">
        <v>176</v>
      </c>
      <c r="G22" s="25">
        <v>26</v>
      </c>
      <c r="H22" s="25">
        <v>174</v>
      </c>
      <c r="I22" s="25">
        <v>22</v>
      </c>
      <c r="J22" s="25">
        <v>158.4</v>
      </c>
      <c r="K22" s="25">
        <v>26</v>
      </c>
      <c r="L22" s="25">
        <v>156</v>
      </c>
    </row>
    <row r="23" spans="2:12" ht="13.8" thickBot="1" x14ac:dyDescent="0.3">
      <c r="B23" s="27" t="s">
        <v>71</v>
      </c>
      <c r="C23" s="28">
        <v>92</v>
      </c>
      <c r="D23" s="28">
        <v>90</v>
      </c>
      <c r="E23" s="28">
        <v>63</v>
      </c>
      <c r="F23" s="28">
        <v>504</v>
      </c>
      <c r="G23" s="28">
        <v>76</v>
      </c>
      <c r="H23" s="28">
        <v>506</v>
      </c>
      <c r="I23" s="28">
        <v>63</v>
      </c>
      <c r="J23" s="28">
        <v>453.6</v>
      </c>
      <c r="K23" s="28">
        <v>76</v>
      </c>
      <c r="L23" s="28">
        <v>456</v>
      </c>
    </row>
    <row r="24" spans="2:12" ht="13.8" thickBot="1" x14ac:dyDescent="0.3">
      <c r="B24" s="26" t="s">
        <v>72</v>
      </c>
      <c r="C24" s="25">
        <v>274</v>
      </c>
      <c r="D24" s="25">
        <v>263</v>
      </c>
      <c r="E24" s="25">
        <v>183</v>
      </c>
      <c r="F24" s="25">
        <v>1464</v>
      </c>
      <c r="G24" s="25">
        <v>222</v>
      </c>
      <c r="H24" s="25">
        <v>1480</v>
      </c>
      <c r="I24" s="25">
        <v>183</v>
      </c>
      <c r="J24" s="25">
        <v>1317.6</v>
      </c>
      <c r="K24" s="25">
        <v>222</v>
      </c>
      <c r="L24" s="25">
        <v>1332</v>
      </c>
    </row>
    <row r="25" spans="2:12" ht="13.8" thickBot="1" x14ac:dyDescent="0.3">
      <c r="B25" s="26" t="s">
        <v>73</v>
      </c>
      <c r="C25" s="25">
        <v>31</v>
      </c>
      <c r="D25" s="25">
        <v>31</v>
      </c>
      <c r="E25" s="25">
        <v>22</v>
      </c>
      <c r="F25" s="25">
        <v>176</v>
      </c>
      <c r="G25" s="25">
        <v>27</v>
      </c>
      <c r="H25" s="25">
        <v>179</v>
      </c>
      <c r="I25" s="25">
        <v>22</v>
      </c>
      <c r="J25" s="25">
        <v>158.4</v>
      </c>
      <c r="K25" s="25">
        <v>27</v>
      </c>
      <c r="L25" s="25">
        <v>162</v>
      </c>
    </row>
    <row r="26" spans="2:12" ht="13.8" thickBot="1" x14ac:dyDescent="0.3">
      <c r="B26" s="26" t="s">
        <v>74</v>
      </c>
      <c r="C26" s="25">
        <v>30</v>
      </c>
      <c r="D26" s="25">
        <v>30</v>
      </c>
      <c r="E26" s="25">
        <v>21</v>
      </c>
      <c r="F26" s="25">
        <v>168</v>
      </c>
      <c r="G26" s="25">
        <v>25</v>
      </c>
      <c r="H26" s="25">
        <v>167</v>
      </c>
      <c r="I26" s="25">
        <v>21</v>
      </c>
      <c r="J26" s="25">
        <v>151.19999999999999</v>
      </c>
      <c r="K26" s="25">
        <v>25</v>
      </c>
      <c r="L26" s="25">
        <v>150</v>
      </c>
    </row>
    <row r="27" spans="2:12" ht="13.8" thickBot="1" x14ac:dyDescent="0.3">
      <c r="B27" s="26" t="s">
        <v>75</v>
      </c>
      <c r="C27" s="25">
        <v>31</v>
      </c>
      <c r="D27" s="25">
        <v>28</v>
      </c>
      <c r="E27" s="25">
        <v>20</v>
      </c>
      <c r="F27" s="25">
        <v>160</v>
      </c>
      <c r="G27" s="25">
        <v>24</v>
      </c>
      <c r="H27" s="25">
        <v>160</v>
      </c>
      <c r="I27" s="25">
        <v>20</v>
      </c>
      <c r="J27" s="25">
        <v>144</v>
      </c>
      <c r="K27" s="25">
        <v>24</v>
      </c>
      <c r="L27" s="25">
        <v>144</v>
      </c>
    </row>
    <row r="28" spans="2:12" ht="13.8" thickBot="1" x14ac:dyDescent="0.3">
      <c r="B28" s="27" t="s">
        <v>76</v>
      </c>
      <c r="C28" s="28">
        <v>92</v>
      </c>
      <c r="D28" s="28">
        <v>89</v>
      </c>
      <c r="E28" s="28">
        <v>63</v>
      </c>
      <c r="F28" s="28">
        <v>504</v>
      </c>
      <c r="G28" s="28">
        <v>76</v>
      </c>
      <c r="H28" s="28">
        <v>506</v>
      </c>
      <c r="I28" s="28">
        <v>63</v>
      </c>
      <c r="J28" s="28">
        <v>453.6</v>
      </c>
      <c r="K28" s="28">
        <v>76</v>
      </c>
      <c r="L28" s="28">
        <v>456</v>
      </c>
    </row>
    <row r="29" spans="2:12" ht="13.8" thickBot="1" x14ac:dyDescent="0.3">
      <c r="B29" s="27" t="s">
        <v>77</v>
      </c>
      <c r="C29" s="28">
        <v>366</v>
      </c>
      <c r="D29" s="28">
        <v>352</v>
      </c>
      <c r="E29" s="28">
        <v>246</v>
      </c>
      <c r="F29" s="28">
        <v>1968</v>
      </c>
      <c r="G29" s="28">
        <v>298</v>
      </c>
      <c r="H29" s="28">
        <v>1986</v>
      </c>
      <c r="I29" s="28">
        <v>246</v>
      </c>
      <c r="J29" s="28">
        <v>1771.2</v>
      </c>
      <c r="K29" s="28">
        <v>298</v>
      </c>
      <c r="L29" s="28">
        <v>1788</v>
      </c>
    </row>
    <row r="30" spans="2:12" ht="40.200000000000003" thickBot="1" x14ac:dyDescent="0.3">
      <c r="B30" s="26" t="s">
        <v>78</v>
      </c>
      <c r="C30" s="31"/>
      <c r="D30" s="25">
        <v>29.33</v>
      </c>
      <c r="E30" s="25">
        <v>20.5</v>
      </c>
      <c r="F30" s="25">
        <v>164</v>
      </c>
      <c r="G30" s="25">
        <v>24.83</v>
      </c>
      <c r="H30" s="25">
        <v>165.5</v>
      </c>
      <c r="I30" s="25">
        <v>20.5</v>
      </c>
      <c r="J30" s="25">
        <v>147.6</v>
      </c>
      <c r="K30" s="25">
        <v>24.83</v>
      </c>
      <c r="L30" s="25">
        <v>149</v>
      </c>
    </row>
  </sheetData>
  <mergeCells count="18">
    <mergeCell ref="B2:L2"/>
    <mergeCell ref="C4:D4"/>
    <mergeCell ref="E4:L4"/>
    <mergeCell ref="C5:C9"/>
    <mergeCell ref="D5:D9"/>
    <mergeCell ref="E5:H5"/>
    <mergeCell ref="I5:L5"/>
    <mergeCell ref="E6:H6"/>
    <mergeCell ref="I6:L6"/>
    <mergeCell ref="E7:H7"/>
    <mergeCell ref="C10:D10"/>
    <mergeCell ref="I7:L7"/>
    <mergeCell ref="E8:H8"/>
    <mergeCell ref="I8:L8"/>
    <mergeCell ref="E9:F9"/>
    <mergeCell ref="G9:H9"/>
    <mergeCell ref="I9:J9"/>
    <mergeCell ref="K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баланс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Колокольцева Татьяна Александровна</dc:creator>
  <cp:lastModifiedBy>Колокольцева Татьяна Александровна</cp:lastModifiedBy>
  <dcterms:created xsi:type="dcterms:W3CDTF">2020-06-29T06:59:56Z</dcterms:created>
  <dcterms:modified xsi:type="dcterms:W3CDTF">2020-07-23T12:47:46Z</dcterms:modified>
</cp:coreProperties>
</file>