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8960" windowHeight="6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" i="1" l="1"/>
  <c r="I2" i="1"/>
  <c r="G2" i="1"/>
  <c r="G16" i="1"/>
  <c r="I16" i="1"/>
  <c r="G6" i="1"/>
  <c r="I6" i="1"/>
  <c r="G3" i="1"/>
  <c r="G4" i="1"/>
  <c r="G5" i="1"/>
  <c r="G7" i="1"/>
  <c r="G8" i="1"/>
  <c r="G9" i="1"/>
  <c r="G10" i="1"/>
  <c r="G11" i="1"/>
  <c r="G12" i="1"/>
  <c r="G13" i="1"/>
  <c r="G14" i="1"/>
  <c r="G15" i="1"/>
  <c r="I3" i="1"/>
  <c r="L3" i="1" s="1"/>
  <c r="I4" i="1"/>
  <c r="L4" i="1" s="1"/>
  <c r="I5" i="1"/>
  <c r="L5" i="1" s="1"/>
  <c r="I7" i="1"/>
  <c r="I15" i="1"/>
  <c r="I14" i="1"/>
  <c r="I13" i="1"/>
  <c r="L13" i="1" s="1"/>
  <c r="I12" i="1"/>
  <c r="I11" i="1"/>
  <c r="I10" i="1"/>
  <c r="I9" i="1"/>
  <c r="L9" i="1" s="1"/>
  <c r="I8" i="1"/>
  <c r="L2" i="1" l="1"/>
  <c r="J16" i="1"/>
  <c r="J6" i="1"/>
  <c r="L6" i="1"/>
  <c r="J14" i="1"/>
  <c r="J4" i="1"/>
  <c r="J8" i="1"/>
  <c r="J10" i="1"/>
  <c r="J12" i="1"/>
  <c r="J13" i="1"/>
  <c r="J15" i="1"/>
  <c r="J3" i="1"/>
  <c r="J5" i="1"/>
  <c r="J7" i="1"/>
  <c r="J9" i="1"/>
  <c r="J11" i="1"/>
</calcChain>
</file>

<file path=xl/sharedStrings.xml><?xml version="1.0" encoding="utf-8"?>
<sst xmlns="http://schemas.openxmlformats.org/spreadsheetml/2006/main" count="81" uniqueCount="45">
  <si>
    <t>Дата</t>
  </si>
  <si>
    <t>Номер накладной</t>
  </si>
  <si>
    <t>Наименование ТТ</t>
  </si>
  <si>
    <t>Код ТТ</t>
  </si>
  <si>
    <t>SKU MT</t>
  </si>
  <si>
    <t>Sale Out кол-во бут</t>
  </si>
  <si>
    <t>Геор/Ар*0,5, бут</t>
  </si>
  <si>
    <t>Геор/Ар*0,5, квант</t>
  </si>
  <si>
    <t>Геор/Ар*0,5, кратность</t>
  </si>
  <si>
    <t>2019-09-05</t>
  </si>
  <si>
    <t>АГ00-061756</t>
  </si>
  <si>
    <t>Павловское (Александровка Донская, Школьная, 15 А)</t>
  </si>
  <si>
    <t>Настойка Ардели 5 лет 0,50</t>
  </si>
  <si>
    <t>2019-09-10</t>
  </si>
  <si>
    <t>АГ00-062379</t>
  </si>
  <si>
    <t>Виктория (Нововоронеж, Победы, 1 Ж)</t>
  </si>
  <si>
    <t>Коньяк ЗолотойРезерв 0,50</t>
  </si>
  <si>
    <t>2019-09-11</t>
  </si>
  <si>
    <t>АГ00-062597</t>
  </si>
  <si>
    <t>Резон (Бобров. Карла Маркса, 28 А)</t>
  </si>
  <si>
    <t>Водка Царь 0,10 стакан</t>
  </si>
  <si>
    <t>Водка Царь 0,50</t>
  </si>
  <si>
    <t>2019-09-18</t>
  </si>
  <si>
    <t>АГ00-064197</t>
  </si>
  <si>
    <t>Водка Беленькая Люкс 0,50</t>
  </si>
  <si>
    <t>Водка Архангельская Северная Выдержка 0,50</t>
  </si>
  <si>
    <t>Водка Беленькая 0,50</t>
  </si>
  <si>
    <t>2019-09-13</t>
  </si>
  <si>
    <t>2019-09-04</t>
  </si>
  <si>
    <t>Настойка Георгиевский 5 лет 0,50</t>
  </si>
  <si>
    <t>АГ00-061413</t>
  </si>
  <si>
    <t>Белкит (Воронеж, Грузинская, 2)</t>
  </si>
  <si>
    <t>Проверить израсходованность 0,5</t>
  </si>
  <si>
    <t>должно быть</t>
  </si>
  <si>
    <t>АГ00-063574</t>
  </si>
  <si>
    <t>ВРН-АЛКО (Владимировка, Тамбовская, 8)</t>
  </si>
  <si>
    <t>Нужно в сцепке дата(B)&amp;код ТТ( E) кол Георг/Ард 0,5 (H) проверить, израсходована ли сумма коньяка после первого совпадения. Вернуть в следущую сцепку "остаток больше 0 от Н-I*J " или 0, если был израсходован</t>
  </si>
  <si>
    <t>по первой сцепке оставляем 6, т.к. израсходованность учитываем только в следущей сцепке</t>
  </si>
  <si>
    <t>выводим 0, т.к. по этой позиции и смотрим остаток для других сцепок</t>
  </si>
  <si>
    <t>перенос отстатка, т.к. в предыдущем совпадении сцепок не расходовали, здесь квант подходит, т.е.1</t>
  </si>
  <si>
    <t>полностью израсходовали</t>
  </si>
  <si>
    <t>остаток от разности 6 (первоначального кол-ва) и первого умножения кванта (1)* кратность(5), не расходуется в этой сцепке, т.к. меньше кванта (2)</t>
  </si>
  <si>
    <t>меньше кванта</t>
  </si>
  <si>
    <t>еще не расходовали</t>
  </si>
  <si>
    <t>расхдовали от предыдущего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</si>
</sst>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NumberFormat="1"/>
    <xf numFmtId="0" fontId="0" fillId="0" borderId="0" xfId="0" applyNumberFormat="1" applyFill="1"/>
    <xf numFmtId="0" fontId="2" fillId="0" borderId="0" xfId="0" applyFont="1"/>
    <xf numFmtId="0" fontId="3" fillId="0" borderId="0" xfId="0" applyFont="1"/>
    <xf numFmtId="0" fontId="0" fillId="3" borderId="0" xfId="0" applyFill="1"/>
    <xf numFmtId="0" fontId="4" fillId="0" borderId="0" xfId="0" applyFont="1" applyAlignment="1">
      <alignment horizontal="center" vertical="center" wrapText="1"/>
    </xf>
    <xf numFmtId="0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70" zoomScaleNormal="70" workbookViewId="0">
      <selection activeCell="M15" sqref="M15"/>
    </sheetView>
  </sheetViews>
  <sheetFormatPr defaultRowHeight="15" x14ac:dyDescent="0.25"/>
  <cols>
    <col min="1" max="1" width="12.85546875" customWidth="1"/>
    <col min="2" max="2" width="14.5703125" customWidth="1"/>
    <col min="3" max="3" width="18.5703125" customWidth="1"/>
    <col min="5" max="5" width="29.28515625" customWidth="1"/>
    <col min="10" max="10" width="16.85546875" customWidth="1"/>
    <col min="11" max="11" width="28.5703125" customWidth="1"/>
  </cols>
  <sheetData>
    <row r="1" spans="1:13" ht="6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3" t="s">
        <v>32</v>
      </c>
      <c r="L1" s="7" t="s">
        <v>33</v>
      </c>
    </row>
    <row r="2" spans="1:13" x14ac:dyDescent="0.25">
      <c r="A2" t="s">
        <v>9</v>
      </c>
      <c r="B2" t="s">
        <v>10</v>
      </c>
      <c r="C2" t="s">
        <v>11</v>
      </c>
      <c r="D2" s="4">
        <v>86845</v>
      </c>
      <c r="E2" t="s">
        <v>12</v>
      </c>
      <c r="F2" s="4">
        <v>3</v>
      </c>
      <c r="G2" s="5">
        <f>IF(SUM(COUNTIF(E2,{"*Ардели*0,5*","*Георгиевс*0,5*"})),,SUM(SUMIFS(F$2:F$16,A$2:A$16,A2,D$2:D$16,D2,E$2:E$16,{"*Ардели*0,5*","*Георгиевс*0,5*"})))</f>
        <v>0</v>
      </c>
      <c r="H2" s="5">
        <v>0</v>
      </c>
      <c r="I2" s="5">
        <f>IF((H2&gt;0)*IFERROR(MOD(F2,SUM(H2:H2))=0,0),F2/SUM(H2:H2),IFERROR(INT($F2/H2),0))</f>
        <v>0</v>
      </c>
      <c r="J2" s="10">
        <f>SUMPRODUCT((A$2:A$16=A2)*(D$2:D$16=D2)*G$2:G$16=G2)</f>
        <v>0</v>
      </c>
      <c r="K2" s="9" t="s">
        <v>36</v>
      </c>
      <c r="L2">
        <f t="shared" ref="L2:L15" si="0">G2-H2*I2</f>
        <v>0</v>
      </c>
    </row>
    <row r="3" spans="1:13" x14ac:dyDescent="0.25">
      <c r="A3" t="s">
        <v>13</v>
      </c>
      <c r="B3" t="s">
        <v>14</v>
      </c>
      <c r="C3" t="s">
        <v>15</v>
      </c>
      <c r="D3" s="4">
        <v>104850</v>
      </c>
      <c r="E3" t="s">
        <v>16</v>
      </c>
      <c r="F3" s="4">
        <v>3</v>
      </c>
      <c r="G3" s="5">
        <f>IF(SUM(COUNTIF(E3,{"*Ардели*0,5*","*Георгиевс*0,5*"})),,SUM(SUMIFS(F$2:F$15,A$2:A$15,A3,D$2:D$15,D3,E$2:E$15,{"*Ардели*0,5*","*Георгиевс*0,5*"})))</f>
        <v>0</v>
      </c>
      <c r="H3" s="5">
        <v>0</v>
      </c>
      <c r="I3" s="5">
        <f>IF((H3&gt;0)*IFERROR(MOD(F3,SUM(H3:H3))=0,0),F3/SUM(H3:H3),IFERROR(INT($F3/H3),0))</f>
        <v>0</v>
      </c>
      <c r="J3" s="10">
        <f>SUMPRODUCT((A$2:A$15=A3)*(D$2:D$15=D3)*G$2:G$15=G3)</f>
        <v>0</v>
      </c>
      <c r="K3" s="9"/>
      <c r="L3">
        <f t="shared" si="0"/>
        <v>0</v>
      </c>
    </row>
    <row r="4" spans="1:13" x14ac:dyDescent="0.25">
      <c r="A4" t="s">
        <v>17</v>
      </c>
      <c r="B4" t="s">
        <v>18</v>
      </c>
      <c r="C4" t="s">
        <v>19</v>
      </c>
      <c r="D4" s="4">
        <v>104863</v>
      </c>
      <c r="E4" t="s">
        <v>20</v>
      </c>
      <c r="F4" s="4">
        <v>20</v>
      </c>
      <c r="G4" s="5">
        <f>IF(SUM(COUNTIF(E4,{"*Ардели*0,5*","*Георгиевс*0,5*"})),,SUM(SUMIFS(F$2:F$15,A$2:A$15,A4,D$2:D$15,D4,E$2:E$15,{"*Ардели*0,5*","*Георгиевс*0,5*"})))</f>
        <v>0</v>
      </c>
      <c r="H4" s="5">
        <v>0</v>
      </c>
      <c r="I4" s="5">
        <f>IF((H4&gt;0)*IFERROR(MOD(F4,SUM(H4:H4))=0,0),F4/SUM(H4:H4),IFERROR(INT($F4/H4),0))</f>
        <v>0</v>
      </c>
      <c r="J4" s="10">
        <f>SUMPRODUCT((A$2:A$15=A4)*(D$2:D$15=D4)*G$2:G$15=G4)</f>
        <v>0</v>
      </c>
      <c r="K4" s="9"/>
      <c r="L4">
        <f t="shared" si="0"/>
        <v>0</v>
      </c>
    </row>
    <row r="5" spans="1:13" x14ac:dyDescent="0.25">
      <c r="A5" t="s">
        <v>17</v>
      </c>
      <c r="B5" t="s">
        <v>18</v>
      </c>
      <c r="C5" t="s">
        <v>19</v>
      </c>
      <c r="D5" s="4">
        <v>104863</v>
      </c>
      <c r="E5" t="s">
        <v>21</v>
      </c>
      <c r="F5" s="4">
        <v>6</v>
      </c>
      <c r="G5" s="5">
        <f>IF(SUM(COUNTIF(E5,{"*Ардели*0,5*","*Георгиевс*0,5*"})),,SUM(SUMIFS(F$2:F$15,A$2:A$15,A5,D$2:D$15,D5,E$2:E$15,{"*Ардели*0,5*","*Георгиевс*0,5*"})))</f>
        <v>0</v>
      </c>
      <c r="H5" s="5">
        <v>0</v>
      </c>
      <c r="I5" s="5">
        <f>IF((H5&gt;0)*IFERROR(MOD(F5,SUM(H5:H5))=0,0),F5/SUM(H5:H5),IFERROR(INT($F5/H5),0))</f>
        <v>0</v>
      </c>
      <c r="J5" s="10">
        <f>SUMPRODUCT((A$2:A$15=A5)*(D$2:D$15=D5)*G$2:G$15=G5)</f>
        <v>0</v>
      </c>
      <c r="K5" s="9"/>
      <c r="L5">
        <f t="shared" si="0"/>
        <v>0</v>
      </c>
    </row>
    <row r="6" spans="1:13" x14ac:dyDescent="0.25">
      <c r="A6" t="s">
        <v>22</v>
      </c>
      <c r="B6" t="s">
        <v>23</v>
      </c>
      <c r="C6" t="s">
        <v>19</v>
      </c>
      <c r="D6" s="4">
        <v>104863</v>
      </c>
      <c r="E6" t="s">
        <v>20</v>
      </c>
      <c r="F6" s="4">
        <v>20</v>
      </c>
      <c r="G6" s="5">
        <f>IF(SUM(COUNTIF(E6,{"*Ардели*0,5*","*Георгиевс*0,5*"})),,SUM(SUMIFS(F$2:F$15,A$2:A$15,A6,D$2:D$15,D6,E$2:E$15,{"*Ардели*0,5*","*Георгиевс*0,5*"})))</f>
        <v>0</v>
      </c>
      <c r="H6" s="5">
        <v>0</v>
      </c>
      <c r="I6" s="5">
        <f>IF((H6&gt;0)*IFERROR(MOD(F6,SUM(H6:H6))=0,0),F6/SUM(H6:H6),IFERROR(INT($F6/H6),0))</f>
        <v>0</v>
      </c>
      <c r="J6" s="10">
        <f>SUMPRODUCT((A$2:A$15=A6)*(D$2:D$15=D6)*G$2:G$15=G6)</f>
        <v>0</v>
      </c>
      <c r="K6" s="9"/>
      <c r="L6">
        <f t="shared" si="0"/>
        <v>0</v>
      </c>
    </row>
    <row r="7" spans="1:13" x14ac:dyDescent="0.25">
      <c r="A7" s="8" t="s">
        <v>27</v>
      </c>
      <c r="B7" s="8" t="s">
        <v>34</v>
      </c>
      <c r="C7" t="s">
        <v>35</v>
      </c>
      <c r="D7" s="4">
        <v>530326</v>
      </c>
      <c r="E7" s="8" t="s">
        <v>25</v>
      </c>
      <c r="F7" s="4">
        <v>5</v>
      </c>
      <c r="G7" s="5">
        <f>IF(SUM(COUNTIF(E7,{"*Ардели*0,5*","*Георгиевс*0,5*"})),,SUM(SUMIFS(F$2:F$15,A$2:A$15,A7,D$2:D$15,D7,E$2:E$15,{"*Ардели*0,5*","*Георгиевс*0,5*"})))</f>
        <v>6</v>
      </c>
      <c r="H7" s="5">
        <v>1</v>
      </c>
      <c r="I7" s="5">
        <f>IF((H7&gt;0)*IFERROR(MOD(F7,SUM(H7:H7))=0,0),F7/SUM(H7:H7),IFERROR(INT($F7/H7),0))</f>
        <v>5</v>
      </c>
      <c r="J7" s="10">
        <f>SUMPRODUCT((A$2:A$15=A7)*(D$2:D$15=D7)*G$2:G$15=G7)</f>
        <v>0</v>
      </c>
      <c r="K7" s="9"/>
      <c r="L7" s="8">
        <v>6</v>
      </c>
      <c r="M7" t="s">
        <v>37</v>
      </c>
    </row>
    <row r="8" spans="1:13" x14ac:dyDescent="0.25">
      <c r="A8" s="8" t="s">
        <v>27</v>
      </c>
      <c r="B8" s="8" t="s">
        <v>34</v>
      </c>
      <c r="C8" t="s">
        <v>35</v>
      </c>
      <c r="D8" s="4">
        <v>530326</v>
      </c>
      <c r="E8" s="8" t="s">
        <v>26</v>
      </c>
      <c r="F8" s="4">
        <v>20</v>
      </c>
      <c r="G8" s="5">
        <f>IF(SUM(COUNTIF(E8,{"*Ардели*0,5*","*Георгиевс*0,5*"})),,SUM(SUMIFS(F$2:F$15,A$2:A$15,A8,D$2:D$15,D8,E$2:E$15,{"*Ардели*0,5*","*Георгиевс*0,5*"})))</f>
        <v>6</v>
      </c>
      <c r="H8" s="5">
        <v>2</v>
      </c>
      <c r="I8" s="5">
        <f>IF((H8&gt;0)*IFERROR(MOD(F8,SUM(H8:H8))=0,0),F8/SUM(H8:H8),IFERROR(INT($F8/H8),0))</f>
        <v>10</v>
      </c>
      <c r="J8" s="10">
        <f>SUMPRODUCT((A$2:A$15=A8)*(D$2:D$15=D8)*G$2:G$15=G8)</f>
        <v>0</v>
      </c>
      <c r="K8" s="9"/>
      <c r="L8" s="8">
        <v>1</v>
      </c>
      <c r="M8" t="s">
        <v>41</v>
      </c>
    </row>
    <row r="9" spans="1:13" x14ac:dyDescent="0.25">
      <c r="A9" s="8" t="s">
        <v>27</v>
      </c>
      <c r="B9" s="8" t="s">
        <v>34</v>
      </c>
      <c r="C9" t="s">
        <v>35</v>
      </c>
      <c r="D9" s="4">
        <v>530326</v>
      </c>
      <c r="E9" s="8" t="s">
        <v>29</v>
      </c>
      <c r="F9" s="4">
        <v>6</v>
      </c>
      <c r="G9" s="5">
        <f>IF(SUM(COUNTIF(E9,{"*Ардели*0,5*","*Георгиевс*0,5*"})),,SUM(SUMIFS(F$2:F$15,A$2:A$15,A9,D$2:D$15,D9,E$2:E$15,{"*Ардели*0,5*","*Георгиевс*0,5*"})))</f>
        <v>0</v>
      </c>
      <c r="H9" s="5">
        <v>0</v>
      </c>
      <c r="I9" s="5">
        <f>IF((H9&gt;0)*IFERROR(MOD(F9,SUM(H9:H9))=0,0),F9/SUM(H9:H9),IFERROR(INT($F9/H9),0))</f>
        <v>0</v>
      </c>
      <c r="J9" s="10">
        <f>SUMPRODUCT((A$2:A$15=A9)*(D$2:D$15=D9)*G$2:G$15=G9)</f>
        <v>0</v>
      </c>
      <c r="K9" s="9"/>
      <c r="L9">
        <f t="shared" si="0"/>
        <v>0</v>
      </c>
      <c r="M9" t="s">
        <v>38</v>
      </c>
    </row>
    <row r="10" spans="1:13" x14ac:dyDescent="0.25">
      <c r="A10" s="8" t="s">
        <v>27</v>
      </c>
      <c r="B10" s="8" t="s">
        <v>34</v>
      </c>
      <c r="C10" t="s">
        <v>35</v>
      </c>
      <c r="D10" s="4">
        <v>530326</v>
      </c>
      <c r="E10" s="8" t="s">
        <v>16</v>
      </c>
      <c r="F10" s="4">
        <v>3</v>
      </c>
      <c r="G10" s="5">
        <f>IF(SUM(COUNTIF(E10,{"*Ардели*0,5*","*Георгиевс*0,5*"})),,SUM(SUMIFS(F$2:F$15,A$2:A$15,A10,D$2:D$15,D10,E$2:E$15,{"*Ардели*0,5*","*Георгиевс*0,5*"})))</f>
        <v>6</v>
      </c>
      <c r="H10" s="5">
        <v>1</v>
      </c>
      <c r="I10" s="5">
        <f>IF((H10&gt;0)*IFERROR(MOD(F10,SUM(H10:H10))=0,0),F10/SUM(H10:H10),IFERROR(INT($F10/H10),0))</f>
        <v>3</v>
      </c>
      <c r="J10" s="10">
        <f>SUMPRODUCT((A$2:A$15=A10)*(D$2:D$15=D10)*G$2:G$15=G10)</f>
        <v>0</v>
      </c>
      <c r="K10" s="9"/>
      <c r="L10" s="8">
        <v>1</v>
      </c>
      <c r="M10" t="s">
        <v>39</v>
      </c>
    </row>
    <row r="11" spans="1:13" x14ac:dyDescent="0.25">
      <c r="A11" s="8" t="s">
        <v>27</v>
      </c>
      <c r="B11" s="8" t="s">
        <v>34</v>
      </c>
      <c r="C11" t="s">
        <v>35</v>
      </c>
      <c r="D11" s="4">
        <v>530326</v>
      </c>
      <c r="E11" s="8" t="s">
        <v>20</v>
      </c>
      <c r="F11" s="4">
        <v>42</v>
      </c>
      <c r="G11" s="5">
        <f>IF(SUM(COUNTIF(E11,{"*Ардели*0,5*","*Георгиевс*0,5*"})),,SUM(SUMIFS(F$2:F$15,A$2:A$15,A11,D$2:D$15,D11,E$2:E$15,{"*Ардели*0,5*","*Георгиевс*0,5*"})))</f>
        <v>6</v>
      </c>
      <c r="H11" s="5">
        <v>7</v>
      </c>
      <c r="I11" s="5">
        <f>IF((H11&gt;0)*IFERROR(MOD(F11,SUM(H11:H11))=0,0),F11/SUM(H11:H11),IFERROR(INT($F11/H11),0))</f>
        <v>6</v>
      </c>
      <c r="J11" s="10">
        <f>SUMPRODUCT((A$2:A$15=A11)*(D$2:D$15=D11)*G$2:G$15=G11)</f>
        <v>0</v>
      </c>
      <c r="K11" s="9"/>
      <c r="L11" s="8">
        <v>0</v>
      </c>
      <c r="M11" t="s">
        <v>40</v>
      </c>
    </row>
    <row r="12" spans="1:13" x14ac:dyDescent="0.25">
      <c r="A12" s="8" t="s">
        <v>27</v>
      </c>
      <c r="B12" s="8" t="s">
        <v>34</v>
      </c>
      <c r="C12" t="s">
        <v>35</v>
      </c>
      <c r="D12" s="4">
        <v>530326</v>
      </c>
      <c r="E12" s="8" t="s">
        <v>21</v>
      </c>
      <c r="F12" s="4">
        <v>20</v>
      </c>
      <c r="G12" s="5">
        <f>IF(SUM(COUNTIF(E12,{"*Ардели*0,5*","*Георгиевс*0,5*"})),,SUM(SUMIFS(F$2:F$15,A$2:A$15,A12,D$2:D$15,D12,E$2:E$15,{"*Ардели*0,5*","*Георгиевс*0,5*"})))</f>
        <v>6</v>
      </c>
      <c r="H12" s="5">
        <v>2</v>
      </c>
      <c r="I12" s="5">
        <f>IF((H12&gt;0)*IFERROR(MOD(F12,SUM(H12:H12))=0,0),F12/SUM(H12:H12),IFERROR(INT($F12/H12),0))</f>
        <v>10</v>
      </c>
      <c r="J12" s="10">
        <f>SUMPRODUCT((A$2:A$15=A12)*(D$2:D$15=D12)*G$2:G$15=G12)</f>
        <v>0</v>
      </c>
      <c r="K12" s="9"/>
      <c r="L12" s="8">
        <v>0</v>
      </c>
      <c r="M12" t="s">
        <v>40</v>
      </c>
    </row>
    <row r="13" spans="1:13" x14ac:dyDescent="0.25">
      <c r="A13" t="s">
        <v>28</v>
      </c>
      <c r="B13" t="s">
        <v>30</v>
      </c>
      <c r="C13" t="s">
        <v>31</v>
      </c>
      <c r="D13" s="4">
        <v>105030</v>
      </c>
      <c r="E13" t="s">
        <v>12</v>
      </c>
      <c r="F13" s="4">
        <v>5</v>
      </c>
      <c r="G13" s="5">
        <f>IF(SUM(COUNTIF(E13,{"*Ардели*0,5*","*Георгиевс*0,5*"})),,SUM(SUMIFS(F$2:F$15,A$2:A$15,A13,D$2:D$15,D13,E$2:E$15,{"*Ардели*0,5*","*Георгиевс*0,5*"})))</f>
        <v>0</v>
      </c>
      <c r="H13" s="5">
        <v>0</v>
      </c>
      <c r="I13" s="5">
        <f>IF((H13&gt;0)*IFERROR(MOD(F13,SUM(H13:H13))=0,0),F13/SUM(H13:H13),IFERROR(INT($F13/H13),0))</f>
        <v>0</v>
      </c>
      <c r="J13" s="10">
        <f>SUMPRODUCT((A$2:A$15=A13)*(D$2:D$15=D13)*G$2:G$15=G13)</f>
        <v>0</v>
      </c>
      <c r="K13" s="9"/>
      <c r="L13">
        <f t="shared" si="0"/>
        <v>0</v>
      </c>
    </row>
    <row r="14" spans="1:13" x14ac:dyDescent="0.25">
      <c r="A14" t="s">
        <v>28</v>
      </c>
      <c r="B14" t="s">
        <v>30</v>
      </c>
      <c r="C14" t="s">
        <v>31</v>
      </c>
      <c r="D14" s="4">
        <v>105030</v>
      </c>
      <c r="E14" t="s">
        <v>26</v>
      </c>
      <c r="F14" s="4">
        <v>10</v>
      </c>
      <c r="G14" s="5">
        <f>IF(SUM(COUNTIF(E14,{"*Ардели*0,5*","*Георгиевс*0,5*"})),,SUM(SUMIFS(F$2:F$15,A$2:A$15,A14,D$2:D$15,D14,E$2:E$15,{"*Ардели*0,5*","*Георгиевс*0,5*"})))</f>
        <v>5</v>
      </c>
      <c r="H14" s="5">
        <v>3</v>
      </c>
      <c r="I14" s="5">
        <f>IF((H14&gt;0)*IFERROR(MOD(F14,SUM(H14:H14))=0,0),F14/SUM(H14:H14),IFERROR(INT($F14/H14),0))</f>
        <v>3</v>
      </c>
      <c r="J14" s="10">
        <f>SUMPRODUCT((A$2:A$15=A14)*(D$2:D$15=D14)*G$2:G$15=G14)</f>
        <v>0</v>
      </c>
      <c r="K14" s="9"/>
      <c r="L14" s="8">
        <v>0</v>
      </c>
      <c r="M14" t="s">
        <v>42</v>
      </c>
    </row>
    <row r="15" spans="1:13" x14ac:dyDescent="0.25">
      <c r="A15" t="s">
        <v>28</v>
      </c>
      <c r="B15" t="s">
        <v>30</v>
      </c>
      <c r="C15" t="s">
        <v>31</v>
      </c>
      <c r="D15" s="4">
        <v>105030</v>
      </c>
      <c r="E15" t="s">
        <v>24</v>
      </c>
      <c r="F15" s="4">
        <v>5</v>
      </c>
      <c r="G15" s="5">
        <f>IF(SUM(COUNTIF(E15,{"*Ардели*0,5*","*Георгиевс*0,5*"})),,SUM(SUMIFS(F$2:F$15,A$2:A$15,A15,D$2:D$15,D15,E$2:E$15,{"*Ардели*0,5*","*Георгиевс*0,5*"})))</f>
        <v>5</v>
      </c>
      <c r="H15" s="5">
        <v>3</v>
      </c>
      <c r="I15" s="5">
        <f>IF((H15&gt;0)*IFERROR(MOD(F15,SUM(H15:H15))=0,0),F15/SUM(H15:H15),IFERROR(INT($F15/H15),0))</f>
        <v>1</v>
      </c>
      <c r="J15" s="10">
        <f>SUMPRODUCT((A$2:A$15=A15)*(D$2:D$15=D15)*G$2:G$15=G15)</f>
        <v>0</v>
      </c>
      <c r="K15" s="9"/>
      <c r="L15" s="8">
        <v>5</v>
      </c>
      <c r="M15" t="s">
        <v>43</v>
      </c>
    </row>
    <row r="16" spans="1:13" x14ac:dyDescent="0.25">
      <c r="A16" t="s">
        <v>28</v>
      </c>
      <c r="B16" t="s">
        <v>30</v>
      </c>
      <c r="C16" t="s">
        <v>31</v>
      </c>
      <c r="D16" s="4">
        <v>105030</v>
      </c>
      <c r="E16" t="s">
        <v>21</v>
      </c>
      <c r="F16" s="4">
        <v>6</v>
      </c>
      <c r="G16" s="5">
        <f>IF(SUM(COUNTIF(E16,{"*Ардели*0,5*","*Георгиевс*0,5*"})),,SUM(SUMIFS(F$2:F$15,A$2:A$15,A16,D$2:D$15,D16,E$2:E$15,{"*Ардели*0,5*","*Георгиевс*0,5*"})))</f>
        <v>5</v>
      </c>
      <c r="H16" s="5">
        <v>3</v>
      </c>
      <c r="I16" s="5">
        <f>IF((H16&gt;0)*IFERROR(MOD(F16,SUM(H16:H16))=0,0),F16/SUM(H16:H16),IFERROR(INT($F16/H16),0))</f>
        <v>2</v>
      </c>
      <c r="J16" s="10">
        <f>SUMPRODUCT((A$2:A$15=A16)*(D$2:D$15=D16)*G$2:G$15=G16)</f>
        <v>0</v>
      </c>
      <c r="L16" s="8">
        <v>2</v>
      </c>
      <c r="M16" t="s">
        <v>44</v>
      </c>
    </row>
    <row r="18" spans="4:4" ht="18.75" x14ac:dyDescent="0.3">
      <c r="D18" s="6"/>
    </row>
  </sheetData>
  <mergeCells count="1">
    <mergeCell ref="K2:K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2019-09-27T11:32:55Z</dcterms:modified>
</cp:coreProperties>
</file>