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65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2" i="1"/>
  <c r="M2" i="1"/>
  <c r="L3" i="1"/>
  <c r="L4" i="1"/>
  <c r="L5" i="1"/>
  <c r="L6" i="1"/>
  <c r="L7" i="1"/>
  <c r="L8" i="1"/>
  <c r="L2" i="1"/>
  <c r="M3" i="1"/>
  <c r="M4" i="1"/>
  <c r="M5" i="1"/>
  <c r="M6" i="1"/>
  <c r="M7" i="1"/>
  <c r="M8" i="1"/>
  <c r="K2" i="1"/>
  <c r="K4" i="1" l="1"/>
  <c r="K5" i="1"/>
  <c r="K6" i="1"/>
  <c r="K7" i="1"/>
  <c r="K8" i="1"/>
  <c r="K3" i="1"/>
  <c r="F3" i="1" l="1"/>
  <c r="F4" i="1"/>
  <c r="F5" i="1"/>
  <c r="F6" i="1"/>
  <c r="F7" i="1"/>
  <c r="F8" i="1"/>
  <c r="F2" i="1"/>
  <c r="C3" i="1"/>
  <c r="C4" i="1"/>
  <c r="C5" i="1"/>
  <c r="C6" i="1"/>
  <c r="C7" i="1"/>
  <c r="C8" i="1"/>
  <c r="C2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<sst xmlns="http://schemas.openxmlformats.org/spreadsheetml/2006/main" count="4" uniqueCount="4">
  <si>
    <t>дата выставления счетов</t>
  </si>
  <si>
    <t>отсрочка, дней</t>
  </si>
  <si>
    <t>предполагаемая дата оплаты</t>
  </si>
  <si>
    <t>дата+отсрочка (для контроля)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</si>
</sst>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5" xfId="0" applyBorder="1"/>
    <xf numFmtId="22" fontId="3" fillId="2" borderId="5" xfId="0" applyNumberFormat="1" applyFont="1" applyFill="1" applyBorder="1" applyAlignment="1" applyProtection="1">
      <alignment horizontal="left" vertical="top"/>
    </xf>
    <xf numFmtId="22" fontId="3" fillId="2" borderId="1" xfId="0" applyNumberFormat="1" applyFont="1" applyFill="1" applyBorder="1" applyAlignment="1" applyProtection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center" indent="1"/>
    </xf>
    <xf numFmtId="14" fontId="3" fillId="2" borderId="5" xfId="0" applyNumberFormat="1" applyFont="1" applyFill="1" applyBorder="1" applyAlignment="1" applyProtection="1">
      <alignment vertical="top"/>
    </xf>
    <xf numFmtId="14" fontId="0" fillId="0" borderId="0" xfId="0" applyNumberFormat="1"/>
    <xf numFmtId="14" fontId="0" fillId="0" borderId="0" xfId="16" applyNumberFormat="1" applyFont="1"/>
    <xf numFmtId="14" fontId="3" fillId="3" borderId="5" xfId="0" applyNumberFormat="1" applyFont="1" applyFill="1" applyBorder="1" applyAlignment="1" applyProtection="1">
      <alignment vertical="top"/>
    </xf>
  </cellXfs>
  <cellStyles count="17">
    <cellStyle name="Comma" xfId="16" builtinId="3"/>
    <cellStyle name="Normal" xfId="0" builtinId="0"/>
    <cellStyle name="Обычный 2 2" xfId="1"/>
    <cellStyle name="Обычный 2 3" xfId="2"/>
    <cellStyle name="Обычный 2 4" xfId="3"/>
    <cellStyle name="Обычный 2 5" xfId="4"/>
    <cellStyle name="Обычный 3" xfId="5"/>
    <cellStyle name="Обычный 3 2" xfId="6"/>
    <cellStyle name="Обычный 4" xfId="7"/>
    <cellStyle name="Обычный 4 2" xfId="8"/>
    <cellStyle name="Обычный 5 2" xfId="9"/>
    <cellStyle name="Обычный 6" xfId="10"/>
    <cellStyle name="Обычный 6 2" xfId="11"/>
    <cellStyle name="Обычный 7" xfId="12"/>
    <cellStyle name="Обычный 8" xfId="13"/>
    <cellStyle name="Процентный 2" xfId="14"/>
    <cellStyle name="Процентн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8"/>
  <sheetViews>
    <sheetView tabSelected="1" workbookViewId="0">
      <selection activeCell="N2" sqref="N2"/>
    </sheetView>
  </sheetViews>
  <sheetFormatPr defaultRowHeight="15" x14ac:dyDescent="0.25"/>
  <cols>
    <col min="1" max="1" width="15.28515625" customWidth="1"/>
    <col min="3" max="3" width="16.85546875" customWidth="1"/>
    <col min="4" max="4" width="15.140625" customWidth="1"/>
    <col min="6" max="6" width="14.28515625" bestFit="1" customWidth="1"/>
    <col min="9" max="9" width="10.140625" bestFit="1" customWidth="1"/>
    <col min="11" max="11" width="10.140625" bestFit="1" customWidth="1"/>
    <col min="12" max="12" width="15.5703125" customWidth="1"/>
    <col min="13" max="13" width="12.140625" bestFit="1" customWidth="1"/>
    <col min="14" max="14" width="12.140625" customWidth="1"/>
  </cols>
  <sheetData>
    <row r="1" spans="1:14" s="1" customFormat="1" ht="44.25" customHeight="1" thickBot="1" x14ac:dyDescent="0.3">
      <c r="A1" s="5" t="s">
        <v>0</v>
      </c>
      <c r="B1" s="4" t="s">
        <v>1</v>
      </c>
      <c r="C1" s="3" t="s">
        <v>2</v>
      </c>
      <c r="D1" s="1" t="s">
        <v>3</v>
      </c>
    </row>
    <row r="2" spans="1:14" ht="15.75" x14ac:dyDescent="0.25">
      <c r="A2" s="7">
        <v>43667.379861111112</v>
      </c>
      <c r="B2" s="6">
        <v>75</v>
      </c>
      <c r="C2" s="11">
        <f>IF(A2+B2&lt;DATE(YEAR(A2+B2),MONTH(A2+B2),1)+MOD(2-DATE(YEAR(A2+B2),MONTH(A2+B2),),7),DATE(YEAR(A2+B2),MONTH(A2+B2)-1,8)+MOD(2-DATE(YEAR(A2+B2),MONTH(A2+B2),),7),IF(A2+B2&lt;DATE(YEAR(A2+B2),MONTH(A2+B2),8)+MOD(2-DATE(YEAR(A2+B2),MONTH(A2+B2),),7),DATE(YEAR(A2+B2),MONTH(A2+B2),1)+MOD(2-DATE(YEAR(A2+B2),MONTH(A2+B2),),7),DATE(YEAR(A2+B2),MONTH(A2+B2),8)+MOD(2-DATE(YEAR(A2+B2),MONTH(A2+B2),),7)))</f>
        <v>43739</v>
      </c>
      <c r="D2" s="12">
        <f>A2+B2</f>
        <v>43742.379861111112</v>
      </c>
      <c r="F2" s="13">
        <f>LOOKUP(A2+B2,CHOOSE({1;2;3;4},EOMONTH(A2+B2,-2)+8-WEEKDAY(EOMONTH(A2+B2,-2)+1,13),EOMONTH(A2+B2,-2)+15-WEEKDAY(EOMONTH(A2+B2,-2)+1,13),EOMONTH(A2+B2,-1)+8-WEEKDAY(EOMONTH(A2+B2,-1)+1,13),EOMONTH(A2+B2,-1)+15-WEEKDAY(EOMONTH(A2+B2,-1)+1,13)))</f>
        <v>43739</v>
      </c>
      <c r="G2" s="9"/>
      <c r="I2" s="12"/>
      <c r="K2" s="12">
        <f>-LOOKUP(-INT(A2+B2),-CHOOSE({4;3;2;1},
EOMONTH(A2+B2,-1)+8-WEEKDAY(EOMONTH(A2+B2,-1)+1,13),
EOMONTH(A2+B2,-1)+15-WEEKDAY(EOMONTH(A2+B2,-1)+1,13),
EOMONTH(A2+B2,0)+8-WEEKDAY(EOMONTH(A2+B2,0)+1,13),
EOMONTH(A2+B2,0)+15-WEEKDAY(EOMONTH(A2+B2,0)+1,13)))</f>
        <v>43746</v>
      </c>
      <c r="L2" s="12">
        <f>-LOOKUP(-INT(A2+B2),-(EOMONTH(A2+B2,{0;0;-1;-1})+{15;8;15;8}-WEEKDAY(EOMONTH(A2+B2,{0;0;-1;-1})+1,13)))</f>
        <v>43746</v>
      </c>
      <c r="M2" s="12">
        <f>-LOOKUP(1-A2-B2,-(EOMONTH(A2+B2,{0;0;-1;-1})+{15;8;15;8}-WEEKDAY(EOMONTH(A2+B2,{0;0;-1;-1})+1,13)))</f>
        <v>43746</v>
      </c>
      <c r="N2" s="12">
        <f>-LOOKUP(1-A2-B2,WEEKDAY(EOMONTH(A2+B2,{0;0;-1;-1})+1,13)-EOMONTH(A2+B2,{0;0;-1;-1})-{15;8;15;8})</f>
        <v>43746</v>
      </c>
    </row>
    <row r="3" spans="1:14" x14ac:dyDescent="0.25">
      <c r="A3" s="8">
        <v>43713.625752314816</v>
      </c>
      <c r="B3" s="2">
        <v>75</v>
      </c>
      <c r="C3" s="11">
        <f t="shared" ref="C3:C8" si="0">IF(A3+B3&lt;DATE(YEAR(A3+B3),MONTH(A3+B3),1)+MOD(2-DATE(YEAR(A3+B3),MONTH(A3+B3),),7),DATE(YEAR(A3+B3),MONTH(A3+B3)-1,8)+MOD(2-DATE(YEAR(A3+B3),MONTH(A3+B3),),7),IF(A3+B3&lt;DATE(YEAR(A3+B3),MONTH(A3+B3),8)+MOD(2-DATE(YEAR(A3+B3),MONTH(A3+B3),),7),DATE(YEAR(A3+B3),MONTH(A3+B3),1)+MOD(2-DATE(YEAR(A3+B3),MONTH(A3+B3),),7),DATE(YEAR(A3+B3),MONTH(A3+B3),8)+MOD(2-DATE(YEAR(A3+B3),MONTH(A3+B3),),7)))</f>
        <v>43781</v>
      </c>
      <c r="D3" s="12">
        <f t="shared" ref="D3:D8" si="1">A3+B3</f>
        <v>43788.625752314816</v>
      </c>
      <c r="F3" s="13">
        <f>LOOKUP(A3+B3,CHOOSE({1;2;3;4},EOMONTH(A3+B3,-2)+8-WEEKDAY(EOMONTH(A3+B3,-2)+1,13),EOMONTH(A3+B3,-2)+15-WEEKDAY(EOMONTH(A3+B3,-2)+1,13),EOMONTH(A3+B3,-1)+8-WEEKDAY(EOMONTH(A3+B3,-1)+1,13),EOMONTH(A3+B3,-1)+15-WEEKDAY(EOMONTH(A3+B3,-1)+1,13)))</f>
        <v>43781</v>
      </c>
      <c r="K3" s="12">
        <f>-LOOKUP(-INT(A3+B3),-CHOOSE({4;3;2;1},EOMONTH(A3+B3,-1)+8-WEEKDAY(EOMONTH(A3+B3,-1)+1,13),EOMONTH(A3+B3,-1)+15-WEEKDAY(EOMONTH(A3+B3,-1)+1,13),EOMONTH(A3+B3,0)+8-WEEKDAY(EOMONTH(A3+B3,0)+1,13),EOMONTH(A3+B3,0)+15-WEEKDAY(EOMONTH(A3+B3,0)+1,13)))</f>
        <v>43802</v>
      </c>
      <c r="L3" s="12">
        <f>-LOOKUP(-INT(A3+B3),-(EOMONTH(A3+B3,{0;0;-1;-1})+{15;8;15;8}-WEEKDAY(EOMONTH(A3+B3,{0;0;-1;-1})+1,13)))</f>
        <v>43802</v>
      </c>
      <c r="M3" s="12">
        <f>-LOOKUP(1-A3-B3,-(EOMONTH(A3+B3,{0;0;-1;-1})+{15;8;15;8}-WEEKDAY(EOMONTH(A3+B3,{0;0;-1;-1})+1,13)))</f>
        <v>43802</v>
      </c>
      <c r="N3" s="12">
        <f>-LOOKUP(1-A3-B3,WEEKDAY(EOMONTH(A3+B3,{0;0;-1;-1})+1,13)-EOMONTH(A3+B3,{0;0;-1;-1})-{15;8;15;8})</f>
        <v>43802</v>
      </c>
    </row>
    <row r="4" spans="1:14" x14ac:dyDescent="0.25">
      <c r="A4" s="8">
        <v>43722.335474537038</v>
      </c>
      <c r="B4" s="2">
        <v>75</v>
      </c>
      <c r="C4" s="11">
        <f t="shared" si="0"/>
        <v>43781</v>
      </c>
      <c r="D4" s="12">
        <f t="shared" si="1"/>
        <v>43797.335474537038</v>
      </c>
      <c r="F4" s="13">
        <f>LOOKUP(A4+B4,CHOOSE({1;2;3;4},EOMONTH(A4+B4,-2)+8-WEEKDAY(EOMONTH(A4+B4,-2)+1,13),EOMONTH(A4+B4,-2)+15-WEEKDAY(EOMONTH(A4+B4,-2)+1,13),EOMONTH(A4+B4,-1)+8-WEEKDAY(EOMONTH(A4+B4,-1)+1,13),EOMONTH(A4+B4,-1)+15-WEEKDAY(EOMONTH(A4+B4,-1)+1,13)))</f>
        <v>43781</v>
      </c>
      <c r="J4" s="10"/>
      <c r="K4" s="12">
        <f>-LOOKUP(-INT(A4+B4),-CHOOSE({4;3;2;1},EOMONTH(A4+B4,-1)+8-WEEKDAY(EOMONTH(A4+B4,-1)+1,13),EOMONTH(A4+B4,-1)+15-WEEKDAY(EOMONTH(A4+B4,-1)+1,13),EOMONTH(A4+B4,0)+8-WEEKDAY(EOMONTH(A4+B4,0)+1,13),EOMONTH(A4+B4,0)+15-WEEKDAY(EOMONTH(A4+B4,0)+1,13)))</f>
        <v>43802</v>
      </c>
      <c r="L4" s="12">
        <f>-LOOKUP(-INT(A4+B4),-(EOMONTH(A4+B4,{0;0;-1;-1})+{15;8;15;8}-WEEKDAY(EOMONTH(A4+B4,{0;0;-1;-1})+1,13)))</f>
        <v>43802</v>
      </c>
      <c r="M4" s="12">
        <f>-LOOKUP(1-A4-B4,-(EOMONTH(A4+B4,{0;0;-1;-1})+{15;8;15;8}-WEEKDAY(EOMONTH(A4+B4,{0;0;-1;-1})+1,13)))</f>
        <v>43802</v>
      </c>
      <c r="N4" s="12">
        <f>-LOOKUP(1-A4-B4,WEEKDAY(EOMONTH(A4+B4,{0;0;-1;-1})+1,13)-EOMONTH(A4+B4,{0;0;-1;-1})-{15;8;15;8})</f>
        <v>43802</v>
      </c>
    </row>
    <row r="5" spans="1:14" x14ac:dyDescent="0.25">
      <c r="A5" s="8">
        <v>43725.7</v>
      </c>
      <c r="B5" s="2">
        <v>75</v>
      </c>
      <c r="C5" s="14">
        <f t="shared" si="0"/>
        <v>43779</v>
      </c>
      <c r="D5" s="12">
        <f t="shared" si="1"/>
        <v>43800.7</v>
      </c>
      <c r="F5" s="13">
        <f>LOOKUP(A5+B5,CHOOSE({1;2;3;4},EOMONTH(A5+B5,-2)+8-WEEKDAY(EOMONTH(A5+B5,-2)+1,13),EOMONTH(A5+B5,-2)+15-WEEKDAY(EOMONTH(A5+B5,-2)+1,13),EOMONTH(A5+B5,-1)+8-WEEKDAY(EOMONTH(A5+B5,-1)+1,13),EOMONTH(A5+B5,-1)+15-WEEKDAY(EOMONTH(A5+B5,-1)+1,13)))</f>
        <v>43781</v>
      </c>
      <c r="J5" s="10"/>
      <c r="K5" s="12">
        <f>-LOOKUP(-INT(A5+B5),-CHOOSE({4;3;2;1},EOMONTH(A5+B5,-1)+8-WEEKDAY(EOMONTH(A5+B5,-1)+1,13),EOMONTH(A5+B5,-1)+15-WEEKDAY(EOMONTH(A5+B5,-1)+1,13),EOMONTH(A5+B5,0)+8-WEEKDAY(EOMONTH(A5+B5,0)+1,13),EOMONTH(A5+B5,0)+15-WEEKDAY(EOMONTH(A5+B5,0)+1,13)))</f>
        <v>43802</v>
      </c>
      <c r="L5" s="12">
        <f>-LOOKUP(-INT(A5+B5),-(EOMONTH(A5+B5,{0;0;-1;-1})+{15;8;15;8}-WEEKDAY(EOMONTH(A5+B5,{0;0;-1;-1})+1,13)))</f>
        <v>43802</v>
      </c>
      <c r="M5" s="12">
        <f>-LOOKUP(1-A5-B5,-(EOMONTH(A5+B5,{0;0;-1;-1})+{15;8;15;8}-WEEKDAY(EOMONTH(A5+B5,{0;0;-1;-1})+1,13)))</f>
        <v>43802</v>
      </c>
      <c r="N5" s="12">
        <f>-LOOKUP(1-A5-B5,WEEKDAY(EOMONTH(A5+B5,{0;0;-1;-1})+1,13)-EOMONTH(A5+B5,{0;0;-1;-1})-{15;8;15;8})</f>
        <v>43802</v>
      </c>
    </row>
    <row r="6" spans="1:14" x14ac:dyDescent="0.25">
      <c r="A6" s="8">
        <v>43729.335995370369</v>
      </c>
      <c r="B6" s="2">
        <v>75</v>
      </c>
      <c r="C6" s="11">
        <f t="shared" si="0"/>
        <v>43802</v>
      </c>
      <c r="D6" s="12">
        <f t="shared" si="1"/>
        <v>43804.335995370369</v>
      </c>
      <c r="F6" s="13">
        <f>LOOKUP(A6+B6,CHOOSE({1;2;3;4},EOMONTH(A6+B6,-2)+8-WEEKDAY(EOMONTH(A6+B6,-2)+1,13),EOMONTH(A6+B6,-2)+15-WEEKDAY(EOMONTH(A6+B6,-2)+1,13),EOMONTH(A6+B6,-1)+8-WEEKDAY(EOMONTH(A6+B6,-1)+1,13),EOMONTH(A6+B6,-1)+15-WEEKDAY(EOMONTH(A6+B6,-1)+1,13)))</f>
        <v>43802</v>
      </c>
      <c r="J6" s="10"/>
      <c r="K6" s="12">
        <f>-LOOKUP(-INT(A6+B6),-CHOOSE({4;3;2;1},EOMONTH(A6+B6,-1)+8-WEEKDAY(EOMONTH(A6+B6,-1)+1,13),EOMONTH(A6+B6,-1)+15-WEEKDAY(EOMONTH(A6+B6,-1)+1,13),EOMONTH(A6+B6,0)+8-WEEKDAY(EOMONTH(A6+B6,0)+1,13),EOMONTH(A6+B6,0)+15-WEEKDAY(EOMONTH(A6+B6,0)+1,13)))</f>
        <v>43809</v>
      </c>
      <c r="L6" s="12">
        <f>-LOOKUP(-INT(A6+B6),-(EOMONTH(A6+B6,{0;0;-1;-1})+{15;8;15;8}-WEEKDAY(EOMONTH(A6+B6,{0;0;-1;-1})+1,13)))</f>
        <v>43809</v>
      </c>
      <c r="M6" s="12">
        <f>-LOOKUP(1-A6-B6,-(EOMONTH(A6+B6,{0;0;-1;-1})+{15;8;15;8}-WEEKDAY(EOMONTH(A6+B6,{0;0;-1;-1})+1,13)))</f>
        <v>43809</v>
      </c>
      <c r="N6" s="12">
        <f>-LOOKUP(1-A6-B6,WEEKDAY(EOMONTH(A6+B6,{0;0;-1;-1})+1,13)-EOMONTH(A6+B6,{0;0;-1;-1})-{15;8;15;8})</f>
        <v>43809</v>
      </c>
    </row>
    <row r="7" spans="1:14" x14ac:dyDescent="0.25">
      <c r="A7" s="8">
        <v>43729.336111111108</v>
      </c>
      <c r="B7" s="2">
        <v>75</v>
      </c>
      <c r="C7" s="11">
        <f t="shared" si="0"/>
        <v>43802</v>
      </c>
      <c r="D7" s="12">
        <f t="shared" si="1"/>
        <v>43804.336111111108</v>
      </c>
      <c r="F7" s="13">
        <f>LOOKUP(A7+B7,CHOOSE({1;2;3;4},EOMONTH(A7+B7,-2)+8-WEEKDAY(EOMONTH(A7+B7,-2)+1,13),EOMONTH(A7+B7,-2)+15-WEEKDAY(EOMONTH(A7+B7,-2)+1,13),EOMONTH(A7+B7,-1)+8-WEEKDAY(EOMONTH(A7+B7,-1)+1,13),EOMONTH(A7+B7,-1)+15-WEEKDAY(EOMONTH(A7+B7,-1)+1,13)))</f>
        <v>43802</v>
      </c>
      <c r="J7" s="10"/>
      <c r="K7" s="12">
        <f>-LOOKUP(-INT(A7+B7),-CHOOSE({4;3;2;1},EOMONTH(A7+B7,-1)+8-WEEKDAY(EOMONTH(A7+B7,-1)+1,13),EOMONTH(A7+B7,-1)+15-WEEKDAY(EOMONTH(A7+B7,-1)+1,13),EOMONTH(A7+B7,0)+8-WEEKDAY(EOMONTH(A7+B7,0)+1,13),EOMONTH(A7+B7,0)+15-WEEKDAY(EOMONTH(A7+B7,0)+1,13)))</f>
        <v>43809</v>
      </c>
      <c r="L7" s="12">
        <f>-LOOKUP(-INT(A7+B7),-(EOMONTH(A7+B7,{0;0;-1;-1})+{15;8;15;8}-WEEKDAY(EOMONTH(A7+B7,{0;0;-1;-1})+1,13)))</f>
        <v>43809</v>
      </c>
      <c r="M7" s="12">
        <f>-LOOKUP(1-A7-B7,-(EOMONTH(A7+B7,{0;0;-1;-1})+{15;8;15;8}-WEEKDAY(EOMONTH(A7+B7,{0;0;-1;-1})+1,13)))</f>
        <v>43809</v>
      </c>
      <c r="N7" s="12">
        <f>-LOOKUP(1-A7-B7,WEEKDAY(EOMONTH(A7+B7,{0;0;-1;-1})+1,13)-EOMONTH(A7+B7,{0;0;-1;-1})-{15;8;15;8})</f>
        <v>43809</v>
      </c>
    </row>
    <row r="8" spans="1:14" x14ac:dyDescent="0.25">
      <c r="A8" s="8">
        <v>43735.660416666666</v>
      </c>
      <c r="B8" s="2">
        <v>75</v>
      </c>
      <c r="C8" s="11">
        <f t="shared" si="0"/>
        <v>43809</v>
      </c>
      <c r="D8" s="12">
        <f t="shared" si="1"/>
        <v>43810.660416666666</v>
      </c>
      <c r="F8" s="13">
        <f>LOOKUP(A8+B8,CHOOSE({1;2;3;4},EOMONTH(A8+B8,-2)+8-WEEKDAY(EOMONTH(A8+B8,-2)+1,13),EOMONTH(A8+B8,-2)+15-WEEKDAY(EOMONTH(A8+B8,-2)+1,13),EOMONTH(A8+B8,-1)+8-WEEKDAY(EOMONTH(A8+B8,-1)+1,13),EOMONTH(A8+B8,-1)+15-WEEKDAY(EOMONTH(A8+B8,-1)+1,13)))</f>
        <v>43809</v>
      </c>
      <c r="K8" s="12">
        <f>-LOOKUP(-INT(A8+B8),-CHOOSE({4;3;2;1},EOMONTH(A8+B8,-1)+8-WEEKDAY(EOMONTH(A8+B8,-1)+1,13),EOMONTH(A8+B8,-1)+15-WEEKDAY(EOMONTH(A8+B8,-1)+1,13),EOMONTH(A8+B8,0)+8-WEEKDAY(EOMONTH(A8+B8,0)+1,13),EOMONTH(A8+B8,0)+15-WEEKDAY(EOMONTH(A8+B8,0)+1,13)))</f>
        <v>43837</v>
      </c>
      <c r="L8" s="12">
        <f>-LOOKUP(-INT(A8+B8),-(EOMONTH(A8+B8,{0;0;-1;-1})+{15;8;15;8}-WEEKDAY(EOMONTH(A8+B8,{0;0;-1;-1})+1,13)))</f>
        <v>43837</v>
      </c>
      <c r="M8" s="12">
        <f>-LOOKUP(1-A8-B8,-(EOMONTH(A8+B8,{0;0;-1;-1})+{15;8;15;8}-WEEKDAY(EOMONTH(A8+B8,{0;0;-1;-1})+1,13)))</f>
        <v>43837</v>
      </c>
      <c r="N8" s="12">
        <f>-LOOKUP(1-A8-B8,WEEKDAY(EOMONTH(A8+B8,{0;0;-1;-1})+1,13)-EOMONTH(A8+B8,{0;0;-1;-1})-{15;8;15;8})</f>
        <v>43837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Паршина Анна</dc:creator>
  <cp:lastModifiedBy>Blizniuk Mikhail Vasilyevich</cp:lastModifiedBy>
  <dcterms:created xsi:type="dcterms:W3CDTF">2019-10-16T14:47:25Z</dcterms:created>
  <dcterms:modified xsi:type="dcterms:W3CDTF">2019-10-17T09:41:22Z</dcterms:modified>
</cp:coreProperties>
</file>