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20vte\Desktop\"/>
    </mc:Choice>
  </mc:AlternateContent>
  <bookViews>
    <workbookView xWindow="0" yWindow="0" windowWidth="19200" windowHeight="10905" activeTab="1"/>
  </bookViews>
  <sheets>
    <sheet name="Справочник" sheetId="1" r:id="rId1"/>
    <sheet name="Скла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H3" i="2" l="1"/>
  <c r="D3" i="2"/>
  <c r="D4" i="2"/>
  <c r="D5" i="2"/>
  <c r="D6" i="2"/>
  <c r="D7" i="2"/>
  <c r="D8" i="2"/>
  <c r="D9" i="2"/>
  <c r="D2" i="2"/>
  <c r="A3" i="2"/>
  <c r="A4" i="2"/>
  <c r="A5" i="2"/>
  <c r="A6" i="2"/>
  <c r="A7" i="2"/>
  <c r="A8" i="2"/>
  <c r="A9" i="2"/>
  <c r="A2" i="2"/>
</calcChain>
</file>

<file path=xl/sharedStrings.xml><?xml version="1.0" encoding="utf-8"?>
<sst xmlns="http://schemas.openxmlformats.org/spreadsheetml/2006/main" count="25" uniqueCount="19">
  <si>
    <t>Адреналин</t>
  </si>
  <si>
    <t>Аквадетрим</t>
  </si>
  <si>
    <t>Норадреналин</t>
  </si>
  <si>
    <t>Кетарол</t>
  </si>
  <si>
    <t>Нитроглицерин</t>
  </si>
  <si>
    <t xml:space="preserve">Столик хирургический </t>
  </si>
  <si>
    <t>Пипетка глазная</t>
  </si>
  <si>
    <t>Продез</t>
  </si>
  <si>
    <t>уп</t>
  </si>
  <si>
    <t>шт</t>
  </si>
  <si>
    <t>фл</t>
  </si>
  <si>
    <t>Наименование</t>
  </si>
  <si>
    <t>ед.изм</t>
  </si>
  <si>
    <t>цена</t>
  </si>
  <si>
    <t>срок годн.</t>
  </si>
  <si>
    <t>Приход</t>
  </si>
  <si>
    <t>Расход</t>
  </si>
  <si>
    <t>Остаток</t>
  </si>
  <si>
    <t>Срок годности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</si>
</sst>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6">
    <dxf>
      <numFmt numFmtId="19" formatCode="dd/mm/yyyy"/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numFmt numFmtId="19" formatCode="dd/mm/yyyy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ов" displayName="Тов" ref="A1:D9" totalsRowShown="0">
  <autoFilter ref="A1:D9"/>
  <tableColumns count="4">
    <tableColumn id="1" name="Наименование"/>
    <tableColumn id="2" name="ед.изм"/>
    <tableColumn id="3" name="цена"/>
    <tableColumn id="4" name="срок годн." dataDxfId="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E9" totalsRowShown="0">
  <autoFilter ref="A1:E9"/>
  <tableColumns count="5">
    <tableColumn id="1" name="Наименование">
      <calculatedColumnFormula>Тов[Наименование]</calculatedColumnFormula>
    </tableColumn>
    <tableColumn id="2" name="Приход"/>
    <tableColumn id="3" name="Расход"/>
    <tableColumn id="4" name="Остаток">
      <calculatedColumnFormula>B2-C2</calculatedColumnFormula>
    </tableColumn>
    <tableColumn id="5" name="Срок годности" dataDxfId="0">
      <calculatedColumnFormula>IF(VLOOKUP(Таблица4[Наименование],Тов[],4,0)="","",VLOOKUP(Таблица4[Наименование],Тов[],4,0))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"/>
    </sheetView>
  </sheetViews>
  <sheetFormatPr defaultRowHeight="15" x14ac:dyDescent="0.25"/>
  <cols>
    <col min="1" max="1" width="27.85546875" customWidth="1"/>
    <col min="2" max="4" width="11.7109375" customWidth="1"/>
  </cols>
  <sheetData>
    <row r="1" spans="1:4" x14ac:dyDescent="0.25">
      <c r="A1" t="s">
        <v>11</v>
      </c>
      <c r="B1" t="s">
        <v>12</v>
      </c>
      <c r="C1" t="s">
        <v>13</v>
      </c>
      <c r="D1" s="1" t="s">
        <v>14</v>
      </c>
    </row>
    <row r="2" spans="1:4" x14ac:dyDescent="0.25">
      <c r="A2" t="s">
        <v>0</v>
      </c>
      <c r="B2" t="s">
        <v>8</v>
      </c>
      <c r="C2">
        <v>2.4</v>
      </c>
      <c r="D2" s="1">
        <v>43831</v>
      </c>
    </row>
    <row r="3" spans="1:4" x14ac:dyDescent="0.25">
      <c r="A3" t="s">
        <v>1</v>
      </c>
      <c r="B3" t="s">
        <v>8</v>
      </c>
      <c r="C3">
        <v>1.8</v>
      </c>
      <c r="D3" s="1">
        <v>44197</v>
      </c>
    </row>
    <row r="4" spans="1:4" x14ac:dyDescent="0.25">
      <c r="A4" t="s">
        <v>2</v>
      </c>
      <c r="B4" t="s">
        <v>8</v>
      </c>
      <c r="C4">
        <v>3.5</v>
      </c>
      <c r="D4" s="1">
        <v>43800</v>
      </c>
    </row>
    <row r="5" spans="1:4" x14ac:dyDescent="0.25">
      <c r="A5" t="s">
        <v>3</v>
      </c>
      <c r="B5" t="s">
        <v>8</v>
      </c>
      <c r="C5">
        <v>1.2</v>
      </c>
      <c r="D5" s="1">
        <v>43739</v>
      </c>
    </row>
    <row r="6" spans="1:4" x14ac:dyDescent="0.25">
      <c r="A6" t="s">
        <v>4</v>
      </c>
      <c r="B6" t="s">
        <v>8</v>
      </c>
      <c r="C6">
        <v>1</v>
      </c>
      <c r="D6" s="1">
        <v>44105</v>
      </c>
    </row>
    <row r="7" spans="1:4" x14ac:dyDescent="0.25">
      <c r="A7" t="s">
        <v>5</v>
      </c>
      <c r="B7" t="s">
        <v>9</v>
      </c>
      <c r="C7">
        <v>103.4</v>
      </c>
    </row>
    <row r="8" spans="1:4" x14ac:dyDescent="0.25">
      <c r="A8" t="s">
        <v>6</v>
      </c>
      <c r="B8" t="s">
        <v>9</v>
      </c>
      <c r="C8">
        <v>0.5</v>
      </c>
    </row>
    <row r="9" spans="1:4" x14ac:dyDescent="0.25">
      <c r="A9" t="s">
        <v>7</v>
      </c>
      <c r="B9" t="s">
        <v>10</v>
      </c>
      <c r="C9">
        <v>5.6</v>
      </c>
      <c r="D9" s="1">
        <v>43831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G9" sqref="G9"/>
    </sheetView>
  </sheetViews>
  <sheetFormatPr defaultRowHeight="15" x14ac:dyDescent="0.25"/>
  <cols>
    <col min="1" max="1" width="23.85546875" customWidth="1"/>
    <col min="2" max="3" width="11.7109375" customWidth="1"/>
    <col min="4" max="4" width="12.140625" customWidth="1"/>
    <col min="5" max="5" width="16.42578125" customWidth="1"/>
    <col min="8" max="8" width="10.140625" bestFit="1" customWidth="1"/>
  </cols>
  <sheetData>
    <row r="1" spans="1:8" x14ac:dyDescent="0.25">
      <c r="A1" t="s">
        <v>11</v>
      </c>
      <c r="B1" t="s">
        <v>15</v>
      </c>
      <c r="C1" t="s">
        <v>16</v>
      </c>
      <c r="D1" t="s">
        <v>17</v>
      </c>
      <c r="E1" t="s">
        <v>18</v>
      </c>
    </row>
    <row r="2" spans="1:8" x14ac:dyDescent="0.25">
      <c r="A2" t="str">
        <f>Тов[Наименование]</f>
        <v>Адреналин</v>
      </c>
      <c r="B2">
        <v>1</v>
      </c>
      <c r="C2">
        <v>0</v>
      </c>
      <c r="D2">
        <f>B2-C2</f>
        <v>1</v>
      </c>
      <c r="E2" s="1">
        <f>IF(VLOOKUP(Таблица4[Наименование],Тов[],4,0)="","",VLOOKUP(Таблица4[Наименование],Тов[],4,0))</f>
        <v>43831</v>
      </c>
    </row>
    <row r="3" spans="1:8" x14ac:dyDescent="0.25">
      <c r="A3" t="str">
        <f>Тов[Наименование]</f>
        <v>Аквадетрим</v>
      </c>
      <c r="B3">
        <v>2</v>
      </c>
      <c r="C3">
        <v>1</v>
      </c>
      <c r="D3">
        <f t="shared" ref="D3:D9" si="0">B3-C3</f>
        <v>1</v>
      </c>
      <c r="E3" s="1">
        <f>IF(VLOOKUP(Таблица4[Наименование],Тов[],4,0)="","",VLOOKUP(Таблица4[Наименование],Тов[],4,0))</f>
        <v>44197</v>
      </c>
      <c r="H3" s="1">
        <f ca="1">TODAY()</f>
        <v>43759</v>
      </c>
    </row>
    <row r="4" spans="1:8" x14ac:dyDescent="0.25">
      <c r="A4" t="str">
        <f>Тов[Наименование]</f>
        <v>Норадреналин</v>
      </c>
      <c r="B4">
        <v>5</v>
      </c>
      <c r="C4">
        <v>5</v>
      </c>
      <c r="D4">
        <f t="shared" si="0"/>
        <v>0</v>
      </c>
      <c r="E4" s="1">
        <f>IF(VLOOKUP(Таблица4[Наименование],Тов[],4,0)="","",VLOOKUP(Таблица4[Наименование],Тов[],4,0))</f>
        <v>43800</v>
      </c>
    </row>
    <row r="5" spans="1:8" x14ac:dyDescent="0.25">
      <c r="A5" t="str">
        <f>Тов[Наименование]</f>
        <v>Кетарол</v>
      </c>
      <c r="B5">
        <v>8</v>
      </c>
      <c r="C5">
        <v>4</v>
      </c>
      <c r="D5">
        <f t="shared" si="0"/>
        <v>4</v>
      </c>
      <c r="E5" s="1">
        <f>IF(VLOOKUP(Таблица4[Наименование],Тов[],4,0)="","",VLOOKUP(Таблица4[Наименование],Тов[],4,0))</f>
        <v>43739</v>
      </c>
    </row>
    <row r="6" spans="1:8" x14ac:dyDescent="0.25">
      <c r="A6" t="str">
        <f>Тов[Наименование]</f>
        <v>Нитроглицерин</v>
      </c>
      <c r="B6">
        <v>10</v>
      </c>
      <c r="C6">
        <v>10</v>
      </c>
      <c r="D6">
        <f t="shared" si="0"/>
        <v>0</v>
      </c>
      <c r="E6" s="1">
        <f>IF(VLOOKUP(Таблица4[Наименование],Тов[],4,0)="","",VLOOKUP(Таблица4[Наименование],Тов[],4,0))</f>
        <v>44105</v>
      </c>
    </row>
    <row r="7" spans="1:8" x14ac:dyDescent="0.25">
      <c r="A7" t="str">
        <f>Тов[Наименование]</f>
        <v xml:space="preserve">Столик хирургический </v>
      </c>
      <c r="B7">
        <v>3</v>
      </c>
      <c r="C7">
        <v>3</v>
      </c>
      <c r="D7">
        <f t="shared" si="0"/>
        <v>0</v>
      </c>
      <c r="E7" s="1" t="str">
        <f>IF(VLOOKUP(Таблица4[Наименование],Тов[],4,0)="","",VLOOKUP(Таблица4[Наименование],Тов[],4,0))</f>
        <v/>
      </c>
    </row>
    <row r="8" spans="1:8" x14ac:dyDescent="0.25">
      <c r="A8" t="str">
        <f>Тов[Наименование]</f>
        <v>Пипетка глазная</v>
      </c>
      <c r="B8">
        <v>10</v>
      </c>
      <c r="C8">
        <v>5</v>
      </c>
      <c r="D8">
        <f t="shared" si="0"/>
        <v>5</v>
      </c>
      <c r="E8" s="1" t="str">
        <f>IF(VLOOKUP(Таблица4[Наименование],Тов[],4,0)="","",VLOOKUP(Таблица4[Наименование],Тов[],4,0))</f>
        <v/>
      </c>
    </row>
    <row r="9" spans="1:8" x14ac:dyDescent="0.25">
      <c r="A9" t="str">
        <f>Тов[Наименование]</f>
        <v>Продез</v>
      </c>
      <c r="B9">
        <v>10</v>
      </c>
      <c r="C9">
        <v>0</v>
      </c>
      <c r="D9">
        <f t="shared" si="0"/>
        <v>10</v>
      </c>
      <c r="E9" s="1">
        <f>IF(VLOOKUP(Таблица4[Наименование],Тов[],4,0)="","",VLOOKUP(Таблица4[Наименование],Тов[],4,0))</f>
        <v>43831</v>
      </c>
    </row>
  </sheetData>
  <conditionalFormatting sqref="E2:E9">
    <cfRule type="expression" dxfId="4" priority="4">
      <formula>$E2-$H$3&lt;=30</formula>
    </cfRule>
    <cfRule type="expression" dxfId="3" priority="3">
      <formula>$E2-$H$3&lt;=90</formula>
    </cfRule>
    <cfRule type="expression" dxfId="2" priority="2">
      <formula>$E2-$H$3&gt;90</formula>
    </cfRule>
    <cfRule type="expression" dxfId="1" priority="1">
      <formula>$E2-$H$3&lt;0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Справочник</vt:lpstr>
      <vt:lpstr>Склад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420vte</dc:creator>
  <cp:lastModifiedBy>420vte</cp:lastModifiedBy>
  <dcterms:created xsi:type="dcterms:W3CDTF">2019-10-21T09:56:10Z</dcterms:created>
  <dcterms:modified xsi:type="dcterms:W3CDTF">2019-10-21T10:41:49Z</dcterms:modified>
</cp:coreProperties>
</file>