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5860" windowHeight="10620" activeTab="1"/>
  </bookViews>
  <sheets>
    <sheet name="МР" sheetId="2" r:id="rId1"/>
    <sheet name="СЗ" sheetId="3" r:id="rId2"/>
  </sheets>
  <calcPr calcId="145621"/>
</workbook>
</file>

<file path=xl/calcChain.xml><?xml version="1.0" encoding="utf-8"?>
<calcChain xmlns="http://schemas.openxmlformats.org/spreadsheetml/2006/main">
  <c r="G6" i="3" l="1"/>
  <c r="H6" i="3"/>
  <c r="I6" i="3"/>
  <c r="J6" i="3"/>
  <c r="K6" i="3"/>
  <c r="L6" i="3"/>
  <c r="M6" i="3"/>
  <c r="F5" i="3"/>
  <c r="F6" i="3" s="1"/>
  <c r="G5" i="3"/>
  <c r="H5" i="3"/>
  <c r="I5" i="3"/>
  <c r="J5" i="3"/>
  <c r="K5" i="3"/>
  <c r="L5" i="3"/>
  <c r="M5" i="3"/>
  <c r="E5" i="3"/>
  <c r="F4" i="3"/>
  <c r="G4" i="3"/>
  <c r="H4" i="3"/>
  <c r="I4" i="3"/>
  <c r="J4" i="3"/>
  <c r="K4" i="3"/>
  <c r="L4" i="3"/>
  <c r="M4" i="3"/>
  <c r="E4" i="3"/>
  <c r="F10" i="3"/>
  <c r="H10" i="3"/>
  <c r="I10" i="3"/>
  <c r="J10" i="3"/>
  <c r="K10" i="3"/>
  <c r="L10" i="3"/>
  <c r="M10" i="3"/>
  <c r="E10" i="3"/>
  <c r="E6" i="3"/>
  <c r="C8" i="3" l="1"/>
  <c r="C9" i="3" s="1"/>
  <c r="C10" i="3" s="1"/>
  <c r="C4" i="3"/>
  <c r="C5" i="3" l="1"/>
  <c r="C6" i="3" s="1"/>
  <c r="P14" i="2"/>
  <c r="N14" i="2"/>
  <c r="L14" i="2"/>
  <c r="J14" i="2"/>
  <c r="H14" i="2"/>
  <c r="F14" i="2"/>
  <c r="E14" i="2"/>
  <c r="C13" i="2"/>
  <c r="B13" i="2"/>
  <c r="D13" i="2" s="1"/>
  <c r="C12" i="2"/>
  <c r="B12" i="2"/>
  <c r="D12" i="2" s="1"/>
  <c r="C11" i="2"/>
  <c r="C14" i="2" s="1"/>
  <c r="B11" i="2"/>
  <c r="B14" i="2" s="1"/>
  <c r="D11" i="2" l="1"/>
  <c r="D14" i="2" s="1"/>
  <c r="B3" i="2"/>
  <c r="C8" i="2" l="1"/>
  <c r="C9" i="2"/>
  <c r="C7" i="2"/>
  <c r="B8" i="2"/>
  <c r="B9" i="2"/>
  <c r="B7" i="2"/>
  <c r="B4" i="2"/>
  <c r="B5" i="2"/>
  <c r="C4" i="2"/>
  <c r="C5" i="2"/>
  <c r="C3" i="2"/>
  <c r="N10" i="2"/>
  <c r="P10" i="2"/>
  <c r="N6" i="2"/>
  <c r="P6" i="2"/>
  <c r="L10" i="2"/>
  <c r="J10" i="2"/>
  <c r="H10" i="2"/>
  <c r="F10" i="2"/>
  <c r="E10" i="2"/>
  <c r="J6" i="2"/>
  <c r="L6" i="2"/>
  <c r="O7" i="3"/>
  <c r="O3" i="3"/>
  <c r="A8" i="3"/>
  <c r="A9" i="3"/>
  <c r="A10" i="3"/>
  <c r="A7" i="3"/>
  <c r="H6" i="2"/>
  <c r="E6" i="2"/>
  <c r="F6" i="2"/>
  <c r="M9" i="3" l="1"/>
  <c r="L9" i="3"/>
  <c r="K9" i="3"/>
  <c r="J9" i="3"/>
  <c r="I9" i="3"/>
  <c r="H9" i="3"/>
  <c r="G9" i="3"/>
  <c r="G10" i="3" s="1"/>
  <c r="F9" i="3"/>
  <c r="E9" i="3"/>
  <c r="M8" i="3"/>
  <c r="L8" i="3"/>
  <c r="K8" i="3"/>
  <c r="J8" i="3"/>
  <c r="I8" i="3"/>
  <c r="H8" i="3"/>
  <c r="G8" i="3"/>
  <c r="F8" i="3"/>
  <c r="E8" i="3"/>
  <c r="O10" i="3"/>
  <c r="O6" i="3"/>
  <c r="O5" i="3"/>
  <c r="O4" i="3"/>
  <c r="O9" i="3"/>
  <c r="O8" i="3"/>
  <c r="D5" i="2"/>
  <c r="C6" i="2"/>
  <c r="D9" i="2"/>
  <c r="D4" i="2"/>
  <c r="D7" i="2"/>
  <c r="B6" i="2"/>
  <c r="D3" i="2"/>
  <c r="C10" i="2"/>
  <c r="D8" i="2"/>
  <c r="B10" i="2"/>
  <c r="D10" i="2" l="1"/>
  <c r="D6" i="2"/>
</calcChain>
</file>

<file path=xl/comments1.xml><?xml version="1.0" encoding="utf-8"?>
<comments xmlns="http://schemas.openxmlformats.org/spreadsheetml/2006/main">
  <authors>
    <author>Пользователь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Дата СЗ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ПСО по СЗ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Дата СЗ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ПСО по СЗ</t>
        </r>
      </text>
    </comment>
  </commentList>
</comments>
</file>

<file path=xl/sharedStrings.xml><?xml version="1.0" encoding="utf-8"?>
<sst xmlns="http://schemas.openxmlformats.org/spreadsheetml/2006/main" count="58" uniqueCount="26">
  <si>
    <t>ФП</t>
  </si>
  <si>
    <t>№0001</t>
  </si>
  <si>
    <t>фин-е</t>
  </si>
  <si>
    <t>оплата</t>
  </si>
  <si>
    <t>остаток</t>
  </si>
  <si>
    <t>ост на 01.01</t>
  </si>
  <si>
    <t>№ СЗ</t>
  </si>
  <si>
    <t>№СЗ</t>
  </si>
  <si>
    <t>номер СЗ</t>
  </si>
  <si>
    <t>результат</t>
  </si>
  <si>
    <t>Статус СЗ</t>
  </si>
  <si>
    <t>заявлено</t>
  </si>
  <si>
    <t>дата</t>
  </si>
  <si>
    <t>итоги</t>
  </si>
  <si>
    <t>№0002</t>
  </si>
  <si>
    <t>E4</t>
  </si>
  <si>
    <t>E5</t>
  </si>
  <si>
    <t>G8</t>
  </si>
  <si>
    <t>G9</t>
  </si>
  <si>
    <t>в ячейке</t>
  </si>
  <si>
    <t>должно быть 30</t>
  </si>
  <si>
    <t>должно быть 45</t>
  </si>
  <si>
    <t>F4</t>
  </si>
  <si>
    <t>F5</t>
  </si>
  <si>
    <t>должно быть 6</t>
  </si>
  <si>
    <t>Примечание: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</si>
</sst>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" fontId="1" fillId="0" borderId="0" xfId="0" applyNumberFormat="1" applyFont="1" applyFill="1"/>
    <xf numFmtId="0" fontId="0" fillId="0" borderId="0" xfId="0" applyFill="1" applyAlignme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2" fillId="0" borderId="0" xfId="0" applyNumberFormat="1" applyFont="1" applyFill="1"/>
    <xf numFmtId="0" fontId="0" fillId="4" borderId="0" xfId="0" applyFill="1"/>
    <xf numFmtId="16" fontId="0" fillId="4" borderId="0" xfId="0" applyNumberFormat="1" applyFill="1"/>
    <xf numFmtId="0" fontId="1" fillId="4" borderId="0" xfId="0" applyNumberFormat="1" applyFont="1" applyFill="1"/>
    <xf numFmtId="0" fontId="0" fillId="0" borderId="0" xfId="0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0" xfId="0" applyNumberFormat="1" applyFont="1" applyFill="1"/>
    <xf numFmtId="0" fontId="0" fillId="0" borderId="0" xfId="0" applyAlignment="1">
      <alignment horizontal="right"/>
    </xf>
    <xf numFmtId="16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4"/>
  <sheetViews>
    <sheetView workbookViewId="0">
      <selection activeCell="G3" sqref="G3"/>
    </sheetView>
  </sheetViews>
  <sheetFormatPr defaultRowHeight="15" outlineLevelRow="1" x14ac:dyDescent="0.25"/>
  <cols>
    <col min="2" max="2" width="12.28515625" customWidth="1"/>
    <col min="3" max="3" width="10.5703125" customWidth="1"/>
    <col min="4" max="4" width="11" customWidth="1"/>
    <col min="5" max="5" width="9.5703125" customWidth="1"/>
  </cols>
  <sheetData>
    <row r="1" spans="1:17" x14ac:dyDescent="0.25">
      <c r="A1" s="20" t="s">
        <v>0</v>
      </c>
      <c r="B1" s="21"/>
      <c r="C1" s="21"/>
      <c r="D1" s="21"/>
      <c r="E1" s="22" t="s">
        <v>5</v>
      </c>
      <c r="F1" s="19">
        <v>43489</v>
      </c>
      <c r="G1" s="19"/>
      <c r="H1" s="19"/>
      <c r="I1" s="19"/>
      <c r="J1" s="19">
        <v>43490</v>
      </c>
      <c r="K1" s="19"/>
      <c r="L1" s="19"/>
      <c r="M1" s="19"/>
      <c r="N1" s="19">
        <v>43491</v>
      </c>
      <c r="O1" s="19"/>
      <c r="P1" s="19"/>
      <c r="Q1" s="19"/>
    </row>
    <row r="2" spans="1:17" x14ac:dyDescent="0.25">
      <c r="A2" s="20"/>
      <c r="B2" s="5" t="s">
        <v>2</v>
      </c>
      <c r="C2" s="5" t="s">
        <v>3</v>
      </c>
      <c r="D2" s="5" t="s">
        <v>4</v>
      </c>
      <c r="E2" s="23"/>
      <c r="F2" s="7" t="s">
        <v>2</v>
      </c>
      <c r="G2" s="7" t="s">
        <v>6</v>
      </c>
      <c r="H2" s="7" t="s">
        <v>3</v>
      </c>
      <c r="I2" s="7" t="s">
        <v>7</v>
      </c>
      <c r="J2" s="7" t="s">
        <v>2</v>
      </c>
      <c r="K2" s="7" t="s">
        <v>6</v>
      </c>
      <c r="L2" s="7" t="s">
        <v>3</v>
      </c>
      <c r="M2" s="7" t="s">
        <v>7</v>
      </c>
      <c r="N2" s="7" t="s">
        <v>2</v>
      </c>
      <c r="O2" s="7" t="s">
        <v>6</v>
      </c>
      <c r="P2" s="7" t="s">
        <v>3</v>
      </c>
      <c r="Q2" s="7" t="s">
        <v>7</v>
      </c>
    </row>
    <row r="3" spans="1:17" outlineLevel="1" x14ac:dyDescent="0.25">
      <c r="A3" s="11">
        <v>1110</v>
      </c>
      <c r="B3" s="5">
        <f ca="1">SUMIF($F$2:$Q$2,"фин-е",F3:P3)+E3</f>
        <v>30</v>
      </c>
      <c r="C3" s="5">
        <f ca="1">SUMIF($F$2:$Q$2,"оплата",F3:P3)</f>
        <v>30</v>
      </c>
      <c r="D3" s="5">
        <f ca="1">B3-C3</f>
        <v>0</v>
      </c>
      <c r="E3" s="5"/>
      <c r="F3" s="5">
        <v>20</v>
      </c>
      <c r="G3" s="8" t="s">
        <v>1</v>
      </c>
      <c r="H3" s="5"/>
      <c r="I3" s="5"/>
      <c r="J3" s="7">
        <v>10</v>
      </c>
      <c r="K3" s="7" t="s">
        <v>1</v>
      </c>
      <c r="L3" s="7">
        <v>20</v>
      </c>
      <c r="M3" s="7" t="s">
        <v>1</v>
      </c>
      <c r="N3" s="7"/>
      <c r="O3" s="7"/>
      <c r="P3" s="7">
        <v>10</v>
      </c>
      <c r="Q3" s="7" t="s">
        <v>1</v>
      </c>
    </row>
    <row r="4" spans="1:17" outlineLevel="1" x14ac:dyDescent="0.25">
      <c r="A4" s="11">
        <v>1110</v>
      </c>
      <c r="B4" s="5">
        <f t="shared" ref="B4:B9" ca="1" si="0">SUMIF($F$2:$Q$2,"фин-е",F4:P4)+E4</f>
        <v>0</v>
      </c>
      <c r="C4" s="5">
        <f t="shared" ref="C4:C9" ca="1" si="1">SUMIF($F$2:$Q$2,"оплата",F4:P4)</f>
        <v>0</v>
      </c>
      <c r="D4" s="5">
        <f t="shared" ref="D4:D9" ca="1" si="2">B4-C4</f>
        <v>0</v>
      </c>
      <c r="E4" s="5"/>
      <c r="F4" s="5"/>
      <c r="G4" s="5"/>
      <c r="H4" s="5"/>
      <c r="I4" s="5"/>
      <c r="J4" s="7"/>
      <c r="K4" s="7"/>
      <c r="L4" s="7"/>
      <c r="M4" s="7"/>
      <c r="N4" s="7"/>
      <c r="O4" s="7"/>
      <c r="P4" s="7"/>
      <c r="Q4" s="7"/>
    </row>
    <row r="5" spans="1:17" outlineLevel="1" x14ac:dyDescent="0.25">
      <c r="A5" s="11">
        <v>1110</v>
      </c>
      <c r="B5" s="5">
        <f t="shared" ca="1" si="0"/>
        <v>0</v>
      </c>
      <c r="C5" s="5">
        <f t="shared" ca="1" si="1"/>
        <v>0</v>
      </c>
      <c r="D5" s="5">
        <f t="shared" ca="1" si="2"/>
        <v>0</v>
      </c>
      <c r="E5" s="5"/>
      <c r="F5" s="5"/>
      <c r="G5" s="5"/>
      <c r="H5" s="5"/>
      <c r="I5" s="5"/>
      <c r="J5" s="7"/>
      <c r="K5" s="7"/>
      <c r="L5" s="7"/>
      <c r="M5" s="7"/>
      <c r="N5" s="7"/>
      <c r="O5" s="7"/>
      <c r="P5" s="7"/>
      <c r="Q5" s="7"/>
    </row>
    <row r="6" spans="1:17" x14ac:dyDescent="0.25">
      <c r="A6" s="11">
        <v>1110</v>
      </c>
      <c r="B6" s="6">
        <f ca="1">SUM(B3:B5)</f>
        <v>30</v>
      </c>
      <c r="C6" s="6">
        <f t="shared" ref="C6:D6" ca="1" si="3">SUM(C3:C5)</f>
        <v>30</v>
      </c>
      <c r="D6" s="6">
        <f t="shared" ca="1" si="3"/>
        <v>0</v>
      </c>
      <c r="E6" s="6">
        <f>SUM(E3:E5)</f>
        <v>0</v>
      </c>
      <c r="F6" s="6">
        <f t="shared" ref="F6:H6" si="4">SUM(F3:F5)</f>
        <v>20</v>
      </c>
      <c r="G6" s="6"/>
      <c r="H6" s="6">
        <f t="shared" si="4"/>
        <v>0</v>
      </c>
      <c r="I6" s="6"/>
      <c r="J6" s="6">
        <f t="shared" ref="J6" si="5">SUM(J3:J5)</f>
        <v>10</v>
      </c>
      <c r="K6" s="6"/>
      <c r="L6" s="6">
        <f t="shared" ref="L6" si="6">SUM(L3:L5)</f>
        <v>20</v>
      </c>
      <c r="M6" s="6"/>
      <c r="N6" s="6">
        <f t="shared" ref="N6" si="7">SUM(N3:N5)</f>
        <v>0</v>
      </c>
      <c r="O6" s="6"/>
      <c r="P6" s="6">
        <f t="shared" ref="P6" si="8">SUM(P3:P5)</f>
        <v>10</v>
      </c>
      <c r="Q6" s="6"/>
    </row>
    <row r="7" spans="1:17" outlineLevel="1" x14ac:dyDescent="0.25">
      <c r="A7" s="11">
        <v>1210</v>
      </c>
      <c r="B7" s="5">
        <f t="shared" ca="1" si="0"/>
        <v>6</v>
      </c>
      <c r="C7" s="5">
        <f t="shared" ca="1" si="1"/>
        <v>6</v>
      </c>
      <c r="D7" s="5">
        <f t="shared" ca="1" si="2"/>
        <v>0</v>
      </c>
      <c r="E7" s="7"/>
      <c r="F7" s="7">
        <v>1</v>
      </c>
      <c r="G7" s="7" t="s">
        <v>1</v>
      </c>
      <c r="H7" s="7"/>
      <c r="I7" s="7"/>
      <c r="J7" s="7">
        <v>5</v>
      </c>
      <c r="K7" s="7" t="s">
        <v>1</v>
      </c>
      <c r="L7" s="7"/>
      <c r="M7" s="7"/>
      <c r="N7" s="7"/>
      <c r="O7" s="7"/>
      <c r="P7" s="7">
        <v>6</v>
      </c>
      <c r="Q7" s="7" t="s">
        <v>1</v>
      </c>
    </row>
    <row r="8" spans="1:17" outlineLevel="1" x14ac:dyDescent="0.25">
      <c r="A8" s="11">
        <v>1210</v>
      </c>
      <c r="B8" s="5">
        <f t="shared" ca="1" si="0"/>
        <v>0</v>
      </c>
      <c r="C8" s="5">
        <f t="shared" ca="1" si="1"/>
        <v>0</v>
      </c>
      <c r="D8" s="5">
        <f t="shared" ca="1" si="2"/>
        <v>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outlineLevel="1" x14ac:dyDescent="0.25">
      <c r="A9" s="11">
        <v>1210</v>
      </c>
      <c r="B9" s="5">
        <f t="shared" ca="1" si="0"/>
        <v>0</v>
      </c>
      <c r="C9" s="5">
        <f t="shared" ca="1" si="1"/>
        <v>0</v>
      </c>
      <c r="D9" s="5">
        <f t="shared" ca="1" si="2"/>
        <v>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11">
        <v>1210</v>
      </c>
      <c r="B10" s="6">
        <f ca="1">SUM(B7:B9)</f>
        <v>6</v>
      </c>
      <c r="C10" s="6">
        <f t="shared" ref="C10" ca="1" si="9">SUM(C7:C9)</f>
        <v>6</v>
      </c>
      <c r="D10" s="6">
        <f t="shared" ref="D10" ca="1" si="10">SUM(D7:D9)</f>
        <v>0</v>
      </c>
      <c r="E10" s="6">
        <f>SUM(E7:E9)</f>
        <v>0</v>
      </c>
      <c r="F10" s="6">
        <f t="shared" ref="F10" si="11">SUM(F7:F9)</f>
        <v>1</v>
      </c>
      <c r="G10" s="6"/>
      <c r="H10" s="6">
        <f t="shared" ref="H10" si="12">SUM(H7:H9)</f>
        <v>0</v>
      </c>
      <c r="I10" s="6"/>
      <c r="J10" s="6">
        <f t="shared" ref="J10" si="13">SUM(J7:J9)</f>
        <v>5</v>
      </c>
      <c r="K10" s="6"/>
      <c r="L10" s="6">
        <f t="shared" ref="L10" si="14">SUM(L7:L9)</f>
        <v>0</v>
      </c>
      <c r="M10" s="6"/>
      <c r="N10" s="6">
        <f t="shared" ref="N10" si="15">SUM(N7:N9)</f>
        <v>0</v>
      </c>
      <c r="O10" s="6"/>
      <c r="P10" s="6">
        <f t="shared" ref="P10" si="16">SUM(P7:P9)</f>
        <v>6</v>
      </c>
      <c r="Q10" s="6"/>
    </row>
    <row r="11" spans="1:17" outlineLevel="1" x14ac:dyDescent="0.25">
      <c r="A11" s="11">
        <v>1589</v>
      </c>
      <c r="B11" s="8">
        <f t="shared" ref="B11:B13" ca="1" si="17">SUMIF($F$2:$Q$2,"фин-е",F11:P11)+E11</f>
        <v>45</v>
      </c>
      <c r="C11" s="8">
        <f t="shared" ref="C11:C13" ca="1" si="18">SUMIF($F$2:$Q$2,"оплата",F11:P11)</f>
        <v>45</v>
      </c>
      <c r="D11" s="8">
        <f t="shared" ref="D11:D13" ca="1" si="19">B11-C11</f>
        <v>0</v>
      </c>
      <c r="E11" s="7"/>
      <c r="F11" s="7">
        <v>25</v>
      </c>
      <c r="G11" s="7" t="s">
        <v>14</v>
      </c>
      <c r="H11" s="7"/>
      <c r="I11" s="7"/>
      <c r="J11" s="7">
        <v>10</v>
      </c>
      <c r="K11" s="7" t="s">
        <v>14</v>
      </c>
      <c r="L11" s="7">
        <v>25</v>
      </c>
      <c r="M11" s="7" t="s">
        <v>14</v>
      </c>
      <c r="N11" s="7">
        <v>10</v>
      </c>
      <c r="O11" s="7" t="s">
        <v>14</v>
      </c>
      <c r="P11" s="7">
        <v>20</v>
      </c>
      <c r="Q11" s="7" t="s">
        <v>14</v>
      </c>
    </row>
    <row r="12" spans="1:17" outlineLevel="1" x14ac:dyDescent="0.25">
      <c r="A12" s="13">
        <v>1589</v>
      </c>
      <c r="B12" s="8">
        <f t="shared" ca="1" si="17"/>
        <v>0</v>
      </c>
      <c r="C12" s="8">
        <f t="shared" ca="1" si="18"/>
        <v>0</v>
      </c>
      <c r="D12" s="8">
        <f t="shared" ca="1" si="19"/>
        <v>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outlineLevel="1" x14ac:dyDescent="0.25">
      <c r="A13" s="13">
        <v>1589</v>
      </c>
      <c r="B13" s="8">
        <f t="shared" ca="1" si="17"/>
        <v>0</v>
      </c>
      <c r="C13" s="8">
        <f t="shared" ca="1" si="18"/>
        <v>0</v>
      </c>
      <c r="D13" s="8">
        <f t="shared" ca="1" si="19"/>
        <v>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13">
        <v>1589</v>
      </c>
      <c r="B14" s="6">
        <f ca="1">SUM(B11:B13)</f>
        <v>45</v>
      </c>
      <c r="C14" s="6">
        <f t="shared" ref="C14:D14" ca="1" si="20">SUM(C11:C13)</f>
        <v>45</v>
      </c>
      <c r="D14" s="6">
        <f t="shared" ca="1" si="20"/>
        <v>0</v>
      </c>
      <c r="E14" s="6">
        <f>SUM(E11:E13)</f>
        <v>0</v>
      </c>
      <c r="F14" s="6">
        <f t="shared" ref="F14" si="21">SUM(F11:F13)</f>
        <v>25</v>
      </c>
      <c r="G14" s="6"/>
      <c r="H14" s="6">
        <f t="shared" ref="H14" si="22">SUM(H11:H13)</f>
        <v>0</v>
      </c>
      <c r="I14" s="6"/>
      <c r="J14" s="6">
        <f t="shared" ref="J14" si="23">SUM(J11:J13)</f>
        <v>10</v>
      </c>
      <c r="K14" s="6"/>
      <c r="L14" s="6">
        <f t="shared" ref="L14" si="24">SUM(L11:L13)</f>
        <v>25</v>
      </c>
      <c r="M14" s="6"/>
      <c r="N14" s="6">
        <f t="shared" ref="N14" si="25">SUM(N11:N13)</f>
        <v>10</v>
      </c>
      <c r="O14" s="6"/>
      <c r="P14" s="6">
        <f t="shared" ref="P14" si="26">SUM(P11:P13)</f>
        <v>20</v>
      </c>
      <c r="Q14" s="6"/>
    </row>
  </sheetData>
  <mergeCells count="6">
    <mergeCell ref="N1:Q1"/>
    <mergeCell ref="A1:A2"/>
    <mergeCell ref="B1:D1"/>
    <mergeCell ref="E1:E2"/>
    <mergeCell ref="F1:I1"/>
    <mergeCell ref="J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S18"/>
  <sheetViews>
    <sheetView tabSelected="1" workbookViewId="0">
      <selection activeCell="E4" sqref="E4"/>
    </sheetView>
  </sheetViews>
  <sheetFormatPr defaultRowHeight="15" x14ac:dyDescent="0.25"/>
  <cols>
    <col min="1" max="1" width="10.85546875" customWidth="1"/>
    <col min="2" max="2" width="2.28515625" customWidth="1"/>
    <col min="3" max="3" width="10.5703125" customWidth="1"/>
    <col min="4" max="4" width="8.7109375" customWidth="1"/>
    <col min="7" max="7" width="10.7109375" customWidth="1"/>
    <col min="8" max="8" width="11.28515625" customWidth="1"/>
    <col min="9" max="9" width="10.5703125" customWidth="1"/>
    <col min="10" max="10" width="10.28515625" customWidth="1"/>
    <col min="14" max="14" width="3.28515625" customWidth="1"/>
    <col min="20" max="20" width="10.28515625" bestFit="1" customWidth="1"/>
  </cols>
  <sheetData>
    <row r="1" spans="1:19" ht="37.5" customHeight="1" x14ac:dyDescent="0.25">
      <c r="C1" s="2"/>
    </row>
    <row r="2" spans="1:19" s="2" customFormat="1" x14ac:dyDescent="0.25">
      <c r="A2" s="2" t="s">
        <v>10</v>
      </c>
      <c r="C2" s="2" t="s">
        <v>8</v>
      </c>
      <c r="D2" s="2" t="s">
        <v>12</v>
      </c>
      <c r="E2" s="11">
        <v>1110</v>
      </c>
      <c r="F2" s="12">
        <v>1210</v>
      </c>
      <c r="G2" s="11">
        <v>1589</v>
      </c>
      <c r="H2" s="12">
        <v>1789</v>
      </c>
      <c r="I2" s="11">
        <v>1790</v>
      </c>
      <c r="J2" s="12">
        <v>1795</v>
      </c>
      <c r="K2" s="11">
        <v>1799</v>
      </c>
      <c r="L2" s="11">
        <v>1810</v>
      </c>
      <c r="M2" s="11">
        <v>1873</v>
      </c>
      <c r="O2" s="2" t="s">
        <v>13</v>
      </c>
    </row>
    <row r="3" spans="1:19" x14ac:dyDescent="0.25">
      <c r="A3" s="4" t="s">
        <v>11</v>
      </c>
      <c r="B3" s="4"/>
      <c r="C3" s="15" t="s">
        <v>1</v>
      </c>
      <c r="D3" s="16">
        <v>43480</v>
      </c>
      <c r="E3" s="15">
        <v>30</v>
      </c>
      <c r="F3" s="15">
        <v>6</v>
      </c>
      <c r="G3" s="15"/>
      <c r="H3" s="15"/>
      <c r="I3" s="15"/>
      <c r="J3" s="15"/>
      <c r="K3" s="15"/>
      <c r="L3" s="15"/>
      <c r="M3" s="15"/>
      <c r="O3">
        <f>SUM(E3:N3)</f>
        <v>36</v>
      </c>
    </row>
    <row r="4" spans="1:19" x14ac:dyDescent="0.25">
      <c r="A4" s="4" t="s">
        <v>2</v>
      </c>
      <c r="B4" s="4"/>
      <c r="C4" s="4" t="str">
        <f>C3</f>
        <v>№0001</v>
      </c>
      <c r="D4" s="9"/>
      <c r="E4" s="24" t="e">
        <f>SUMIFS(МР!$F$3:$Q$13,МР!$A$3:$A$13,E$2,МР!$F$2:$P$2,$A4,МР!$G$3:$Q$13,$C3)</f>
        <v>#VALUE!</v>
      </c>
      <c r="F4" s="24" t="e">
        <f>SUMIFS(МР!$F$3:$Q$13,МР!$A$3:$A$13,F$2,МР!$F$2:$P$2,$A4,МР!$G$3:$Q$13,$C3)</f>
        <v>#VALUE!</v>
      </c>
      <c r="G4" s="14" t="e">
        <f>SUMIFS(МР!$F$3:$Q$13,МР!$A$3:$A$13,G$2,МР!$F$2:$P$2,$A4,МР!$G$3:$Q$13,$C3)</f>
        <v>#VALUE!</v>
      </c>
      <c r="H4" s="14" t="e">
        <f>SUMIFS(МР!$F$3:$Q$13,МР!$A$3:$A$13,H$2,МР!$F$2:$P$2,$A4,МР!$G$3:$Q$13,$C3)</f>
        <v>#VALUE!</v>
      </c>
      <c r="I4" s="14" t="e">
        <f>SUMIFS(МР!$F$3:$Q$13,МР!$A$3:$A$13,I$2,МР!$F$2:$P$2,$A4,МР!$G$3:$Q$13,$C3)</f>
        <v>#VALUE!</v>
      </c>
      <c r="J4" s="14" t="e">
        <f>SUMIFS(МР!$F$3:$Q$13,МР!$A$3:$A$13,J$2,МР!$F$2:$P$2,$A4,МР!$G$3:$Q$13,$C3)</f>
        <v>#VALUE!</v>
      </c>
      <c r="K4" s="14" t="e">
        <f>SUMIFS(МР!$F$3:$Q$13,МР!$A$3:$A$13,K$2,МР!$F$2:$P$2,$A4,МР!$G$3:$Q$13,$C3)</f>
        <v>#VALUE!</v>
      </c>
      <c r="L4" s="14" t="e">
        <f>SUMIFS(МР!$F$3:$Q$13,МР!$A$3:$A$13,L$2,МР!$F$2:$P$2,$A4,МР!$G$3:$Q$13,$C3)</f>
        <v>#VALUE!</v>
      </c>
      <c r="M4" s="14" t="e">
        <f>SUMIFS(МР!$F$3:$Q$13,МР!$A$3:$A$13,M$2,МР!$F$2:$P$2,$A4,МР!$G$3:$Q$13,$C3)</f>
        <v>#VALUE!</v>
      </c>
      <c r="O4" t="e">
        <f t="shared" ref="O4:O10" si="0">SUM(E4:N4)</f>
        <v>#VALUE!</v>
      </c>
    </row>
    <row r="5" spans="1:19" s="3" customFormat="1" x14ac:dyDescent="0.25">
      <c r="A5" s="10" t="s">
        <v>3</v>
      </c>
      <c r="B5" s="10"/>
      <c r="C5" s="4" t="str">
        <f t="shared" ref="C5:C6" si="1">C4</f>
        <v>№0001</v>
      </c>
      <c r="D5" s="9"/>
      <c r="E5" s="24" t="e">
        <f>SUMIFS(МР!$F$3:$Q$13,МР!$A$3:$A$13,E$2,МР!$F$2:$P$2,$A5,МР!$G$3:$Q$13,$C4)</f>
        <v>#VALUE!</v>
      </c>
      <c r="F5" s="24" t="e">
        <f>SUMIFS(МР!$F$3:$Q$13,МР!$A$3:$A$13,F$2,МР!$F$2:$P$2,$A5,МР!$G$3:$Q$13,$C4)</f>
        <v>#VALUE!</v>
      </c>
      <c r="G5" s="14" t="e">
        <f>SUMIFS(МР!$F$3:$Q$13,МР!$A$3:$A$13,G$2,МР!$F$2:$P$2,$A5,МР!$G$3:$Q$13,$C4)</f>
        <v>#VALUE!</v>
      </c>
      <c r="H5" s="14" t="e">
        <f>SUMIFS(МР!$F$3:$Q$13,МР!$A$3:$A$13,H$2,МР!$F$2:$P$2,$A5,МР!$G$3:$Q$13,$C4)</f>
        <v>#VALUE!</v>
      </c>
      <c r="I5" s="14" t="e">
        <f>SUMIFS(МР!$F$3:$Q$13,МР!$A$3:$A$13,I$2,МР!$F$2:$P$2,$A5,МР!$G$3:$Q$13,$C4)</f>
        <v>#VALUE!</v>
      </c>
      <c r="J5" s="14" t="e">
        <f>SUMIFS(МР!$F$3:$Q$13,МР!$A$3:$A$13,J$2,МР!$F$2:$P$2,$A5,МР!$G$3:$Q$13,$C4)</f>
        <v>#VALUE!</v>
      </c>
      <c r="K5" s="14" t="e">
        <f>SUMIFS(МР!$F$3:$Q$13,МР!$A$3:$A$13,K$2,МР!$F$2:$P$2,$A5,МР!$G$3:$Q$13,$C4)</f>
        <v>#VALUE!</v>
      </c>
      <c r="L5" s="14" t="e">
        <f>SUMIFS(МР!$F$3:$Q$13,МР!$A$3:$A$13,L$2,МР!$F$2:$P$2,$A5,МР!$G$3:$Q$13,$C4)</f>
        <v>#VALUE!</v>
      </c>
      <c r="M5" s="14" t="e">
        <f>SUMIFS(МР!$F$3:$Q$13,МР!$A$3:$A$13,M$2,МР!$F$2:$P$2,$A5,МР!$G$3:$Q$13,$C4)</f>
        <v>#VALUE!</v>
      </c>
      <c r="O5" t="e">
        <f t="shared" si="0"/>
        <v>#VALUE!</v>
      </c>
    </row>
    <row r="6" spans="1:19" x14ac:dyDescent="0.25">
      <c r="A6" s="10" t="s">
        <v>9</v>
      </c>
      <c r="B6" s="10"/>
      <c r="C6" s="4" t="str">
        <f t="shared" si="1"/>
        <v>№0001</v>
      </c>
      <c r="D6" s="16">
        <v>43490</v>
      </c>
      <c r="E6" s="14" t="e">
        <f>IF(E3="","",E3-E5)</f>
        <v>#VALUE!</v>
      </c>
      <c r="F6" s="14" t="e">
        <f t="shared" ref="F6:M6" si="2">IF(F3="","",F3-F5)</f>
        <v>#VALUE!</v>
      </c>
      <c r="G6" s="14" t="str">
        <f t="shared" si="2"/>
        <v/>
      </c>
      <c r="H6" s="14" t="str">
        <f t="shared" si="2"/>
        <v/>
      </c>
      <c r="I6" s="14" t="str">
        <f t="shared" si="2"/>
        <v/>
      </c>
      <c r="J6" s="14" t="str">
        <f t="shared" si="2"/>
        <v/>
      </c>
      <c r="K6" s="14" t="str">
        <f t="shared" si="2"/>
        <v/>
      </c>
      <c r="L6" s="14" t="str">
        <f t="shared" si="2"/>
        <v/>
      </c>
      <c r="M6" s="14" t="str">
        <f t="shared" si="2"/>
        <v/>
      </c>
      <c r="O6" t="e">
        <f t="shared" si="0"/>
        <v>#VALUE!</v>
      </c>
    </row>
    <row r="7" spans="1:19" x14ac:dyDescent="0.25">
      <c r="A7" s="4" t="str">
        <f>IF(C7&gt;0,A3,"")</f>
        <v>заявлено</v>
      </c>
      <c r="B7" s="4"/>
      <c r="C7" s="15" t="s">
        <v>14</v>
      </c>
      <c r="D7" s="16">
        <v>43481</v>
      </c>
      <c r="E7" s="17"/>
      <c r="F7" s="15"/>
      <c r="G7" s="15">
        <v>45</v>
      </c>
      <c r="H7" s="15"/>
      <c r="I7" s="15"/>
      <c r="J7" s="15"/>
      <c r="K7" s="15"/>
      <c r="L7" s="15"/>
      <c r="M7" s="15"/>
      <c r="O7">
        <f t="shared" si="0"/>
        <v>45</v>
      </c>
    </row>
    <row r="8" spans="1:19" x14ac:dyDescent="0.25">
      <c r="A8" s="4" t="str">
        <f t="shared" ref="A8:A10" si="3">IF(C8&gt;0,A4,"")</f>
        <v>фин-е</v>
      </c>
      <c r="B8" s="4"/>
      <c r="C8" s="4" t="str">
        <f>C7</f>
        <v>№0002</v>
      </c>
      <c r="D8" s="9"/>
      <c r="E8" s="14" t="e">
        <f>SUMIFS(МР!$F$3:$Q$13,МР!$A$3:$A$13,E$2,МР!$F$2:$P$2,$A8,МР!$G$3:$Q$13,$C7)</f>
        <v>#VALUE!</v>
      </c>
      <c r="F8" s="14" t="e">
        <f>SUMIFS(МР!$F$3:$Q$13,МР!$A$3:$A$13,F$2,МР!$F$2:$P$2,$A8,МР!$G$3:$Q$13,$C7)</f>
        <v>#VALUE!</v>
      </c>
      <c r="G8" s="24" t="e">
        <f>SUMIFS(МР!$F$3:$Q$13,МР!$A$3:$A$13,G$2,МР!$F$2:$P$2,$A8,МР!$G$3:$Q$13,$C7)</f>
        <v>#VALUE!</v>
      </c>
      <c r="H8" s="14" t="e">
        <f>SUMIFS(МР!$F$3:$Q$13,МР!$A$3:$A$13,H$2,МР!$F$2:$P$2,$A8,МР!$G$3:$Q$13,$C7)</f>
        <v>#VALUE!</v>
      </c>
      <c r="I8" s="14" t="e">
        <f>SUMIFS(МР!$F$3:$Q$13,МР!$A$3:$A$13,I$2,МР!$F$2:$P$2,$A8,МР!$G$3:$Q$13,$C7)</f>
        <v>#VALUE!</v>
      </c>
      <c r="J8" s="14" t="e">
        <f>SUMIFS(МР!$F$3:$Q$13,МР!$A$3:$A$13,J$2,МР!$F$2:$P$2,$A8,МР!$G$3:$Q$13,$C7)</f>
        <v>#VALUE!</v>
      </c>
      <c r="K8" s="14" t="e">
        <f>SUMIFS(МР!$F$3:$Q$13,МР!$A$3:$A$13,K$2,МР!$F$2:$P$2,$A8,МР!$G$3:$Q$13,$C7)</f>
        <v>#VALUE!</v>
      </c>
      <c r="L8" s="14" t="e">
        <f>SUMIFS(МР!$F$3:$Q$13,МР!$A$3:$A$13,L$2,МР!$F$2:$P$2,$A8,МР!$G$3:$Q$13,$C7)</f>
        <v>#VALUE!</v>
      </c>
      <c r="M8" s="14" t="e">
        <f>SUMIFS(МР!$F$3:$Q$13,МР!$A$3:$A$13,M$2,МР!$F$2:$P$2,$A8,МР!$G$3:$Q$13,$C7)</f>
        <v>#VALUE!</v>
      </c>
      <c r="N8" s="3"/>
      <c r="O8" t="e">
        <f t="shared" si="0"/>
        <v>#VALUE!</v>
      </c>
      <c r="P8" s="3"/>
      <c r="Q8" s="1"/>
      <c r="R8" s="1"/>
      <c r="S8" s="1"/>
    </row>
    <row r="9" spans="1:19" x14ac:dyDescent="0.25">
      <c r="A9" s="4" t="str">
        <f t="shared" si="3"/>
        <v>оплата</v>
      </c>
      <c r="B9" s="4"/>
      <c r="C9" s="4" t="str">
        <f t="shared" ref="C9:C10" si="4">C8</f>
        <v>№0002</v>
      </c>
      <c r="D9" s="9"/>
      <c r="E9" s="14" t="e">
        <f>SUMIFS(МР!$F$3:$Q$13,МР!$A$3:$A$13,E$2,МР!$F$2:$P$2,$A9,МР!$G$3:$Q$13,$C8)</f>
        <v>#VALUE!</v>
      </c>
      <c r="F9" s="14" t="e">
        <f>SUMIFS(МР!$F$3:$Q$13,МР!$A$3:$A$13,F$2,МР!$F$2:$P$2,$A9,МР!$G$3:$Q$13,$C8)</f>
        <v>#VALUE!</v>
      </c>
      <c r="G9" s="24" t="e">
        <f>SUMIFS(МР!$F$3:$Q$13,МР!$A$3:$A$13,G$2,МР!$F$2:$P$2,$A9,МР!$G$3:$Q$13,$C8)</f>
        <v>#VALUE!</v>
      </c>
      <c r="H9" s="14" t="e">
        <f>SUMIFS(МР!$F$3:$Q$13,МР!$A$3:$A$13,H$2,МР!$F$2:$P$2,$A9,МР!$G$3:$Q$13,$C8)</f>
        <v>#VALUE!</v>
      </c>
      <c r="I9" s="14" t="e">
        <f>SUMIFS(МР!$F$3:$Q$13,МР!$A$3:$A$13,I$2,МР!$F$2:$P$2,$A9,МР!$G$3:$Q$13,$C8)</f>
        <v>#VALUE!</v>
      </c>
      <c r="J9" s="14" t="e">
        <f>SUMIFS(МР!$F$3:$Q$13,МР!$A$3:$A$13,J$2,МР!$F$2:$P$2,$A9,МР!$G$3:$Q$13,$C8)</f>
        <v>#VALUE!</v>
      </c>
      <c r="K9" s="14" t="e">
        <f>SUMIFS(МР!$F$3:$Q$13,МР!$A$3:$A$13,K$2,МР!$F$2:$P$2,$A9,МР!$G$3:$Q$13,$C8)</f>
        <v>#VALUE!</v>
      </c>
      <c r="L9" s="14" t="e">
        <f>SUMIFS(МР!$F$3:$Q$13,МР!$A$3:$A$13,L$2,МР!$F$2:$P$2,$A9,МР!$G$3:$Q$13,$C8)</f>
        <v>#VALUE!</v>
      </c>
      <c r="M9" s="14" t="e">
        <f>SUMIFS(МР!$F$3:$Q$13,МР!$A$3:$A$13,M$2,МР!$F$2:$P$2,$A9,МР!$G$3:$Q$13,$C8)</f>
        <v>#VALUE!</v>
      </c>
      <c r="O9" t="e">
        <f t="shared" si="0"/>
        <v>#VALUE!</v>
      </c>
    </row>
    <row r="10" spans="1:19" x14ac:dyDescent="0.25">
      <c r="A10" s="4" t="str">
        <f t="shared" si="3"/>
        <v>результат</v>
      </c>
      <c r="B10" s="4"/>
      <c r="C10" s="4" t="str">
        <f t="shared" si="4"/>
        <v>№0002</v>
      </c>
      <c r="D10" s="16">
        <v>43492</v>
      </c>
      <c r="E10" s="14" t="str">
        <f>IF(E7="","",E7-E9)</f>
        <v/>
      </c>
      <c r="F10" s="14" t="str">
        <f t="shared" ref="F10:M10" si="5">IF(F7="","",F7-F9)</f>
        <v/>
      </c>
      <c r="G10" s="14" t="e">
        <f t="shared" si="5"/>
        <v>#VALUE!</v>
      </c>
      <c r="H10" s="14" t="str">
        <f t="shared" si="5"/>
        <v/>
      </c>
      <c r="I10" s="14" t="str">
        <f t="shared" si="5"/>
        <v/>
      </c>
      <c r="J10" s="14" t="str">
        <f t="shared" si="5"/>
        <v/>
      </c>
      <c r="K10" s="14" t="str">
        <f t="shared" si="5"/>
        <v/>
      </c>
      <c r="L10" s="14" t="str">
        <f t="shared" si="5"/>
        <v/>
      </c>
      <c r="M10" s="14" t="str">
        <f t="shared" si="5"/>
        <v/>
      </c>
      <c r="O10" t="e">
        <f t="shared" si="0"/>
        <v>#VALUE!</v>
      </c>
    </row>
    <row r="11" spans="1:19" x14ac:dyDescent="0.25">
      <c r="A11" s="4"/>
      <c r="B11" s="4"/>
      <c r="C11" s="4"/>
      <c r="D11" s="26"/>
      <c r="E11" s="14"/>
      <c r="F11" s="14"/>
      <c r="G11" s="14"/>
      <c r="H11" s="14"/>
      <c r="I11" s="14"/>
      <c r="J11" s="14"/>
      <c r="K11" s="14"/>
      <c r="L11" s="14"/>
      <c r="M11" s="14"/>
    </row>
    <row r="13" spans="1:19" x14ac:dyDescent="0.25">
      <c r="A13" t="s">
        <v>25</v>
      </c>
      <c r="D13" s="25" t="s">
        <v>19</v>
      </c>
      <c r="E13" s="18" t="s">
        <v>15</v>
      </c>
      <c r="F13" t="s">
        <v>20</v>
      </c>
    </row>
    <row r="14" spans="1:19" x14ac:dyDescent="0.25">
      <c r="D14" s="25" t="s">
        <v>19</v>
      </c>
      <c r="E14" s="18" t="s">
        <v>16</v>
      </c>
      <c r="F14" t="s">
        <v>20</v>
      </c>
    </row>
    <row r="15" spans="1:19" x14ac:dyDescent="0.25">
      <c r="D15" s="25" t="s">
        <v>19</v>
      </c>
      <c r="E15" s="18" t="s">
        <v>22</v>
      </c>
      <c r="F15" t="s">
        <v>24</v>
      </c>
    </row>
    <row r="16" spans="1:19" x14ac:dyDescent="0.25">
      <c r="D16" s="25" t="s">
        <v>19</v>
      </c>
      <c r="E16" s="18" t="s">
        <v>23</v>
      </c>
      <c r="F16" t="s">
        <v>24</v>
      </c>
    </row>
    <row r="17" spans="4:6" x14ac:dyDescent="0.25">
      <c r="D17" s="25" t="s">
        <v>19</v>
      </c>
      <c r="E17" s="18" t="s">
        <v>17</v>
      </c>
      <c r="F17" t="s">
        <v>21</v>
      </c>
    </row>
    <row r="18" spans="4:6" x14ac:dyDescent="0.25">
      <c r="D18" s="25" t="s">
        <v>19</v>
      </c>
      <c r="E18" s="18" t="s">
        <v>18</v>
      </c>
      <c r="F18" t="s">
        <v>21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МР</vt:lpstr>
      <vt:lpstr>СЗ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2019-09-14T14:16:44Z</dcterms:created>
  <dcterms:modified xsi:type="dcterms:W3CDTF">2019-10-21T10:52:47Z</dcterms:modified>
</cp:coreProperties>
</file>