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.10._Данные\"/>
    </mc:Choice>
  </mc:AlternateContent>
  <bookViews>
    <workbookView xWindow="9705" yWindow="-15" windowWidth="9540" windowHeight="8595"/>
  </bookViews>
  <sheets>
    <sheet name="Y1" sheetId="19" r:id="rId1"/>
  </sheets>
  <calcPr calcId="152511"/>
</workbook>
</file>

<file path=xl/calcChain.xml><?xml version="1.0" encoding="utf-8"?>
<calcChain xmlns="http://schemas.openxmlformats.org/spreadsheetml/2006/main">
  <c r="T4" i="19" l="1"/>
  <c r="C17" i="19" l="1"/>
  <c r="D17" i="19"/>
  <c r="E17" i="19"/>
  <c r="F17" i="19"/>
  <c r="G17" i="19"/>
  <c r="H17" i="19"/>
  <c r="C16" i="19"/>
  <c r="D16" i="19"/>
  <c r="E16" i="19"/>
  <c r="F16" i="19"/>
  <c r="G16" i="19"/>
  <c r="H16" i="19"/>
  <c r="B17" i="19"/>
  <c r="B16" i="19"/>
  <c r="K3" i="19" l="1"/>
  <c r="T3" i="19" s="1"/>
  <c r="O3" i="19"/>
  <c r="X3" i="19" s="1"/>
  <c r="N3" i="19"/>
  <c r="W3" i="19" s="1"/>
  <c r="P3" i="19"/>
  <c r="Y3" i="19" s="1"/>
  <c r="L3" i="19"/>
  <c r="U3" i="19" s="1"/>
  <c r="M3" i="19"/>
  <c r="V3" i="19" s="1"/>
  <c r="Q3" i="19"/>
  <c r="Z3" i="19" s="1"/>
</calcChain>
</file>

<file path=xl/sharedStrings.xml><?xml version="1.0" encoding="utf-8"?>
<sst xmlns="http://schemas.openxmlformats.org/spreadsheetml/2006/main" count="23" uniqueCount="19">
  <si>
    <t>Наименование района</t>
  </si>
  <si>
    <t>Нормированные данные</t>
  </si>
  <si>
    <t>Минимальное</t>
  </si>
  <si>
    <t>Максимальное</t>
  </si>
  <si>
    <t>Интегрированные данные</t>
  </si>
  <si>
    <t>Wi (веса узлов)</t>
  </si>
  <si>
    <t>У1 (исходные данные)</t>
  </si>
  <si>
    <t>Пронормировать Y- перевести в интервал [0,1]</t>
  </si>
  <si>
    <t>Нормаируем по формуле:</t>
  </si>
  <si>
    <t xml:space="preserve">Следовательно, </t>
  </si>
  <si>
    <t>Если допустим в одной структуре, в район N, показатель за 2011 был 0,5, а за 2012 0,6, т.е. стало лучше отношение к максимальному, стало лучше движение вверх</t>
  </si>
  <si>
    <t>Как интегрировать Y?</t>
  </si>
  <si>
    <t>Например Y1</t>
  </si>
  <si>
    <t>- можно просто среднюю найти</t>
  </si>
  <si>
    <t>- можно просто взять среднюю взвешенную по формуле</t>
  </si>
  <si>
    <t>где</t>
  </si>
  <si>
    <t xml:space="preserve">  число 12 мы взяли по количеству структур в первом блоке, т.е в Y1</t>
  </si>
  <si>
    <t xml:space="preserve">      некоторые определенные</t>
  </si>
  <si>
    <t>Район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</si>
</sst>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13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u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0">
    <xf numFmtId="0" fontId="0" fillId="0" borderId="0" xfId="0" applyFill="1" applyBorder="1" applyAlignment="1">
      <alignment horizontal="left" vertical="top"/>
    </xf>
    <xf numFmtId="164" fontId="5" fillId="0" borderId="2" xfId="0" applyNumberFormat="1" applyFont="1" applyFill="1" applyBorder="1" applyAlignment="1">
      <alignment horizontal="center" vertical="top" shrinkToFit="1"/>
    </xf>
    <xf numFmtId="164" fontId="5" fillId="0" borderId="3" xfId="0" applyNumberFormat="1" applyFont="1" applyFill="1" applyBorder="1" applyAlignment="1">
      <alignment horizontal="center" vertical="top" shrinkToFit="1"/>
    </xf>
    <xf numFmtId="165" fontId="5" fillId="0" borderId="2" xfId="0" applyNumberFormat="1" applyFont="1" applyFill="1" applyBorder="1" applyAlignment="1">
      <alignment horizontal="center" vertical="top" shrinkToFit="1"/>
    </xf>
    <xf numFmtId="165" fontId="5" fillId="0" borderId="2" xfId="0" applyNumberFormat="1" applyFont="1" applyFill="1" applyBorder="1" applyAlignment="1">
      <alignment horizontal="left" vertical="top" indent="1" shrinkToFit="1"/>
    </xf>
    <xf numFmtId="0" fontId="4" fillId="0" borderId="1" xfId="0" applyFont="1" applyFill="1" applyBorder="1" applyAlignment="1">
      <alignment horizontal="left" vertical="top" wrapText="1" indent="3"/>
    </xf>
    <xf numFmtId="164" fontId="5" fillId="0" borderId="4" xfId="0" applyNumberFormat="1" applyFont="1" applyFill="1" applyBorder="1" applyAlignment="1">
      <alignment horizontal="center" vertical="top" shrinkToFit="1"/>
    </xf>
    <xf numFmtId="0" fontId="3" fillId="0" borderId="4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shrinkToFit="1"/>
    </xf>
    <xf numFmtId="164" fontId="5" fillId="0" borderId="2" xfId="0" applyNumberFormat="1" applyFont="1" applyFill="1" applyBorder="1" applyAlignment="1">
      <alignment horizontal="right" vertical="top" indent="1" shrinkToFit="1"/>
    </xf>
    <xf numFmtId="0" fontId="8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6" fontId="5" fillId="0" borderId="4" xfId="0" applyNumberFormat="1" applyFont="1" applyFill="1" applyBorder="1" applyAlignment="1">
      <alignment horizontal="center" vertical="top" shrinkToFit="1"/>
    </xf>
    <xf numFmtId="0" fontId="10" fillId="0" borderId="0" xfId="0" applyFont="1" applyFill="1" applyBorder="1" applyAlignment="1">
      <alignment horizontal="justify" vertical="center"/>
    </xf>
    <xf numFmtId="0" fontId="11" fillId="0" borderId="0" xfId="0" applyFont="1" applyFill="1" applyBorder="1" applyAlignment="1">
      <alignment horizontal="justify" vertical="center"/>
    </xf>
    <xf numFmtId="0" fontId="12" fillId="0" borderId="0" xfId="0" applyFont="1" applyFill="1" applyBorder="1" applyAlignment="1">
      <alignment horizontal="justify" vertical="center"/>
    </xf>
    <xf numFmtId="0" fontId="10" fillId="0" borderId="0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166" fontId="5" fillId="0" borderId="0" xfId="0" applyNumberFormat="1" applyFont="1" applyFill="1" applyBorder="1" applyAlignment="1">
      <alignment horizontal="center" vertical="top" shrinkToFit="1"/>
    </xf>
    <xf numFmtId="0" fontId="0" fillId="0" borderId="4" xfId="0" applyFill="1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21</xdr:row>
      <xdr:rowOff>508000</xdr:rowOff>
    </xdr:from>
    <xdr:to>
      <xdr:col>4</xdr:col>
      <xdr:colOff>50800</xdr:colOff>
      <xdr:row>22</xdr:row>
      <xdr:rowOff>323850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4064000"/>
          <a:ext cx="1587500" cy="41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965200</xdr:colOff>
      <xdr:row>26</xdr:row>
      <xdr:rowOff>63500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27600"/>
          <a:ext cx="9652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50800</xdr:colOff>
      <xdr:row>34</xdr:row>
      <xdr:rowOff>38100</xdr:rowOff>
    </xdr:from>
    <xdr:to>
      <xdr:col>3</xdr:col>
      <xdr:colOff>127000</xdr:colOff>
      <xdr:row>34</xdr:row>
      <xdr:rowOff>381000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0" y="8001000"/>
          <a:ext cx="1193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35</xdr:row>
      <xdr:rowOff>63500</xdr:rowOff>
    </xdr:from>
    <xdr:to>
      <xdr:col>2</xdr:col>
      <xdr:colOff>254000</xdr:colOff>
      <xdr:row>37</xdr:row>
      <xdr:rowOff>38100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200" y="8623300"/>
          <a:ext cx="685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666750</xdr:colOff>
      <xdr:row>39</xdr:row>
      <xdr:rowOff>203200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32900"/>
          <a:ext cx="666750" cy="20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25400</xdr:colOff>
      <xdr:row>40</xdr:row>
      <xdr:rowOff>88900</xdr:rowOff>
    </xdr:from>
    <xdr:to>
      <xdr:col>1</xdr:col>
      <xdr:colOff>520700</xdr:colOff>
      <xdr:row>40</xdr:row>
      <xdr:rowOff>374650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9779000"/>
          <a:ext cx="4953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zoomScale="50" zoomScaleNormal="5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16" sqref="N16"/>
    </sheetView>
  </sheetViews>
  <sheetFormatPr defaultRowHeight="12.75" x14ac:dyDescent="0.2"/>
  <cols>
    <col min="1" max="1" width="27.1640625" customWidth="1"/>
    <col min="10" max="10" width="28.5" customWidth="1"/>
    <col min="19" max="19" width="32.83203125" customWidth="1"/>
  </cols>
  <sheetData>
    <row r="1" spans="1:26" ht="18.75" x14ac:dyDescent="0.2">
      <c r="A1" s="11"/>
      <c r="B1" s="19" t="s">
        <v>6</v>
      </c>
      <c r="C1" s="20"/>
      <c r="D1" s="20"/>
      <c r="E1" s="20"/>
      <c r="F1" s="20"/>
      <c r="G1" s="20"/>
      <c r="H1" s="21"/>
      <c r="J1" s="25" t="s">
        <v>1</v>
      </c>
      <c r="K1" s="25"/>
      <c r="L1" s="25"/>
      <c r="M1" s="25"/>
      <c r="N1" s="25"/>
      <c r="O1" s="25"/>
      <c r="P1" s="25"/>
      <c r="Q1" s="25"/>
      <c r="S1" s="25" t="s">
        <v>4</v>
      </c>
      <c r="T1" s="25"/>
      <c r="U1" s="25"/>
      <c r="V1" s="25"/>
      <c r="W1" s="25"/>
      <c r="X1" s="25"/>
      <c r="Y1" s="25"/>
      <c r="Z1" s="25"/>
    </row>
    <row r="2" spans="1:26" ht="15.75" x14ac:dyDescent="0.2">
      <c r="A2" s="8" t="s">
        <v>0</v>
      </c>
      <c r="B2" s="7">
        <v>2011</v>
      </c>
      <c r="C2" s="7">
        <v>2012</v>
      </c>
      <c r="D2" s="7">
        <v>2013</v>
      </c>
      <c r="E2" s="7">
        <v>2014</v>
      </c>
      <c r="F2" s="7">
        <v>2015</v>
      </c>
      <c r="G2" s="7">
        <v>2016</v>
      </c>
      <c r="H2" s="7">
        <v>2017</v>
      </c>
      <c r="J2" s="12" t="s">
        <v>0</v>
      </c>
      <c r="K2" s="7">
        <v>2011</v>
      </c>
      <c r="L2" s="7">
        <v>2012</v>
      </c>
      <c r="M2" s="7">
        <v>2013</v>
      </c>
      <c r="N2" s="7">
        <v>2014</v>
      </c>
      <c r="O2" s="7">
        <v>2015</v>
      </c>
      <c r="P2" s="7">
        <v>2016</v>
      </c>
      <c r="Q2" s="7">
        <v>2017</v>
      </c>
      <c r="S2" s="12" t="s">
        <v>0</v>
      </c>
      <c r="T2" s="7">
        <v>2011</v>
      </c>
      <c r="U2" s="7">
        <v>2012</v>
      </c>
      <c r="V2" s="7">
        <v>2013</v>
      </c>
      <c r="W2" s="7">
        <v>2014</v>
      </c>
      <c r="X2" s="7">
        <v>2015</v>
      </c>
      <c r="Y2" s="7">
        <v>2016</v>
      </c>
      <c r="Z2" s="7">
        <v>2017</v>
      </c>
    </row>
    <row r="3" spans="1:26" x14ac:dyDescent="0.2">
      <c r="A3" s="22" t="s">
        <v>18</v>
      </c>
      <c r="B3" s="1">
        <v>438</v>
      </c>
      <c r="C3" s="1">
        <v>435</v>
      </c>
      <c r="D3" s="1">
        <v>407.8</v>
      </c>
      <c r="E3" s="1">
        <v>401.6</v>
      </c>
      <c r="F3" s="1">
        <v>407.5</v>
      </c>
      <c r="G3" s="2">
        <v>404.9</v>
      </c>
      <c r="H3" s="6">
        <v>387.8</v>
      </c>
      <c r="J3" s="26" t="s">
        <v>18</v>
      </c>
      <c r="K3" s="13">
        <f>SUM(B3,-$B$16)/SUM($B$17,-$B$16)</f>
        <v>2.1414427848534482E-2</v>
      </c>
      <c r="L3" s="13">
        <f>SUM(C3,-$C$16)/SUM($C$17,-$C$16)</f>
        <v>1.7024107701941141E-2</v>
      </c>
      <c r="M3" s="13">
        <f>SUM(D3,-$D$16)/SUM($D$17,-$D$16)</f>
        <v>1.333381288848054E-2</v>
      </c>
      <c r="N3" s="13">
        <f>SUM(E3,-$E$16)/SUM($E$17,-$E$16)</f>
        <v>1.2082410705689805E-2</v>
      </c>
      <c r="O3" s="13">
        <f>SUM(F3,-$F$16)/SUM($F$17,-$F$16)</f>
        <v>1.1863035073827379E-2</v>
      </c>
      <c r="P3" s="13">
        <f>SUM(G3,-$G$16)/SUM($G$17,-$G$16)</f>
        <v>1.0962323611908294E-2</v>
      </c>
      <c r="Q3" s="13">
        <f>SUM(H3,-$H$16)/SUM($H$17,-$H$16)</f>
        <v>9.0661492244210919E-3</v>
      </c>
      <c r="S3" s="26" t="s">
        <v>18</v>
      </c>
      <c r="T3" s="13">
        <f>SUMPRODUCT($T$4,K3)</f>
        <v>1.6472636806564988E-3</v>
      </c>
      <c r="U3" s="13">
        <f>SUMPRODUCT($T$4,L3)</f>
        <v>1.3095467463031646E-3</v>
      </c>
      <c r="V3" s="13">
        <f>SUMPRODUCT($T$4,M3)</f>
        <v>1.0256779144985032E-3</v>
      </c>
      <c r="W3" s="13">
        <f>SUMPRODUCT($T$4,N3)</f>
        <v>9.2941620812998511E-4</v>
      </c>
      <c r="X3" s="13">
        <f>SUMPRODUCT($T$4,O3)</f>
        <v>9.1254115952518311E-4</v>
      </c>
      <c r="Y3" s="13">
        <f>SUMPRODUCT($T$4,P3)</f>
        <v>8.4325566245448428E-4</v>
      </c>
      <c r="Z3" s="13">
        <f>SUMPRODUCT($T$4,Q3)</f>
        <v>6.9739609418623789E-4</v>
      </c>
    </row>
    <row r="4" spans="1:26" x14ac:dyDescent="0.2">
      <c r="A4" s="23"/>
      <c r="B4" s="1">
        <v>34.200000000000003</v>
      </c>
      <c r="C4" s="1">
        <v>34.1</v>
      </c>
      <c r="D4" s="1">
        <v>40</v>
      </c>
      <c r="E4" s="1">
        <v>39.6</v>
      </c>
      <c r="F4" s="1">
        <v>34.799999999999997</v>
      </c>
      <c r="G4" s="1">
        <v>32.6</v>
      </c>
      <c r="H4" s="1">
        <v>33.4</v>
      </c>
      <c r="J4" s="27"/>
      <c r="K4" s="28"/>
      <c r="L4" s="28"/>
      <c r="M4" s="28"/>
      <c r="N4" s="28"/>
      <c r="O4" s="28"/>
      <c r="P4" s="28"/>
      <c r="Q4" s="28"/>
      <c r="S4" s="18" t="s">
        <v>5</v>
      </c>
      <c r="T4" s="29">
        <f>1/13</f>
        <v>7.6923076923076927E-2</v>
      </c>
      <c r="U4" s="28"/>
      <c r="V4" s="28"/>
      <c r="W4" s="28"/>
      <c r="X4" s="28"/>
      <c r="Y4" s="28"/>
      <c r="Z4" s="28"/>
    </row>
    <row r="5" spans="1:26" x14ac:dyDescent="0.2">
      <c r="A5" s="23"/>
      <c r="B5" s="3">
        <v>16958.400000000001</v>
      </c>
      <c r="C5" s="3">
        <v>12645.3</v>
      </c>
      <c r="D5" s="3">
        <v>15723.3</v>
      </c>
      <c r="E5" s="3">
        <v>24589.200000000001</v>
      </c>
      <c r="F5" s="3">
        <v>7570.5</v>
      </c>
      <c r="G5" s="3">
        <v>13073.5</v>
      </c>
      <c r="H5" s="3">
        <v>26253.5</v>
      </c>
      <c r="J5" s="27"/>
      <c r="K5" s="28"/>
      <c r="L5" s="28"/>
      <c r="M5" s="28"/>
      <c r="N5" s="28"/>
      <c r="O5" s="28"/>
      <c r="P5" s="28"/>
      <c r="Q5" s="28"/>
      <c r="S5" s="27"/>
      <c r="T5" s="28"/>
      <c r="U5" s="28"/>
      <c r="V5" s="28"/>
      <c r="W5" s="28"/>
      <c r="X5" s="28"/>
      <c r="Y5" s="28"/>
      <c r="Z5" s="28"/>
    </row>
    <row r="6" spans="1:26" x14ac:dyDescent="0.2">
      <c r="A6" s="23"/>
      <c r="B6" s="10">
        <v>75</v>
      </c>
      <c r="C6" s="10">
        <v>77</v>
      </c>
      <c r="D6" s="10">
        <v>80</v>
      </c>
      <c r="E6" s="1">
        <v>83</v>
      </c>
      <c r="F6" s="1">
        <v>85</v>
      </c>
      <c r="G6" s="1">
        <v>87</v>
      </c>
      <c r="H6" s="1">
        <v>87</v>
      </c>
      <c r="J6" s="27"/>
      <c r="K6" s="28"/>
      <c r="L6" s="28"/>
      <c r="M6" s="28"/>
      <c r="N6" s="28"/>
      <c r="O6" s="28"/>
      <c r="P6" s="28"/>
      <c r="Q6" s="28"/>
      <c r="S6" s="27"/>
      <c r="T6" s="28"/>
      <c r="U6" s="28"/>
      <c r="V6" s="28"/>
      <c r="W6" s="28"/>
      <c r="X6" s="28"/>
      <c r="Y6" s="28"/>
      <c r="Z6" s="28"/>
    </row>
    <row r="7" spans="1:26" x14ac:dyDescent="0.2">
      <c r="A7" s="23"/>
      <c r="B7" s="1">
        <v>100</v>
      </c>
      <c r="C7" s="1">
        <v>100</v>
      </c>
      <c r="D7" s="1">
        <v>100</v>
      </c>
      <c r="E7" s="1">
        <v>0</v>
      </c>
      <c r="F7" s="1">
        <v>0</v>
      </c>
      <c r="G7" s="1">
        <v>100</v>
      </c>
      <c r="H7" s="1">
        <v>0</v>
      </c>
      <c r="J7" s="27"/>
      <c r="K7" s="28"/>
      <c r="L7" s="28"/>
      <c r="M7" s="28"/>
      <c r="N7" s="28"/>
      <c r="O7" s="28"/>
      <c r="P7" s="28"/>
      <c r="Q7" s="28"/>
      <c r="S7" s="27"/>
      <c r="T7" s="28"/>
      <c r="U7" s="28"/>
      <c r="V7" s="28"/>
      <c r="W7" s="28"/>
      <c r="X7" s="28"/>
      <c r="Y7" s="28"/>
      <c r="Z7" s="28"/>
    </row>
    <row r="8" spans="1:26" x14ac:dyDescent="0.2">
      <c r="A8" s="23"/>
      <c r="B8" s="1">
        <v>0</v>
      </c>
      <c r="C8" s="1">
        <v>0</v>
      </c>
      <c r="D8" s="1">
        <v>0.4</v>
      </c>
      <c r="E8" s="1">
        <v>81.099999999999994</v>
      </c>
      <c r="F8" s="1">
        <v>72.599999999999994</v>
      </c>
      <c r="G8" s="1">
        <v>68</v>
      </c>
      <c r="H8" s="1">
        <v>64.2</v>
      </c>
      <c r="J8" s="27"/>
      <c r="K8" s="28"/>
      <c r="L8" s="28"/>
      <c r="M8" s="28"/>
      <c r="N8" s="28"/>
      <c r="O8" s="28"/>
      <c r="P8" s="28"/>
      <c r="Q8" s="28"/>
      <c r="S8" s="27"/>
      <c r="T8" s="28"/>
      <c r="U8" s="28"/>
      <c r="V8" s="28"/>
      <c r="W8" s="28"/>
      <c r="X8" s="28"/>
      <c r="Y8" s="28"/>
      <c r="Z8" s="28"/>
    </row>
    <row r="9" spans="1:26" x14ac:dyDescent="0.2">
      <c r="A9" s="23"/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J9" s="27"/>
      <c r="K9" s="28"/>
      <c r="L9" s="28"/>
      <c r="M9" s="28"/>
      <c r="N9" s="28"/>
      <c r="O9" s="28"/>
      <c r="P9" s="28"/>
      <c r="Q9" s="28"/>
      <c r="S9" s="27"/>
      <c r="T9" s="28"/>
      <c r="U9" s="28"/>
      <c r="V9" s="28"/>
      <c r="W9" s="28"/>
      <c r="X9" s="28"/>
      <c r="Y9" s="28"/>
      <c r="Z9" s="28"/>
    </row>
    <row r="10" spans="1:26" x14ac:dyDescent="0.2">
      <c r="A10" s="23"/>
      <c r="B10" s="3">
        <v>20453.5</v>
      </c>
      <c r="C10" s="4">
        <v>25370</v>
      </c>
      <c r="D10" s="3">
        <v>29262.2</v>
      </c>
      <c r="E10" s="9">
        <v>31828.7</v>
      </c>
      <c r="F10" s="9">
        <v>34350.400000000001</v>
      </c>
      <c r="G10" s="9">
        <v>36935.599999999999</v>
      </c>
      <c r="H10" s="9">
        <v>42774.5</v>
      </c>
      <c r="J10" s="27"/>
      <c r="K10" s="28"/>
      <c r="L10" s="28"/>
      <c r="M10" s="28"/>
      <c r="N10" s="28"/>
      <c r="O10" s="28"/>
      <c r="P10" s="28"/>
      <c r="Q10" s="28"/>
      <c r="S10" s="27"/>
      <c r="T10" s="28"/>
      <c r="U10" s="28"/>
      <c r="V10" s="28"/>
      <c r="W10" s="28"/>
      <c r="X10" s="28"/>
      <c r="Y10" s="28"/>
      <c r="Z10" s="28"/>
    </row>
    <row r="11" spans="1:26" x14ac:dyDescent="0.2">
      <c r="A11" s="23"/>
      <c r="B11" s="9">
        <v>9104.2999999999993</v>
      </c>
      <c r="C11" s="9">
        <v>13298</v>
      </c>
      <c r="D11" s="9">
        <v>17666.3</v>
      </c>
      <c r="E11" s="9">
        <v>18130.099999999999</v>
      </c>
      <c r="F11" s="9">
        <v>19716.400000000001</v>
      </c>
      <c r="G11" s="9">
        <v>20252.2</v>
      </c>
      <c r="H11" s="9">
        <v>21517.5</v>
      </c>
      <c r="J11" s="27"/>
      <c r="K11" s="28"/>
      <c r="L11" s="28"/>
      <c r="M11" s="28"/>
      <c r="N11" s="28"/>
      <c r="O11" s="28"/>
      <c r="P11" s="28"/>
      <c r="Q11" s="28"/>
      <c r="S11" s="27"/>
      <c r="T11" s="28"/>
      <c r="U11" s="28"/>
      <c r="V11" s="28"/>
      <c r="W11" s="28"/>
      <c r="X11" s="28"/>
      <c r="Y11" s="28"/>
      <c r="Z11" s="28"/>
    </row>
    <row r="12" spans="1:26" x14ac:dyDescent="0.2">
      <c r="A12" s="23"/>
      <c r="B12" s="9">
        <v>14777</v>
      </c>
      <c r="C12" s="9">
        <v>22320.2</v>
      </c>
      <c r="D12" s="9">
        <v>26006.2</v>
      </c>
      <c r="E12" s="9">
        <v>28511.3</v>
      </c>
      <c r="F12" s="9">
        <v>29654.799999999999</v>
      </c>
      <c r="G12" s="9">
        <v>29904.6</v>
      </c>
      <c r="H12" s="9">
        <v>30944.9</v>
      </c>
      <c r="J12" s="27"/>
      <c r="K12" s="28"/>
      <c r="L12" s="28"/>
      <c r="M12" s="28"/>
      <c r="N12" s="28"/>
      <c r="O12" s="28"/>
      <c r="P12" s="28"/>
      <c r="Q12" s="28"/>
      <c r="S12" s="27"/>
      <c r="T12" s="28"/>
      <c r="U12" s="28"/>
      <c r="V12" s="28"/>
      <c r="W12" s="28"/>
      <c r="X12" s="28"/>
      <c r="Y12" s="28"/>
      <c r="Z12" s="28"/>
    </row>
    <row r="13" spans="1:26" x14ac:dyDescent="0.2">
      <c r="A13" s="23"/>
      <c r="B13" s="9">
        <v>16152</v>
      </c>
      <c r="C13" s="9">
        <v>25552</v>
      </c>
      <c r="D13" s="9">
        <v>30583.9</v>
      </c>
      <c r="E13" s="9">
        <v>33238.400000000001</v>
      </c>
      <c r="F13" s="9">
        <v>34042.300000000003</v>
      </c>
      <c r="G13" s="9">
        <v>34029.1</v>
      </c>
      <c r="H13" s="9">
        <v>34549.9</v>
      </c>
      <c r="J13" s="27"/>
      <c r="K13" s="28"/>
      <c r="L13" s="28"/>
      <c r="M13" s="28"/>
      <c r="N13" s="28"/>
      <c r="O13" s="28"/>
      <c r="P13" s="28"/>
      <c r="Q13" s="28"/>
      <c r="S13" s="27"/>
      <c r="T13" s="28"/>
      <c r="U13" s="28"/>
      <c r="V13" s="28"/>
      <c r="W13" s="28"/>
      <c r="X13" s="28"/>
      <c r="Y13" s="28"/>
      <c r="Z13" s="28"/>
    </row>
    <row r="14" spans="1:26" x14ac:dyDescent="0.2">
      <c r="A14" s="23"/>
      <c r="B14" s="9">
        <v>10017</v>
      </c>
      <c r="C14" s="9">
        <v>13521.1</v>
      </c>
      <c r="D14" s="9">
        <v>19146.099999999999</v>
      </c>
      <c r="E14" s="9">
        <v>23436.2</v>
      </c>
      <c r="F14" s="9">
        <v>24850.1</v>
      </c>
      <c r="G14" s="9">
        <v>24997.5</v>
      </c>
      <c r="H14" s="9">
        <v>29875.3</v>
      </c>
      <c r="J14" s="27"/>
      <c r="K14" s="28"/>
      <c r="L14" s="28"/>
      <c r="M14" s="28"/>
      <c r="N14" s="28"/>
      <c r="O14" s="28"/>
      <c r="P14" s="28"/>
      <c r="Q14" s="28"/>
      <c r="S14" s="27"/>
      <c r="T14" s="28"/>
      <c r="U14" s="28"/>
      <c r="V14" s="28"/>
      <c r="W14" s="28"/>
      <c r="X14" s="28"/>
      <c r="Y14" s="28"/>
      <c r="Z14" s="28"/>
    </row>
    <row r="15" spans="1:26" x14ac:dyDescent="0.2">
      <c r="A15" s="24"/>
      <c r="B15" s="9">
        <v>11778.5</v>
      </c>
      <c r="C15" s="9">
        <v>15380</v>
      </c>
      <c r="D15" s="9">
        <v>17966.5</v>
      </c>
      <c r="E15" s="9">
        <v>18938</v>
      </c>
      <c r="F15" s="9">
        <v>19296.2</v>
      </c>
      <c r="G15" s="9">
        <v>20834.599999999999</v>
      </c>
      <c r="H15" s="9">
        <v>22620.799999999999</v>
      </c>
      <c r="J15" s="27"/>
      <c r="K15" s="28"/>
      <c r="L15" s="28"/>
      <c r="M15" s="28"/>
      <c r="N15" s="28"/>
      <c r="O15" s="28"/>
      <c r="P15" s="28"/>
      <c r="Q15" s="28"/>
      <c r="S15" s="27"/>
      <c r="T15" s="28"/>
      <c r="U15" s="28"/>
      <c r="V15" s="28"/>
      <c r="W15" s="28"/>
      <c r="X15" s="28"/>
      <c r="Y15" s="28"/>
      <c r="Z15" s="28"/>
    </row>
    <row r="16" spans="1:26" x14ac:dyDescent="0.2">
      <c r="A16" s="5" t="s">
        <v>2</v>
      </c>
      <c r="B16" s="1">
        <f>MIN(B3:B15)</f>
        <v>0</v>
      </c>
      <c r="C16" s="1">
        <f t="shared" ref="C16:H16" si="0">MIN(C3:C15)</f>
        <v>0</v>
      </c>
      <c r="D16" s="1">
        <f t="shared" si="0"/>
        <v>0</v>
      </c>
      <c r="E16" s="1">
        <f t="shared" si="0"/>
        <v>0</v>
      </c>
      <c r="F16" s="1">
        <f t="shared" si="0"/>
        <v>0</v>
      </c>
      <c r="G16" s="1">
        <f t="shared" si="0"/>
        <v>0</v>
      </c>
      <c r="H16" s="1">
        <f t="shared" si="0"/>
        <v>0</v>
      </c>
    </row>
    <row r="17" spans="1:8" x14ac:dyDescent="0.2">
      <c r="A17" s="5" t="s">
        <v>3</v>
      </c>
      <c r="B17" s="1">
        <f>MAX(B3:B15)</f>
        <v>20453.5</v>
      </c>
      <c r="C17" s="1">
        <f t="shared" ref="C17:H17" si="1">MAX(C3:C15)</f>
        <v>25552</v>
      </c>
      <c r="D17" s="1">
        <f t="shared" si="1"/>
        <v>30583.9</v>
      </c>
      <c r="E17" s="1">
        <f t="shared" si="1"/>
        <v>33238.400000000001</v>
      </c>
      <c r="F17" s="1">
        <f t="shared" si="1"/>
        <v>34350.400000000001</v>
      </c>
      <c r="G17" s="1">
        <f t="shared" si="1"/>
        <v>36935.599999999999</v>
      </c>
      <c r="H17" s="1">
        <f t="shared" si="1"/>
        <v>42774.5</v>
      </c>
    </row>
    <row r="22" spans="1:8" ht="47.25" x14ac:dyDescent="0.2">
      <c r="A22" s="14" t="s">
        <v>7</v>
      </c>
    </row>
    <row r="23" spans="1:8" ht="31.5" x14ac:dyDescent="0.2">
      <c r="A23" s="14" t="s">
        <v>8</v>
      </c>
    </row>
    <row r="24" spans="1:8" ht="15.75" x14ac:dyDescent="0.2">
      <c r="A24" s="14"/>
    </row>
    <row r="25" spans="1:8" ht="15.75" x14ac:dyDescent="0.2">
      <c r="A25" s="14" t="s">
        <v>9</v>
      </c>
    </row>
    <row r="27" spans="1:8" ht="141.75" x14ac:dyDescent="0.2">
      <c r="A27" s="14" t="s">
        <v>10</v>
      </c>
    </row>
    <row r="32" spans="1:8" ht="31.5" x14ac:dyDescent="0.2">
      <c r="A32" s="15" t="s">
        <v>11</v>
      </c>
    </row>
    <row r="33" spans="1:1" ht="15.75" x14ac:dyDescent="0.2">
      <c r="A33" s="15" t="s">
        <v>12</v>
      </c>
    </row>
    <row r="34" spans="1:1" ht="31.5" x14ac:dyDescent="0.2">
      <c r="A34" s="14" t="s">
        <v>13</v>
      </c>
    </row>
    <row r="35" spans="1:1" ht="63" x14ac:dyDescent="0.2">
      <c r="A35" s="14" t="s">
        <v>14</v>
      </c>
    </row>
    <row r="37" spans="1:1" ht="15.75" x14ac:dyDescent="0.2">
      <c r="A37" s="17" t="s">
        <v>15</v>
      </c>
    </row>
    <row r="39" spans="1:1" ht="15.75" x14ac:dyDescent="0.2">
      <c r="A39" s="14"/>
    </row>
    <row r="40" spans="1:1" ht="31.5" x14ac:dyDescent="0.2">
      <c r="A40" s="16" t="s">
        <v>17</v>
      </c>
    </row>
    <row r="41" spans="1:1" ht="63" x14ac:dyDescent="0.2">
      <c r="A41" s="16" t="s">
        <v>16</v>
      </c>
    </row>
  </sheetData>
  <mergeCells count="4">
    <mergeCell ref="B1:H1"/>
    <mergeCell ref="A3:A15"/>
    <mergeCell ref="J1:Q1"/>
    <mergeCell ref="S1:Z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Y1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Дорожное хозяйство и транспорт</dc:title>
  <dc:creator>Sviridova_AY</dc:creator>
  <cp:lastModifiedBy>Наталья Антонова</cp:lastModifiedBy>
  <dcterms:created xsi:type="dcterms:W3CDTF">2019-05-01T05:23:48Z</dcterms:created>
  <dcterms:modified xsi:type="dcterms:W3CDTF">2019-10-20T07:45:12Z</dcterms:modified>
</cp:coreProperties>
</file>