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ИНА\Desktop\"/>
    </mc:Choice>
  </mc:AlternateContent>
  <xr:revisionPtr revIDLastSave="0" documentId="13_ncr:1_{B928D1E2-0251-4B91-B322-69C533426375}" xr6:coauthVersionLast="45" xr6:coauthVersionMax="45" xr10:uidLastSave="{00000000-0000-0000-0000-000000000000}"/>
  <bookViews>
    <workbookView xWindow="-120" yWindow="-120" windowWidth="20730" windowHeight="11160" activeTab="1" xr2:uid="{A88DC996-6C6E-469B-B6D2-EAB4CEE1DEA7}"/>
  </bookViews>
  <sheets>
    <sheet name="Расчет материала" sheetId="1" r:id="rId1"/>
    <sheet name="Заказ материала" sheetId="2" r:id="rId2"/>
  </sheets>
  <externalReferences>
    <externalReference r:id="rId3"/>
  </externalReferences>
  <definedNames>
    <definedName name="_xlnm._FilterDatabase" localSheetId="1" hidden="1">'Заказ материала'!$B$4:$C$19</definedName>
    <definedName name="_xlnm._FilterDatabase" localSheetId="0" hidden="1">'Расчет материала'!$A$3:$AS$253</definedName>
    <definedName name="_xlnm.Print_Area" localSheetId="1">'Заказ материала'!$A$1:$H$208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1" i="2" l="1"/>
  <c r="D201" i="2"/>
  <c r="C201" i="2"/>
  <c r="B201" i="2"/>
  <c r="G201" i="2" s="1"/>
  <c r="F200" i="2"/>
  <c r="D200" i="2"/>
  <c r="C200" i="2"/>
  <c r="B200" i="2"/>
  <c r="E200" i="2" s="1"/>
  <c r="F199" i="2"/>
  <c r="D199" i="2"/>
  <c r="C199" i="2"/>
  <c r="B199" i="2"/>
  <c r="G199" i="2" s="1"/>
  <c r="F198" i="2"/>
  <c r="D198" i="2"/>
  <c r="C198" i="2"/>
  <c r="B198" i="2"/>
  <c r="E198" i="2" s="1"/>
  <c r="F197" i="2"/>
  <c r="D197" i="2"/>
  <c r="C197" i="2"/>
  <c r="B197" i="2"/>
  <c r="G197" i="2" s="1"/>
  <c r="F196" i="2"/>
  <c r="D196" i="2"/>
  <c r="C196" i="2"/>
  <c r="B196" i="2"/>
  <c r="E196" i="2" s="1"/>
  <c r="F195" i="2"/>
  <c r="D195" i="2"/>
  <c r="C195" i="2"/>
  <c r="B195" i="2"/>
  <c r="G195" i="2" s="1"/>
  <c r="F194" i="2"/>
  <c r="D194" i="2"/>
  <c r="C194" i="2"/>
  <c r="B194" i="2"/>
  <c r="E194" i="2" s="1"/>
  <c r="F193" i="2"/>
  <c r="D193" i="2"/>
  <c r="C193" i="2"/>
  <c r="B193" i="2"/>
  <c r="G193" i="2" s="1"/>
  <c r="F192" i="2"/>
  <c r="D192" i="2"/>
  <c r="C192" i="2"/>
  <c r="B192" i="2"/>
  <c r="E192" i="2" s="1"/>
  <c r="F191" i="2"/>
  <c r="D191" i="2"/>
  <c r="C191" i="2"/>
  <c r="B191" i="2"/>
  <c r="G191" i="2" s="1"/>
  <c r="F190" i="2"/>
  <c r="D190" i="2"/>
  <c r="C190" i="2"/>
  <c r="B190" i="2"/>
  <c r="E190" i="2" s="1"/>
  <c r="F189" i="2"/>
  <c r="D189" i="2"/>
  <c r="C189" i="2"/>
  <c r="B189" i="2"/>
  <c r="G189" i="2" s="1"/>
  <c r="F188" i="2"/>
  <c r="D188" i="2"/>
  <c r="C188" i="2"/>
  <c r="B188" i="2"/>
  <c r="E188" i="2" s="1"/>
  <c r="F187" i="2"/>
  <c r="D187" i="2"/>
  <c r="C187" i="2"/>
  <c r="B187" i="2"/>
  <c r="G187" i="2" s="1"/>
  <c r="D184" i="2"/>
  <c r="F175" i="2"/>
  <c r="E175" i="2"/>
  <c r="D175" i="2"/>
  <c r="C175" i="2"/>
  <c r="B175" i="2"/>
  <c r="G175" i="2" s="1"/>
  <c r="G174" i="2"/>
  <c r="F174" i="2"/>
  <c r="E174" i="2"/>
  <c r="D174" i="2"/>
  <c r="C174" i="2"/>
  <c r="B174" i="2"/>
  <c r="F173" i="2"/>
  <c r="E173" i="2"/>
  <c r="D173" i="2"/>
  <c r="C173" i="2"/>
  <c r="B173" i="2"/>
  <c r="G173" i="2" s="1"/>
  <c r="G172" i="2"/>
  <c r="F172" i="2"/>
  <c r="E172" i="2"/>
  <c r="D172" i="2"/>
  <c r="C172" i="2"/>
  <c r="B172" i="2"/>
  <c r="F171" i="2"/>
  <c r="D171" i="2"/>
  <c r="C171" i="2"/>
  <c r="B171" i="2"/>
  <c r="E171" i="2" s="1"/>
  <c r="F170" i="2"/>
  <c r="D170" i="2"/>
  <c r="C170" i="2"/>
  <c r="B170" i="2"/>
  <c r="E170" i="2" s="1"/>
  <c r="F169" i="2"/>
  <c r="D169" i="2"/>
  <c r="C169" i="2"/>
  <c r="B169" i="2"/>
  <c r="E169" i="2" s="1"/>
  <c r="F168" i="2"/>
  <c r="E168" i="2"/>
  <c r="D168" i="2"/>
  <c r="C168" i="2"/>
  <c r="B168" i="2"/>
  <c r="G168" i="2" s="1"/>
  <c r="F167" i="2"/>
  <c r="D167" i="2"/>
  <c r="C167" i="2"/>
  <c r="B167" i="2"/>
  <c r="E167" i="2" s="1"/>
  <c r="F166" i="2"/>
  <c r="E166" i="2"/>
  <c r="D166" i="2"/>
  <c r="C166" i="2"/>
  <c r="B166" i="2"/>
  <c r="G166" i="2" s="1"/>
  <c r="F165" i="2"/>
  <c r="D165" i="2"/>
  <c r="C165" i="2"/>
  <c r="B165" i="2"/>
  <c r="E165" i="2" s="1"/>
  <c r="G164" i="2"/>
  <c r="F164" i="2"/>
  <c r="E164" i="2"/>
  <c r="D164" i="2"/>
  <c r="C164" i="2"/>
  <c r="B164" i="2"/>
  <c r="F163" i="2"/>
  <c r="D163" i="2"/>
  <c r="C163" i="2"/>
  <c r="B163" i="2"/>
  <c r="E163" i="2" s="1"/>
  <c r="F162" i="2"/>
  <c r="D162" i="2"/>
  <c r="C162" i="2"/>
  <c r="B162" i="2"/>
  <c r="E162" i="2" s="1"/>
  <c r="F161" i="2"/>
  <c r="D161" i="2"/>
  <c r="C161" i="2"/>
  <c r="B161" i="2"/>
  <c r="E161" i="2" s="1"/>
  <c r="D158" i="2"/>
  <c r="F149" i="2"/>
  <c r="D149" i="2"/>
  <c r="C149" i="2"/>
  <c r="B149" i="2"/>
  <c r="E149" i="2" s="1"/>
  <c r="F148" i="2"/>
  <c r="D148" i="2"/>
  <c r="C148" i="2"/>
  <c r="B148" i="2"/>
  <c r="E148" i="2" s="1"/>
  <c r="F147" i="2"/>
  <c r="D147" i="2"/>
  <c r="C147" i="2"/>
  <c r="B147" i="2"/>
  <c r="E147" i="2" s="1"/>
  <c r="F146" i="2"/>
  <c r="D146" i="2"/>
  <c r="C146" i="2"/>
  <c r="B146" i="2"/>
  <c r="E146" i="2" s="1"/>
  <c r="F145" i="2"/>
  <c r="D145" i="2"/>
  <c r="C145" i="2"/>
  <c r="B145" i="2"/>
  <c r="E145" i="2" s="1"/>
  <c r="F144" i="2"/>
  <c r="D144" i="2"/>
  <c r="C144" i="2"/>
  <c r="B144" i="2"/>
  <c r="E144" i="2" s="1"/>
  <c r="F143" i="2"/>
  <c r="D143" i="2"/>
  <c r="C143" i="2"/>
  <c r="B143" i="2"/>
  <c r="E143" i="2" s="1"/>
  <c r="F142" i="2"/>
  <c r="D142" i="2"/>
  <c r="C142" i="2"/>
  <c r="B142" i="2"/>
  <c r="E142" i="2" s="1"/>
  <c r="F141" i="2"/>
  <c r="D141" i="2"/>
  <c r="C141" i="2"/>
  <c r="B141" i="2"/>
  <c r="E141" i="2" s="1"/>
  <c r="F140" i="2"/>
  <c r="D140" i="2"/>
  <c r="C140" i="2"/>
  <c r="B140" i="2"/>
  <c r="E140" i="2" s="1"/>
  <c r="F139" i="2"/>
  <c r="D139" i="2"/>
  <c r="C139" i="2"/>
  <c r="B139" i="2"/>
  <c r="E139" i="2" s="1"/>
  <c r="F138" i="2"/>
  <c r="D138" i="2"/>
  <c r="C138" i="2"/>
  <c r="B138" i="2"/>
  <c r="E138" i="2" s="1"/>
  <c r="F137" i="2"/>
  <c r="D137" i="2"/>
  <c r="C137" i="2"/>
  <c r="B137" i="2"/>
  <c r="E137" i="2" s="1"/>
  <c r="F136" i="2"/>
  <c r="D136" i="2"/>
  <c r="C136" i="2"/>
  <c r="B136" i="2"/>
  <c r="G136" i="2" s="1"/>
  <c r="F135" i="2"/>
  <c r="D135" i="2"/>
  <c r="C135" i="2"/>
  <c r="B135" i="2"/>
  <c r="E135" i="2" s="1"/>
  <c r="D132" i="2"/>
  <c r="F123" i="2"/>
  <c r="E123" i="2"/>
  <c r="D123" i="2"/>
  <c r="C123" i="2"/>
  <c r="B123" i="2"/>
  <c r="G123" i="2" s="1"/>
  <c r="F122" i="2"/>
  <c r="D122" i="2"/>
  <c r="C122" i="2"/>
  <c r="B122" i="2"/>
  <c r="E122" i="2" s="1"/>
  <c r="F121" i="2"/>
  <c r="E121" i="2"/>
  <c r="D121" i="2"/>
  <c r="C121" i="2"/>
  <c r="B121" i="2"/>
  <c r="G121" i="2" s="1"/>
  <c r="F120" i="2"/>
  <c r="D120" i="2"/>
  <c r="C120" i="2"/>
  <c r="B120" i="2"/>
  <c r="E120" i="2" s="1"/>
  <c r="G119" i="2"/>
  <c r="F119" i="2"/>
  <c r="E119" i="2"/>
  <c r="D119" i="2"/>
  <c r="C119" i="2"/>
  <c r="B119" i="2"/>
  <c r="F118" i="2"/>
  <c r="D118" i="2"/>
  <c r="C118" i="2"/>
  <c r="B118" i="2"/>
  <c r="E118" i="2" s="1"/>
  <c r="F117" i="2"/>
  <c r="D117" i="2"/>
  <c r="C117" i="2"/>
  <c r="B117" i="2"/>
  <c r="E117" i="2" s="1"/>
  <c r="F116" i="2"/>
  <c r="D116" i="2"/>
  <c r="C116" i="2"/>
  <c r="B116" i="2"/>
  <c r="E116" i="2" s="1"/>
  <c r="F115" i="2"/>
  <c r="E115" i="2"/>
  <c r="D115" i="2"/>
  <c r="C115" i="2"/>
  <c r="B115" i="2"/>
  <c r="G115" i="2" s="1"/>
  <c r="F114" i="2"/>
  <c r="D114" i="2"/>
  <c r="C114" i="2"/>
  <c r="B114" i="2"/>
  <c r="E114" i="2" s="1"/>
  <c r="F113" i="2"/>
  <c r="E113" i="2"/>
  <c r="D113" i="2"/>
  <c r="C113" i="2"/>
  <c r="B113" i="2"/>
  <c r="G113" i="2" s="1"/>
  <c r="F112" i="2"/>
  <c r="D112" i="2"/>
  <c r="C112" i="2"/>
  <c r="B112" i="2"/>
  <c r="E112" i="2" s="1"/>
  <c r="G111" i="2"/>
  <c r="F111" i="2"/>
  <c r="E111" i="2"/>
  <c r="D111" i="2"/>
  <c r="C111" i="2"/>
  <c r="B111" i="2"/>
  <c r="F110" i="2"/>
  <c r="D110" i="2"/>
  <c r="C110" i="2"/>
  <c r="B110" i="2"/>
  <c r="E110" i="2" s="1"/>
  <c r="F109" i="2"/>
  <c r="D109" i="2"/>
  <c r="C109" i="2"/>
  <c r="B109" i="2"/>
  <c r="E109" i="2" s="1"/>
  <c r="D106" i="2"/>
  <c r="F97" i="2"/>
  <c r="D97" i="2"/>
  <c r="C97" i="2"/>
  <c r="B97" i="2"/>
  <c r="E97" i="2" s="1"/>
  <c r="F96" i="2"/>
  <c r="C96" i="2"/>
  <c r="B96" i="2"/>
  <c r="E96" i="2" s="1"/>
  <c r="F95" i="2"/>
  <c r="E95" i="2"/>
  <c r="C95" i="2"/>
  <c r="B95" i="2"/>
  <c r="D95" i="2" s="1"/>
  <c r="F94" i="2"/>
  <c r="C94" i="2"/>
  <c r="B94" i="2"/>
  <c r="E94" i="2" s="1"/>
  <c r="F93" i="2"/>
  <c r="C93" i="2"/>
  <c r="B93" i="2"/>
  <c r="E93" i="2" s="1"/>
  <c r="F92" i="2"/>
  <c r="C92" i="2"/>
  <c r="B92" i="2"/>
  <c r="E92" i="2" s="1"/>
  <c r="G91" i="2"/>
  <c r="F91" i="2"/>
  <c r="E91" i="2"/>
  <c r="D91" i="2"/>
  <c r="C91" i="2"/>
  <c r="B91" i="2"/>
  <c r="F90" i="2"/>
  <c r="C90" i="2"/>
  <c r="B90" i="2"/>
  <c r="E90" i="2" s="1"/>
  <c r="F89" i="2"/>
  <c r="E89" i="2"/>
  <c r="D89" i="2"/>
  <c r="C89" i="2"/>
  <c r="B89" i="2"/>
  <c r="G89" i="2" s="1"/>
  <c r="F88" i="2"/>
  <c r="C88" i="2"/>
  <c r="B88" i="2"/>
  <c r="E88" i="2" s="1"/>
  <c r="F87" i="2"/>
  <c r="E87" i="2"/>
  <c r="C87" i="2"/>
  <c r="B87" i="2"/>
  <c r="D87" i="2" s="1"/>
  <c r="F86" i="2"/>
  <c r="C86" i="2"/>
  <c r="B86" i="2"/>
  <c r="E86" i="2" s="1"/>
  <c r="F85" i="2"/>
  <c r="C85" i="2"/>
  <c r="B85" i="2"/>
  <c r="E85" i="2" s="1"/>
  <c r="F84" i="2"/>
  <c r="C84" i="2"/>
  <c r="B84" i="2"/>
  <c r="E84" i="2" s="1"/>
  <c r="G83" i="2"/>
  <c r="F83" i="2"/>
  <c r="E83" i="2"/>
  <c r="D83" i="2"/>
  <c r="C83" i="2"/>
  <c r="B83" i="2"/>
  <c r="D80" i="2"/>
  <c r="G71" i="2"/>
  <c r="F71" i="2"/>
  <c r="C71" i="2"/>
  <c r="B71" i="2"/>
  <c r="E71" i="2" s="1"/>
  <c r="F70" i="2"/>
  <c r="E70" i="2"/>
  <c r="C70" i="2"/>
  <c r="B70" i="2"/>
  <c r="G70" i="2" s="1"/>
  <c r="G69" i="2"/>
  <c r="F69" i="2"/>
  <c r="C69" i="2"/>
  <c r="B69" i="2"/>
  <c r="E69" i="2" s="1"/>
  <c r="F68" i="2"/>
  <c r="C68" i="2"/>
  <c r="B68" i="2"/>
  <c r="G68" i="2" s="1"/>
  <c r="F67" i="2"/>
  <c r="C67" i="2"/>
  <c r="B67" i="2"/>
  <c r="E67" i="2" s="1"/>
  <c r="F66" i="2"/>
  <c r="E66" i="2"/>
  <c r="D66" i="2"/>
  <c r="C66" i="2"/>
  <c r="B66" i="2"/>
  <c r="G66" i="2" s="1"/>
  <c r="G65" i="2"/>
  <c r="F65" i="2"/>
  <c r="C65" i="2"/>
  <c r="B65" i="2"/>
  <c r="E65" i="2" s="1"/>
  <c r="F64" i="2"/>
  <c r="E64" i="2"/>
  <c r="D64" i="2"/>
  <c r="C64" i="2"/>
  <c r="B64" i="2"/>
  <c r="G64" i="2" s="1"/>
  <c r="G63" i="2"/>
  <c r="F63" i="2"/>
  <c r="C63" i="2"/>
  <c r="B63" i="2"/>
  <c r="E63" i="2" s="1"/>
  <c r="F62" i="2"/>
  <c r="E62" i="2"/>
  <c r="C62" i="2"/>
  <c r="B62" i="2"/>
  <c r="G62" i="2" s="1"/>
  <c r="G61" i="2"/>
  <c r="F61" i="2"/>
  <c r="C61" i="2"/>
  <c r="B61" i="2"/>
  <c r="E61" i="2" s="1"/>
  <c r="F60" i="2"/>
  <c r="C60" i="2"/>
  <c r="B60" i="2"/>
  <c r="G60" i="2" s="1"/>
  <c r="F59" i="2"/>
  <c r="C59" i="2"/>
  <c r="B59" i="2"/>
  <c r="E59" i="2" s="1"/>
  <c r="F58" i="2"/>
  <c r="E58" i="2"/>
  <c r="D58" i="2"/>
  <c r="C58" i="2"/>
  <c r="B58" i="2"/>
  <c r="G58" i="2" s="1"/>
  <c r="G57" i="2"/>
  <c r="F57" i="2"/>
  <c r="C57" i="2"/>
  <c r="B57" i="2"/>
  <c r="E57" i="2" s="1"/>
  <c r="D54" i="2"/>
  <c r="F45" i="2"/>
  <c r="C45" i="2"/>
  <c r="B45" i="2"/>
  <c r="E45" i="2" s="1"/>
  <c r="F44" i="2"/>
  <c r="E44" i="2"/>
  <c r="C44" i="2"/>
  <c r="B44" i="2"/>
  <c r="D44" i="2" s="1"/>
  <c r="F43" i="2"/>
  <c r="C43" i="2"/>
  <c r="B43" i="2"/>
  <c r="E43" i="2" s="1"/>
  <c r="F42" i="2"/>
  <c r="C42" i="2"/>
  <c r="B42" i="2"/>
  <c r="E42" i="2" s="1"/>
  <c r="F41" i="2"/>
  <c r="C41" i="2"/>
  <c r="B41" i="2"/>
  <c r="E41" i="2" s="1"/>
  <c r="G40" i="2"/>
  <c r="F40" i="2"/>
  <c r="E40" i="2"/>
  <c r="D40" i="2"/>
  <c r="C40" i="2"/>
  <c r="B40" i="2"/>
  <c r="F39" i="2"/>
  <c r="C39" i="2"/>
  <c r="B39" i="2"/>
  <c r="E39" i="2" s="1"/>
  <c r="F38" i="2"/>
  <c r="E38" i="2"/>
  <c r="D38" i="2"/>
  <c r="C38" i="2"/>
  <c r="B38" i="2"/>
  <c r="G38" i="2" s="1"/>
  <c r="F37" i="2"/>
  <c r="C37" i="2"/>
  <c r="B37" i="2"/>
  <c r="E37" i="2" s="1"/>
  <c r="F36" i="2"/>
  <c r="E36" i="2"/>
  <c r="C36" i="2"/>
  <c r="B36" i="2"/>
  <c r="D36" i="2" s="1"/>
  <c r="F35" i="2"/>
  <c r="C35" i="2"/>
  <c r="B35" i="2"/>
  <c r="E35" i="2" s="1"/>
  <c r="F34" i="2"/>
  <c r="C34" i="2"/>
  <c r="B34" i="2"/>
  <c r="E34" i="2" s="1"/>
  <c r="F33" i="2"/>
  <c r="C33" i="2"/>
  <c r="B33" i="2"/>
  <c r="E33" i="2" s="1"/>
  <c r="G32" i="2"/>
  <c r="F32" i="2"/>
  <c r="E32" i="2"/>
  <c r="D32" i="2"/>
  <c r="C32" i="2"/>
  <c r="B32" i="2"/>
  <c r="F31" i="2"/>
  <c r="C31" i="2"/>
  <c r="B31" i="2"/>
  <c r="E31" i="2" s="1"/>
  <c r="D28" i="2"/>
  <c r="F19" i="2"/>
  <c r="E19" i="2"/>
  <c r="D19" i="2"/>
  <c r="C19" i="2"/>
  <c r="B19" i="2"/>
  <c r="G19" i="2" s="1"/>
  <c r="G18" i="2"/>
  <c r="F18" i="2"/>
  <c r="C18" i="2"/>
  <c r="B18" i="2"/>
  <c r="E18" i="2" s="1"/>
  <c r="F17" i="2"/>
  <c r="E17" i="2"/>
  <c r="C17" i="2"/>
  <c r="B17" i="2"/>
  <c r="G17" i="2" s="1"/>
  <c r="G16" i="2"/>
  <c r="F16" i="2"/>
  <c r="C16" i="2"/>
  <c r="B16" i="2"/>
  <c r="E16" i="2" s="1"/>
  <c r="F15" i="2"/>
  <c r="C15" i="2"/>
  <c r="B15" i="2"/>
  <c r="G15" i="2" s="1"/>
  <c r="F14" i="2"/>
  <c r="C14" i="2"/>
  <c r="B14" i="2"/>
  <c r="E14" i="2" s="1"/>
  <c r="F13" i="2"/>
  <c r="D13" i="2"/>
  <c r="C13" i="2"/>
  <c r="E13" i="2" s="1"/>
  <c r="B13" i="2"/>
  <c r="G13" i="2" s="1"/>
  <c r="G12" i="2"/>
  <c r="F12" i="2"/>
  <c r="C12" i="2"/>
  <c r="B12" i="2"/>
  <c r="F11" i="2"/>
  <c r="E11" i="2"/>
  <c r="D11" i="2"/>
  <c r="C11" i="2"/>
  <c r="B11" i="2"/>
  <c r="G11" i="2" s="1"/>
  <c r="G10" i="2"/>
  <c r="F10" i="2"/>
  <c r="C10" i="2"/>
  <c r="B10" i="2"/>
  <c r="E10" i="2" s="1"/>
  <c r="F9" i="2"/>
  <c r="E9" i="2"/>
  <c r="C9" i="2"/>
  <c r="B9" i="2"/>
  <c r="G9" i="2" s="1"/>
  <c r="G8" i="2"/>
  <c r="F8" i="2"/>
  <c r="C8" i="2"/>
  <c r="B8" i="2"/>
  <c r="E8" i="2" s="1"/>
  <c r="G7" i="2"/>
  <c r="F7" i="2"/>
  <c r="D7" i="2"/>
  <c r="C7" i="2"/>
  <c r="E7" i="2" s="1"/>
  <c r="B7" i="2"/>
  <c r="G6" i="2"/>
  <c r="F6" i="2"/>
  <c r="C6" i="2"/>
  <c r="B6" i="2"/>
  <c r="F5" i="2"/>
  <c r="E5" i="2"/>
  <c r="C5" i="2"/>
  <c r="B5" i="2"/>
  <c r="D5" i="2" s="1"/>
  <c r="D2" i="2"/>
  <c r="V253" i="1"/>
  <c r="U253" i="1"/>
  <c r="R253" i="1"/>
  <c r="P253" i="1"/>
  <c r="M253" i="1"/>
  <c r="J253" i="1"/>
  <c r="H253" i="1"/>
  <c r="Y252" i="1"/>
  <c r="V252" i="1"/>
  <c r="U252" i="1"/>
  <c r="T252" i="1"/>
  <c r="W252" i="1" s="1"/>
  <c r="X252" i="1" s="1"/>
  <c r="R252" i="1"/>
  <c r="P252" i="1"/>
  <c r="M252" i="1"/>
  <c r="J252" i="1"/>
  <c r="H252" i="1"/>
  <c r="Y251" i="1"/>
  <c r="X251" i="1"/>
  <c r="V251" i="1"/>
  <c r="U251" i="1"/>
  <c r="T251" i="1"/>
  <c r="W251" i="1" s="1"/>
  <c r="R251" i="1"/>
  <c r="P251" i="1"/>
  <c r="M251" i="1"/>
  <c r="J251" i="1"/>
  <c r="H251" i="1"/>
  <c r="X250" i="1"/>
  <c r="V250" i="1"/>
  <c r="U250" i="1"/>
  <c r="T250" i="1"/>
  <c r="W250" i="1" s="1"/>
  <c r="R250" i="1"/>
  <c r="P250" i="1"/>
  <c r="M250" i="1"/>
  <c r="J250" i="1"/>
  <c r="H250" i="1"/>
  <c r="Y250" i="1" s="1"/>
  <c r="V249" i="1"/>
  <c r="U249" i="1"/>
  <c r="R249" i="1"/>
  <c r="P249" i="1"/>
  <c r="M249" i="1"/>
  <c r="J249" i="1"/>
  <c r="H249" i="1"/>
  <c r="Y248" i="1"/>
  <c r="V248" i="1"/>
  <c r="U248" i="1"/>
  <c r="T248" i="1"/>
  <c r="W248" i="1" s="1"/>
  <c r="X248" i="1" s="1"/>
  <c r="R248" i="1"/>
  <c r="P248" i="1"/>
  <c r="M248" i="1"/>
  <c r="J248" i="1"/>
  <c r="H248" i="1"/>
  <c r="Y247" i="1"/>
  <c r="V247" i="1"/>
  <c r="U247" i="1"/>
  <c r="T247" i="1"/>
  <c r="W247" i="1" s="1"/>
  <c r="X247" i="1" s="1"/>
  <c r="R247" i="1"/>
  <c r="P247" i="1"/>
  <c r="M247" i="1"/>
  <c r="J247" i="1"/>
  <c r="H247" i="1"/>
  <c r="V246" i="1"/>
  <c r="U246" i="1"/>
  <c r="T246" i="1"/>
  <c r="W246" i="1" s="1"/>
  <c r="X246" i="1" s="1"/>
  <c r="R246" i="1"/>
  <c r="P246" i="1"/>
  <c r="M246" i="1"/>
  <c r="J246" i="1"/>
  <c r="H246" i="1"/>
  <c r="Y246" i="1" s="1"/>
  <c r="V245" i="1"/>
  <c r="U245" i="1"/>
  <c r="R245" i="1"/>
  <c r="P245" i="1"/>
  <c r="M245" i="1"/>
  <c r="J245" i="1"/>
  <c r="H245" i="1"/>
  <c r="Y244" i="1"/>
  <c r="V244" i="1"/>
  <c r="U244" i="1"/>
  <c r="T244" i="1"/>
  <c r="W244" i="1" s="1"/>
  <c r="X244" i="1" s="1"/>
  <c r="R244" i="1"/>
  <c r="P244" i="1"/>
  <c r="M244" i="1"/>
  <c r="J244" i="1"/>
  <c r="H244" i="1"/>
  <c r="Y243" i="1"/>
  <c r="V243" i="1"/>
  <c r="U243" i="1"/>
  <c r="T243" i="1"/>
  <c r="W243" i="1" s="1"/>
  <c r="X243" i="1" s="1"/>
  <c r="R243" i="1"/>
  <c r="P243" i="1"/>
  <c r="M243" i="1"/>
  <c r="J243" i="1"/>
  <c r="H243" i="1"/>
  <c r="V242" i="1"/>
  <c r="U242" i="1"/>
  <c r="R242" i="1"/>
  <c r="P242" i="1"/>
  <c r="M242" i="1"/>
  <c r="J242" i="1"/>
  <c r="H242" i="1"/>
  <c r="V241" i="1"/>
  <c r="U241" i="1"/>
  <c r="R241" i="1"/>
  <c r="P241" i="1"/>
  <c r="M241" i="1"/>
  <c r="J241" i="1"/>
  <c r="H241" i="1"/>
  <c r="Y240" i="1"/>
  <c r="V240" i="1"/>
  <c r="U240" i="1"/>
  <c r="R240" i="1"/>
  <c r="P240" i="1"/>
  <c r="M240" i="1"/>
  <c r="J240" i="1"/>
  <c r="H240" i="1"/>
  <c r="Y239" i="1"/>
  <c r="V239" i="1"/>
  <c r="U239" i="1"/>
  <c r="T239" i="1"/>
  <c r="W239" i="1" s="1"/>
  <c r="X239" i="1" s="1"/>
  <c r="R239" i="1"/>
  <c r="P239" i="1"/>
  <c r="M239" i="1"/>
  <c r="J239" i="1"/>
  <c r="H239" i="1"/>
  <c r="V238" i="1"/>
  <c r="U238" i="1"/>
  <c r="R238" i="1"/>
  <c r="P238" i="1"/>
  <c r="M238" i="1"/>
  <c r="J238" i="1"/>
  <c r="H238" i="1"/>
  <c r="V237" i="1"/>
  <c r="U237" i="1"/>
  <c r="R237" i="1"/>
  <c r="P237" i="1"/>
  <c r="M237" i="1"/>
  <c r="J237" i="1"/>
  <c r="H237" i="1"/>
  <c r="Y236" i="1"/>
  <c r="V236" i="1"/>
  <c r="U236" i="1"/>
  <c r="R236" i="1"/>
  <c r="P236" i="1"/>
  <c r="M236" i="1"/>
  <c r="J236" i="1"/>
  <c r="H236" i="1"/>
  <c r="Y235" i="1"/>
  <c r="V235" i="1"/>
  <c r="U235" i="1"/>
  <c r="T235" i="1"/>
  <c r="W235" i="1" s="1"/>
  <c r="X235" i="1" s="1"/>
  <c r="R235" i="1"/>
  <c r="P235" i="1"/>
  <c r="M235" i="1"/>
  <c r="J235" i="1"/>
  <c r="H235" i="1"/>
  <c r="V234" i="1"/>
  <c r="U234" i="1"/>
  <c r="R234" i="1"/>
  <c r="P234" i="1"/>
  <c r="M234" i="1"/>
  <c r="J234" i="1"/>
  <c r="H234" i="1"/>
  <c r="V233" i="1"/>
  <c r="U233" i="1"/>
  <c r="R233" i="1"/>
  <c r="P233" i="1"/>
  <c r="M233" i="1"/>
  <c r="J233" i="1"/>
  <c r="H233" i="1"/>
  <c r="Y232" i="1"/>
  <c r="V232" i="1"/>
  <c r="U232" i="1"/>
  <c r="R232" i="1"/>
  <c r="P232" i="1"/>
  <c r="M232" i="1"/>
  <c r="J232" i="1"/>
  <c r="H232" i="1"/>
  <c r="Y231" i="1"/>
  <c r="V231" i="1"/>
  <c r="U231" i="1"/>
  <c r="T231" i="1"/>
  <c r="W231" i="1" s="1"/>
  <c r="X231" i="1" s="1"/>
  <c r="R231" i="1"/>
  <c r="P231" i="1"/>
  <c r="M231" i="1"/>
  <c r="J231" i="1"/>
  <c r="H231" i="1"/>
  <c r="V230" i="1"/>
  <c r="U230" i="1"/>
  <c r="R230" i="1"/>
  <c r="P230" i="1"/>
  <c r="M230" i="1"/>
  <c r="J230" i="1"/>
  <c r="H230" i="1"/>
  <c r="V229" i="1"/>
  <c r="U229" i="1"/>
  <c r="R229" i="1"/>
  <c r="P229" i="1"/>
  <c r="M229" i="1"/>
  <c r="J229" i="1"/>
  <c r="H229" i="1"/>
  <c r="Y228" i="1"/>
  <c r="V228" i="1"/>
  <c r="U228" i="1"/>
  <c r="R228" i="1"/>
  <c r="P228" i="1"/>
  <c r="M228" i="1"/>
  <c r="J228" i="1"/>
  <c r="H228" i="1"/>
  <c r="Y227" i="1"/>
  <c r="V227" i="1"/>
  <c r="U227" i="1"/>
  <c r="T227" i="1"/>
  <c r="W227" i="1" s="1"/>
  <c r="X227" i="1" s="1"/>
  <c r="R227" i="1"/>
  <c r="P227" i="1"/>
  <c r="M227" i="1"/>
  <c r="J227" i="1"/>
  <c r="H227" i="1"/>
  <c r="V226" i="1"/>
  <c r="U226" i="1"/>
  <c r="R226" i="1"/>
  <c r="P226" i="1"/>
  <c r="M226" i="1"/>
  <c r="J226" i="1"/>
  <c r="H226" i="1"/>
  <c r="V225" i="1"/>
  <c r="U225" i="1"/>
  <c r="R225" i="1"/>
  <c r="P225" i="1"/>
  <c r="M225" i="1"/>
  <c r="J225" i="1"/>
  <c r="H225" i="1"/>
  <c r="Y224" i="1"/>
  <c r="V224" i="1"/>
  <c r="U224" i="1"/>
  <c r="R224" i="1"/>
  <c r="P224" i="1"/>
  <c r="M224" i="1"/>
  <c r="J224" i="1"/>
  <c r="H224" i="1"/>
  <c r="Y223" i="1"/>
  <c r="V223" i="1"/>
  <c r="U223" i="1"/>
  <c r="T223" i="1"/>
  <c r="W223" i="1" s="1"/>
  <c r="X223" i="1" s="1"/>
  <c r="R223" i="1"/>
  <c r="P223" i="1"/>
  <c r="M223" i="1"/>
  <c r="J223" i="1"/>
  <c r="H223" i="1"/>
  <c r="V222" i="1"/>
  <c r="U222" i="1"/>
  <c r="R222" i="1"/>
  <c r="P222" i="1"/>
  <c r="M222" i="1"/>
  <c r="J222" i="1"/>
  <c r="H222" i="1"/>
  <c r="V221" i="1"/>
  <c r="U221" i="1"/>
  <c r="R221" i="1"/>
  <c r="P221" i="1"/>
  <c r="M221" i="1"/>
  <c r="J221" i="1"/>
  <c r="H221" i="1"/>
  <c r="Y220" i="1"/>
  <c r="V220" i="1"/>
  <c r="U220" i="1"/>
  <c r="R220" i="1"/>
  <c r="P220" i="1"/>
  <c r="M220" i="1"/>
  <c r="J220" i="1"/>
  <c r="H220" i="1"/>
  <c r="Y219" i="1"/>
  <c r="V219" i="1"/>
  <c r="U219" i="1"/>
  <c r="T219" i="1"/>
  <c r="W219" i="1" s="1"/>
  <c r="X219" i="1" s="1"/>
  <c r="R219" i="1"/>
  <c r="P219" i="1"/>
  <c r="M219" i="1"/>
  <c r="J219" i="1"/>
  <c r="H219" i="1"/>
  <c r="V218" i="1"/>
  <c r="U218" i="1"/>
  <c r="R218" i="1"/>
  <c r="P218" i="1"/>
  <c r="M218" i="1"/>
  <c r="J218" i="1"/>
  <c r="H218" i="1"/>
  <c r="V217" i="1"/>
  <c r="U217" i="1"/>
  <c r="R217" i="1"/>
  <c r="P217" i="1"/>
  <c r="M217" i="1"/>
  <c r="J217" i="1"/>
  <c r="H217" i="1"/>
  <c r="Y216" i="1"/>
  <c r="V216" i="1"/>
  <c r="U216" i="1"/>
  <c r="R216" i="1"/>
  <c r="P216" i="1"/>
  <c r="M216" i="1"/>
  <c r="J216" i="1"/>
  <c r="H216" i="1"/>
  <c r="Y215" i="1"/>
  <c r="V215" i="1"/>
  <c r="U215" i="1"/>
  <c r="T215" i="1"/>
  <c r="W215" i="1" s="1"/>
  <c r="X215" i="1" s="1"/>
  <c r="R215" i="1"/>
  <c r="P215" i="1"/>
  <c r="M215" i="1"/>
  <c r="J215" i="1"/>
  <c r="H215" i="1"/>
  <c r="V214" i="1"/>
  <c r="U214" i="1"/>
  <c r="R214" i="1"/>
  <c r="P214" i="1"/>
  <c r="M214" i="1"/>
  <c r="J214" i="1"/>
  <c r="H214" i="1"/>
  <c r="V213" i="1"/>
  <c r="U213" i="1"/>
  <c r="R213" i="1"/>
  <c r="P213" i="1"/>
  <c r="M213" i="1"/>
  <c r="J213" i="1"/>
  <c r="H213" i="1"/>
  <c r="Y212" i="1"/>
  <c r="V212" i="1"/>
  <c r="U212" i="1"/>
  <c r="R212" i="1"/>
  <c r="P212" i="1"/>
  <c r="M212" i="1"/>
  <c r="J212" i="1"/>
  <c r="H212" i="1"/>
  <c r="Y211" i="1"/>
  <c r="V211" i="1"/>
  <c r="U211" i="1"/>
  <c r="T211" i="1"/>
  <c r="W211" i="1" s="1"/>
  <c r="X211" i="1" s="1"/>
  <c r="R211" i="1"/>
  <c r="P211" i="1"/>
  <c r="M211" i="1"/>
  <c r="J211" i="1"/>
  <c r="H211" i="1"/>
  <c r="V210" i="1"/>
  <c r="U210" i="1"/>
  <c r="R210" i="1"/>
  <c r="P210" i="1"/>
  <c r="M210" i="1"/>
  <c r="J210" i="1"/>
  <c r="H210" i="1"/>
  <c r="V209" i="1"/>
  <c r="U209" i="1"/>
  <c r="R209" i="1"/>
  <c r="P209" i="1"/>
  <c r="M209" i="1"/>
  <c r="J209" i="1"/>
  <c r="H209" i="1"/>
  <c r="Y208" i="1"/>
  <c r="V208" i="1"/>
  <c r="U208" i="1"/>
  <c r="R208" i="1"/>
  <c r="P208" i="1"/>
  <c r="M208" i="1"/>
  <c r="J208" i="1"/>
  <c r="H208" i="1"/>
  <c r="Y207" i="1"/>
  <c r="V207" i="1"/>
  <c r="U207" i="1"/>
  <c r="T207" i="1"/>
  <c r="W207" i="1" s="1"/>
  <c r="X207" i="1" s="1"/>
  <c r="R207" i="1"/>
  <c r="P207" i="1"/>
  <c r="M207" i="1"/>
  <c r="J207" i="1"/>
  <c r="H207" i="1"/>
  <c r="V206" i="1"/>
  <c r="U206" i="1"/>
  <c r="R206" i="1"/>
  <c r="P206" i="1"/>
  <c r="M206" i="1"/>
  <c r="J206" i="1"/>
  <c r="H206" i="1"/>
  <c r="V205" i="1"/>
  <c r="U205" i="1"/>
  <c r="R205" i="1"/>
  <c r="P205" i="1"/>
  <c r="M205" i="1"/>
  <c r="J205" i="1"/>
  <c r="H205" i="1"/>
  <c r="Y204" i="1"/>
  <c r="V204" i="1"/>
  <c r="U204" i="1"/>
  <c r="R204" i="1"/>
  <c r="P204" i="1"/>
  <c r="M204" i="1"/>
  <c r="J204" i="1"/>
  <c r="H204" i="1"/>
  <c r="Y203" i="1"/>
  <c r="V203" i="1"/>
  <c r="U203" i="1"/>
  <c r="T203" i="1"/>
  <c r="W203" i="1" s="1"/>
  <c r="X203" i="1" s="1"/>
  <c r="R203" i="1"/>
  <c r="P203" i="1"/>
  <c r="M203" i="1"/>
  <c r="J203" i="1"/>
  <c r="H203" i="1"/>
  <c r="V202" i="1"/>
  <c r="U202" i="1"/>
  <c r="R202" i="1"/>
  <c r="P202" i="1"/>
  <c r="M202" i="1"/>
  <c r="J202" i="1"/>
  <c r="H202" i="1"/>
  <c r="V201" i="1"/>
  <c r="U201" i="1"/>
  <c r="R201" i="1"/>
  <c r="P201" i="1"/>
  <c r="M201" i="1"/>
  <c r="J201" i="1"/>
  <c r="H201" i="1"/>
  <c r="Y200" i="1"/>
  <c r="V200" i="1"/>
  <c r="U200" i="1"/>
  <c r="R200" i="1"/>
  <c r="P200" i="1"/>
  <c r="M200" i="1"/>
  <c r="J200" i="1"/>
  <c r="H200" i="1"/>
  <c r="Y199" i="1"/>
  <c r="V199" i="1"/>
  <c r="U199" i="1"/>
  <c r="T199" i="1"/>
  <c r="W199" i="1" s="1"/>
  <c r="X199" i="1" s="1"/>
  <c r="R199" i="1"/>
  <c r="P199" i="1"/>
  <c r="M199" i="1"/>
  <c r="J199" i="1"/>
  <c r="H199" i="1"/>
  <c r="V198" i="1"/>
  <c r="U198" i="1"/>
  <c r="R198" i="1"/>
  <c r="P198" i="1"/>
  <c r="M198" i="1"/>
  <c r="J198" i="1"/>
  <c r="H198" i="1"/>
  <c r="V197" i="1"/>
  <c r="U197" i="1"/>
  <c r="R197" i="1"/>
  <c r="P197" i="1"/>
  <c r="M197" i="1"/>
  <c r="J197" i="1"/>
  <c r="H197" i="1"/>
  <c r="Y196" i="1"/>
  <c r="V196" i="1"/>
  <c r="U196" i="1"/>
  <c r="R196" i="1"/>
  <c r="P196" i="1"/>
  <c r="M196" i="1"/>
  <c r="J196" i="1"/>
  <c r="H196" i="1"/>
  <c r="Y195" i="1"/>
  <c r="V195" i="1"/>
  <c r="U195" i="1"/>
  <c r="T195" i="1"/>
  <c r="W195" i="1" s="1"/>
  <c r="X195" i="1" s="1"/>
  <c r="R195" i="1"/>
  <c r="P195" i="1"/>
  <c r="M195" i="1"/>
  <c r="J195" i="1"/>
  <c r="H195" i="1"/>
  <c r="V194" i="1"/>
  <c r="U194" i="1"/>
  <c r="R194" i="1"/>
  <c r="P194" i="1"/>
  <c r="M194" i="1"/>
  <c r="J194" i="1"/>
  <c r="H194" i="1"/>
  <c r="V193" i="1"/>
  <c r="U193" i="1"/>
  <c r="R193" i="1"/>
  <c r="P193" i="1"/>
  <c r="M193" i="1"/>
  <c r="J193" i="1"/>
  <c r="H193" i="1"/>
  <c r="Y192" i="1"/>
  <c r="V192" i="1"/>
  <c r="U192" i="1"/>
  <c r="R192" i="1"/>
  <c r="P192" i="1"/>
  <c r="M192" i="1"/>
  <c r="J192" i="1"/>
  <c r="H192" i="1"/>
  <c r="Y191" i="1"/>
  <c r="V191" i="1"/>
  <c r="U191" i="1"/>
  <c r="T191" i="1"/>
  <c r="W191" i="1" s="1"/>
  <c r="X191" i="1" s="1"/>
  <c r="R191" i="1"/>
  <c r="P191" i="1"/>
  <c r="M191" i="1"/>
  <c r="J191" i="1"/>
  <c r="H191" i="1"/>
  <c r="V190" i="1"/>
  <c r="U190" i="1"/>
  <c r="R190" i="1"/>
  <c r="P190" i="1"/>
  <c r="M190" i="1"/>
  <c r="J190" i="1"/>
  <c r="H190" i="1"/>
  <c r="V189" i="1"/>
  <c r="U189" i="1"/>
  <c r="R189" i="1"/>
  <c r="P189" i="1"/>
  <c r="M189" i="1"/>
  <c r="J189" i="1"/>
  <c r="H189" i="1"/>
  <c r="Y188" i="1"/>
  <c r="V188" i="1"/>
  <c r="U188" i="1"/>
  <c r="R188" i="1"/>
  <c r="P188" i="1"/>
  <c r="M188" i="1"/>
  <c r="J188" i="1"/>
  <c r="H188" i="1"/>
  <c r="Y187" i="1"/>
  <c r="V187" i="1"/>
  <c r="U187" i="1"/>
  <c r="T187" i="1"/>
  <c r="W187" i="1" s="1"/>
  <c r="X187" i="1" s="1"/>
  <c r="R187" i="1"/>
  <c r="P187" i="1"/>
  <c r="M187" i="1"/>
  <c r="J187" i="1"/>
  <c r="H187" i="1"/>
  <c r="V186" i="1"/>
  <c r="U186" i="1"/>
  <c r="R186" i="1"/>
  <c r="P186" i="1"/>
  <c r="M186" i="1"/>
  <c r="J186" i="1"/>
  <c r="H186" i="1"/>
  <c r="V185" i="1"/>
  <c r="U185" i="1"/>
  <c r="R185" i="1"/>
  <c r="P185" i="1"/>
  <c r="M185" i="1"/>
  <c r="J185" i="1"/>
  <c r="H185" i="1"/>
  <c r="Y184" i="1"/>
  <c r="V184" i="1"/>
  <c r="U184" i="1"/>
  <c r="R184" i="1"/>
  <c r="P184" i="1"/>
  <c r="M184" i="1"/>
  <c r="J184" i="1"/>
  <c r="H184" i="1"/>
  <c r="Y183" i="1"/>
  <c r="V183" i="1"/>
  <c r="U183" i="1"/>
  <c r="T183" i="1"/>
  <c r="W183" i="1" s="1"/>
  <c r="X183" i="1" s="1"/>
  <c r="R183" i="1"/>
  <c r="P183" i="1"/>
  <c r="M183" i="1"/>
  <c r="J183" i="1"/>
  <c r="H183" i="1"/>
  <c r="V182" i="1"/>
  <c r="U182" i="1"/>
  <c r="R182" i="1"/>
  <c r="P182" i="1"/>
  <c r="M182" i="1"/>
  <c r="J182" i="1"/>
  <c r="H182" i="1"/>
  <c r="V181" i="1"/>
  <c r="U181" i="1"/>
  <c r="T181" i="1"/>
  <c r="W181" i="1" s="1"/>
  <c r="X181" i="1" s="1"/>
  <c r="R181" i="1"/>
  <c r="P181" i="1"/>
  <c r="M181" i="1"/>
  <c r="J181" i="1"/>
  <c r="H181" i="1"/>
  <c r="Y181" i="1" s="1"/>
  <c r="V180" i="1"/>
  <c r="U180" i="1"/>
  <c r="R180" i="1"/>
  <c r="P180" i="1"/>
  <c r="M180" i="1"/>
  <c r="J180" i="1"/>
  <c r="H180" i="1"/>
  <c r="Y179" i="1"/>
  <c r="V179" i="1"/>
  <c r="U179" i="1"/>
  <c r="T179" i="1"/>
  <c r="W179" i="1" s="1"/>
  <c r="X179" i="1" s="1"/>
  <c r="R179" i="1"/>
  <c r="P179" i="1"/>
  <c r="M179" i="1"/>
  <c r="J179" i="1"/>
  <c r="H179" i="1"/>
  <c r="V178" i="1"/>
  <c r="U178" i="1"/>
  <c r="R178" i="1"/>
  <c r="P178" i="1"/>
  <c r="M178" i="1"/>
  <c r="J178" i="1"/>
  <c r="H178" i="1"/>
  <c r="V177" i="1"/>
  <c r="U177" i="1"/>
  <c r="T177" i="1"/>
  <c r="W177" i="1" s="1"/>
  <c r="X177" i="1" s="1"/>
  <c r="R177" i="1"/>
  <c r="P177" i="1"/>
  <c r="M177" i="1"/>
  <c r="J177" i="1"/>
  <c r="H177" i="1"/>
  <c r="Y177" i="1" s="1"/>
  <c r="V176" i="1"/>
  <c r="U176" i="1"/>
  <c r="R176" i="1"/>
  <c r="P176" i="1"/>
  <c r="M176" i="1"/>
  <c r="J176" i="1"/>
  <c r="H176" i="1"/>
  <c r="Y175" i="1"/>
  <c r="V175" i="1"/>
  <c r="U175" i="1"/>
  <c r="T175" i="1"/>
  <c r="W175" i="1" s="1"/>
  <c r="X175" i="1" s="1"/>
  <c r="R175" i="1"/>
  <c r="P175" i="1"/>
  <c r="M175" i="1"/>
  <c r="J175" i="1"/>
  <c r="H175" i="1"/>
  <c r="V174" i="1"/>
  <c r="U174" i="1"/>
  <c r="R174" i="1"/>
  <c r="P174" i="1"/>
  <c r="M174" i="1"/>
  <c r="J174" i="1"/>
  <c r="H174" i="1"/>
  <c r="V173" i="1"/>
  <c r="U173" i="1"/>
  <c r="T173" i="1"/>
  <c r="W173" i="1" s="1"/>
  <c r="X173" i="1" s="1"/>
  <c r="R173" i="1"/>
  <c r="P173" i="1"/>
  <c r="M173" i="1"/>
  <c r="J173" i="1"/>
  <c r="H173" i="1"/>
  <c r="Y173" i="1" s="1"/>
  <c r="V172" i="1"/>
  <c r="U172" i="1"/>
  <c r="R172" i="1"/>
  <c r="P172" i="1"/>
  <c r="M172" i="1"/>
  <c r="J172" i="1"/>
  <c r="H172" i="1"/>
  <c r="Y171" i="1"/>
  <c r="V171" i="1"/>
  <c r="U171" i="1"/>
  <c r="T171" i="1"/>
  <c r="W171" i="1" s="1"/>
  <c r="X171" i="1" s="1"/>
  <c r="R171" i="1"/>
  <c r="P171" i="1"/>
  <c r="M171" i="1"/>
  <c r="J171" i="1"/>
  <c r="H171" i="1"/>
  <c r="V170" i="1"/>
  <c r="U170" i="1"/>
  <c r="R170" i="1"/>
  <c r="P170" i="1"/>
  <c r="M170" i="1"/>
  <c r="J170" i="1"/>
  <c r="H170" i="1"/>
  <c r="V169" i="1"/>
  <c r="U169" i="1"/>
  <c r="T169" i="1"/>
  <c r="W169" i="1" s="1"/>
  <c r="X169" i="1" s="1"/>
  <c r="R169" i="1"/>
  <c r="P169" i="1"/>
  <c r="M169" i="1"/>
  <c r="J169" i="1"/>
  <c r="H169" i="1"/>
  <c r="Y169" i="1" s="1"/>
  <c r="V168" i="1"/>
  <c r="U168" i="1"/>
  <c r="R168" i="1"/>
  <c r="P168" i="1"/>
  <c r="M168" i="1"/>
  <c r="J168" i="1"/>
  <c r="H168" i="1"/>
  <c r="Y167" i="1"/>
  <c r="V167" i="1"/>
  <c r="U167" i="1"/>
  <c r="T167" i="1"/>
  <c r="W167" i="1" s="1"/>
  <c r="R167" i="1"/>
  <c r="P167" i="1"/>
  <c r="M167" i="1"/>
  <c r="J167" i="1"/>
  <c r="H167" i="1"/>
  <c r="V166" i="1"/>
  <c r="U166" i="1"/>
  <c r="R166" i="1"/>
  <c r="P166" i="1"/>
  <c r="M166" i="1"/>
  <c r="J166" i="1"/>
  <c r="H166" i="1"/>
  <c r="V165" i="1"/>
  <c r="U165" i="1"/>
  <c r="R165" i="1"/>
  <c r="P165" i="1"/>
  <c r="M165" i="1"/>
  <c r="J165" i="1"/>
  <c r="H165" i="1"/>
  <c r="Y164" i="1"/>
  <c r="V164" i="1"/>
  <c r="U164" i="1"/>
  <c r="T164" i="1"/>
  <c r="W164" i="1" s="1"/>
  <c r="X164" i="1" s="1"/>
  <c r="R164" i="1"/>
  <c r="P164" i="1"/>
  <c r="M164" i="1"/>
  <c r="J164" i="1"/>
  <c r="H164" i="1"/>
  <c r="Y163" i="1"/>
  <c r="X163" i="1"/>
  <c r="V163" i="1"/>
  <c r="U163" i="1"/>
  <c r="T163" i="1"/>
  <c r="W163" i="1" s="1"/>
  <c r="R163" i="1"/>
  <c r="P163" i="1"/>
  <c r="M163" i="1"/>
  <c r="J163" i="1"/>
  <c r="H163" i="1"/>
  <c r="X162" i="1"/>
  <c r="V162" i="1"/>
  <c r="U162" i="1"/>
  <c r="T162" i="1"/>
  <c r="W162" i="1" s="1"/>
  <c r="R162" i="1"/>
  <c r="P162" i="1"/>
  <c r="M162" i="1"/>
  <c r="J162" i="1"/>
  <c r="H162" i="1"/>
  <c r="Y162" i="1" s="1"/>
  <c r="V161" i="1"/>
  <c r="U161" i="1"/>
  <c r="R161" i="1"/>
  <c r="P161" i="1"/>
  <c r="M161" i="1"/>
  <c r="J161" i="1"/>
  <c r="H161" i="1"/>
  <c r="Y160" i="1"/>
  <c r="V160" i="1"/>
  <c r="U160" i="1"/>
  <c r="T160" i="1"/>
  <c r="W160" i="1" s="1"/>
  <c r="X160" i="1" s="1"/>
  <c r="R160" i="1"/>
  <c r="P160" i="1"/>
  <c r="M160" i="1"/>
  <c r="J160" i="1"/>
  <c r="H160" i="1"/>
  <c r="Y159" i="1"/>
  <c r="X159" i="1"/>
  <c r="V159" i="1"/>
  <c r="U159" i="1"/>
  <c r="T159" i="1"/>
  <c r="W159" i="1" s="1"/>
  <c r="R159" i="1"/>
  <c r="P159" i="1"/>
  <c r="M159" i="1"/>
  <c r="J159" i="1"/>
  <c r="H159" i="1"/>
  <c r="V158" i="1"/>
  <c r="U158" i="1"/>
  <c r="T158" i="1"/>
  <c r="W158" i="1" s="1"/>
  <c r="X158" i="1" s="1"/>
  <c r="R158" i="1"/>
  <c r="P158" i="1"/>
  <c r="M158" i="1"/>
  <c r="J158" i="1"/>
  <c r="H158" i="1"/>
  <c r="Y158" i="1" s="1"/>
  <c r="V157" i="1"/>
  <c r="U157" i="1"/>
  <c r="R157" i="1"/>
  <c r="P157" i="1"/>
  <c r="M157" i="1"/>
  <c r="J157" i="1"/>
  <c r="H157" i="1"/>
  <c r="Y156" i="1"/>
  <c r="V156" i="1"/>
  <c r="U156" i="1"/>
  <c r="T156" i="1"/>
  <c r="W156" i="1" s="1"/>
  <c r="X156" i="1" s="1"/>
  <c r="R156" i="1"/>
  <c r="P156" i="1"/>
  <c r="M156" i="1"/>
  <c r="J156" i="1"/>
  <c r="H156" i="1"/>
  <c r="Y155" i="1"/>
  <c r="V155" i="1"/>
  <c r="U155" i="1"/>
  <c r="T155" i="1"/>
  <c r="W155" i="1" s="1"/>
  <c r="X155" i="1" s="1"/>
  <c r="R155" i="1"/>
  <c r="P155" i="1"/>
  <c r="M155" i="1"/>
  <c r="J155" i="1"/>
  <c r="H155" i="1"/>
  <c r="V154" i="1"/>
  <c r="U154" i="1"/>
  <c r="R154" i="1"/>
  <c r="P154" i="1"/>
  <c r="M154" i="1"/>
  <c r="J154" i="1"/>
  <c r="H154" i="1"/>
  <c r="Y154" i="1" s="1"/>
  <c r="V153" i="1"/>
  <c r="U153" i="1"/>
  <c r="R153" i="1"/>
  <c r="P153" i="1"/>
  <c r="M153" i="1"/>
  <c r="J153" i="1"/>
  <c r="H153" i="1"/>
  <c r="Y152" i="1"/>
  <c r="V152" i="1"/>
  <c r="U152" i="1"/>
  <c r="T152" i="1"/>
  <c r="W152" i="1" s="1"/>
  <c r="X152" i="1" s="1"/>
  <c r="R152" i="1"/>
  <c r="P152" i="1"/>
  <c r="M152" i="1"/>
  <c r="J152" i="1"/>
  <c r="H152" i="1"/>
  <c r="Y151" i="1"/>
  <c r="V151" i="1"/>
  <c r="U151" i="1"/>
  <c r="T151" i="1"/>
  <c r="W151" i="1" s="1"/>
  <c r="X151" i="1" s="1"/>
  <c r="R151" i="1"/>
  <c r="P151" i="1"/>
  <c r="M151" i="1"/>
  <c r="J151" i="1"/>
  <c r="H151" i="1"/>
  <c r="V150" i="1"/>
  <c r="U150" i="1"/>
  <c r="R150" i="1"/>
  <c r="P150" i="1"/>
  <c r="M150" i="1"/>
  <c r="J150" i="1"/>
  <c r="H150" i="1"/>
  <c r="V149" i="1"/>
  <c r="U149" i="1"/>
  <c r="R149" i="1"/>
  <c r="P149" i="1"/>
  <c r="M149" i="1"/>
  <c r="J149" i="1"/>
  <c r="H149" i="1"/>
  <c r="Y148" i="1"/>
  <c r="V148" i="1"/>
  <c r="U148" i="1"/>
  <c r="T148" i="1"/>
  <c r="W148" i="1" s="1"/>
  <c r="X148" i="1" s="1"/>
  <c r="R148" i="1"/>
  <c r="P148" i="1"/>
  <c r="M148" i="1"/>
  <c r="J148" i="1"/>
  <c r="H148" i="1"/>
  <c r="Y147" i="1"/>
  <c r="X147" i="1"/>
  <c r="V147" i="1"/>
  <c r="U147" i="1"/>
  <c r="T147" i="1"/>
  <c r="W147" i="1" s="1"/>
  <c r="R147" i="1"/>
  <c r="P147" i="1"/>
  <c r="M147" i="1"/>
  <c r="J147" i="1"/>
  <c r="H147" i="1"/>
  <c r="V146" i="1"/>
  <c r="U146" i="1"/>
  <c r="T146" i="1"/>
  <c r="W146" i="1" s="1"/>
  <c r="X146" i="1" s="1"/>
  <c r="R146" i="1"/>
  <c r="P146" i="1"/>
  <c r="M146" i="1"/>
  <c r="J146" i="1"/>
  <c r="H146" i="1"/>
  <c r="Y146" i="1" s="1"/>
  <c r="V145" i="1"/>
  <c r="U145" i="1"/>
  <c r="R145" i="1"/>
  <c r="P145" i="1"/>
  <c r="M145" i="1"/>
  <c r="J145" i="1"/>
  <c r="H145" i="1"/>
  <c r="Y144" i="1"/>
  <c r="V144" i="1"/>
  <c r="U144" i="1"/>
  <c r="T144" i="1"/>
  <c r="W144" i="1" s="1"/>
  <c r="X144" i="1" s="1"/>
  <c r="R144" i="1"/>
  <c r="P144" i="1"/>
  <c r="M144" i="1"/>
  <c r="J144" i="1"/>
  <c r="H144" i="1"/>
  <c r="Y143" i="1"/>
  <c r="X143" i="1"/>
  <c r="V143" i="1"/>
  <c r="U143" i="1"/>
  <c r="T143" i="1"/>
  <c r="W143" i="1" s="1"/>
  <c r="R143" i="1"/>
  <c r="P143" i="1"/>
  <c r="M143" i="1"/>
  <c r="J143" i="1"/>
  <c r="H143" i="1"/>
  <c r="V142" i="1"/>
  <c r="U142" i="1"/>
  <c r="T142" i="1"/>
  <c r="W142" i="1" s="1"/>
  <c r="X142" i="1" s="1"/>
  <c r="R142" i="1"/>
  <c r="P142" i="1"/>
  <c r="M142" i="1"/>
  <c r="J142" i="1"/>
  <c r="H142" i="1"/>
  <c r="Y142" i="1" s="1"/>
  <c r="V141" i="1"/>
  <c r="U141" i="1"/>
  <c r="R141" i="1"/>
  <c r="P141" i="1"/>
  <c r="M141" i="1"/>
  <c r="J141" i="1"/>
  <c r="H141" i="1"/>
  <c r="Y140" i="1"/>
  <c r="V140" i="1"/>
  <c r="U140" i="1"/>
  <c r="T140" i="1"/>
  <c r="W140" i="1" s="1"/>
  <c r="X140" i="1" s="1"/>
  <c r="R140" i="1"/>
  <c r="P140" i="1"/>
  <c r="M140" i="1"/>
  <c r="J140" i="1"/>
  <c r="H140" i="1"/>
  <c r="Y139" i="1"/>
  <c r="V139" i="1"/>
  <c r="U139" i="1"/>
  <c r="T139" i="1"/>
  <c r="W139" i="1" s="1"/>
  <c r="X139" i="1" s="1"/>
  <c r="R139" i="1"/>
  <c r="P139" i="1"/>
  <c r="M139" i="1"/>
  <c r="J139" i="1"/>
  <c r="H139" i="1"/>
  <c r="V138" i="1"/>
  <c r="U138" i="1"/>
  <c r="R138" i="1"/>
  <c r="P138" i="1"/>
  <c r="M138" i="1"/>
  <c r="J138" i="1"/>
  <c r="H138" i="1"/>
  <c r="Y138" i="1" s="1"/>
  <c r="V137" i="1"/>
  <c r="U137" i="1"/>
  <c r="R137" i="1"/>
  <c r="P137" i="1"/>
  <c r="M137" i="1"/>
  <c r="J137" i="1"/>
  <c r="H137" i="1"/>
  <c r="Y136" i="1"/>
  <c r="V136" i="1"/>
  <c r="U136" i="1"/>
  <c r="T136" i="1"/>
  <c r="W136" i="1" s="1"/>
  <c r="X136" i="1" s="1"/>
  <c r="R136" i="1"/>
  <c r="P136" i="1"/>
  <c r="M136" i="1"/>
  <c r="J136" i="1"/>
  <c r="H136" i="1"/>
  <c r="Y135" i="1"/>
  <c r="V135" i="1"/>
  <c r="U135" i="1"/>
  <c r="T135" i="1"/>
  <c r="W135" i="1" s="1"/>
  <c r="X135" i="1" s="1"/>
  <c r="R135" i="1"/>
  <c r="P135" i="1"/>
  <c r="M135" i="1"/>
  <c r="J135" i="1"/>
  <c r="H135" i="1"/>
  <c r="V134" i="1"/>
  <c r="U134" i="1"/>
  <c r="R134" i="1"/>
  <c r="P134" i="1"/>
  <c r="M134" i="1"/>
  <c r="J134" i="1"/>
  <c r="H134" i="1"/>
  <c r="V133" i="1"/>
  <c r="U133" i="1"/>
  <c r="R133" i="1"/>
  <c r="P133" i="1"/>
  <c r="M133" i="1"/>
  <c r="J133" i="1"/>
  <c r="H133" i="1"/>
  <c r="Y132" i="1"/>
  <c r="V132" i="1"/>
  <c r="U132" i="1"/>
  <c r="T132" i="1"/>
  <c r="W132" i="1" s="1"/>
  <c r="X132" i="1" s="1"/>
  <c r="R132" i="1"/>
  <c r="P132" i="1"/>
  <c r="M132" i="1"/>
  <c r="J132" i="1"/>
  <c r="H132" i="1"/>
  <c r="Y131" i="1"/>
  <c r="X131" i="1"/>
  <c r="V131" i="1"/>
  <c r="U131" i="1"/>
  <c r="T131" i="1"/>
  <c r="W131" i="1" s="1"/>
  <c r="R131" i="1"/>
  <c r="P131" i="1"/>
  <c r="M131" i="1"/>
  <c r="J131" i="1"/>
  <c r="H131" i="1"/>
  <c r="X130" i="1"/>
  <c r="V130" i="1"/>
  <c r="U130" i="1"/>
  <c r="T130" i="1"/>
  <c r="W130" i="1" s="1"/>
  <c r="R130" i="1"/>
  <c r="P130" i="1"/>
  <c r="M130" i="1"/>
  <c r="J130" i="1"/>
  <c r="H130" i="1"/>
  <c r="Y130" i="1" s="1"/>
  <c r="V129" i="1"/>
  <c r="U129" i="1"/>
  <c r="R129" i="1"/>
  <c r="P129" i="1"/>
  <c r="M129" i="1"/>
  <c r="J129" i="1"/>
  <c r="H129" i="1"/>
  <c r="Y128" i="1"/>
  <c r="V128" i="1"/>
  <c r="U128" i="1"/>
  <c r="T128" i="1"/>
  <c r="W128" i="1" s="1"/>
  <c r="X128" i="1" s="1"/>
  <c r="R128" i="1"/>
  <c r="P128" i="1"/>
  <c r="M128" i="1"/>
  <c r="J128" i="1"/>
  <c r="H128" i="1"/>
  <c r="Y127" i="1"/>
  <c r="X127" i="1"/>
  <c r="V127" i="1"/>
  <c r="U127" i="1"/>
  <c r="T127" i="1"/>
  <c r="W127" i="1" s="1"/>
  <c r="R127" i="1"/>
  <c r="P127" i="1"/>
  <c r="M127" i="1"/>
  <c r="J127" i="1"/>
  <c r="H127" i="1"/>
  <c r="V126" i="1"/>
  <c r="U126" i="1"/>
  <c r="T126" i="1"/>
  <c r="W126" i="1" s="1"/>
  <c r="X126" i="1" s="1"/>
  <c r="R126" i="1"/>
  <c r="P126" i="1"/>
  <c r="M126" i="1"/>
  <c r="J126" i="1"/>
  <c r="H126" i="1"/>
  <c r="Y126" i="1" s="1"/>
  <c r="V125" i="1"/>
  <c r="U125" i="1"/>
  <c r="R125" i="1"/>
  <c r="P125" i="1"/>
  <c r="M125" i="1"/>
  <c r="J125" i="1"/>
  <c r="H125" i="1"/>
  <c r="Y124" i="1"/>
  <c r="V124" i="1"/>
  <c r="U124" i="1"/>
  <c r="T124" i="1"/>
  <c r="W124" i="1" s="1"/>
  <c r="X124" i="1" s="1"/>
  <c r="R124" i="1"/>
  <c r="P124" i="1"/>
  <c r="M124" i="1"/>
  <c r="J124" i="1"/>
  <c r="H124" i="1"/>
  <c r="V123" i="1"/>
  <c r="U123" i="1"/>
  <c r="R123" i="1"/>
  <c r="P123" i="1"/>
  <c r="M123" i="1"/>
  <c r="J123" i="1"/>
  <c r="H123" i="1"/>
  <c r="V122" i="1"/>
  <c r="U122" i="1"/>
  <c r="T122" i="1"/>
  <c r="W122" i="1" s="1"/>
  <c r="X122" i="1" s="1"/>
  <c r="R122" i="1"/>
  <c r="P122" i="1"/>
  <c r="M122" i="1"/>
  <c r="J122" i="1"/>
  <c r="H122" i="1"/>
  <c r="Y122" i="1" s="1"/>
  <c r="Y121" i="1"/>
  <c r="V121" i="1"/>
  <c r="U121" i="1"/>
  <c r="T121" i="1"/>
  <c r="W121" i="1" s="1"/>
  <c r="X121" i="1" s="1"/>
  <c r="R121" i="1"/>
  <c r="P121" i="1"/>
  <c r="M121" i="1"/>
  <c r="J121" i="1"/>
  <c r="H121" i="1"/>
  <c r="V120" i="1"/>
  <c r="U120" i="1"/>
  <c r="R120" i="1"/>
  <c r="P120" i="1"/>
  <c r="M120" i="1"/>
  <c r="J120" i="1"/>
  <c r="H120" i="1"/>
  <c r="V119" i="1"/>
  <c r="U119" i="1"/>
  <c r="R119" i="1"/>
  <c r="P119" i="1"/>
  <c r="M119" i="1"/>
  <c r="J119" i="1"/>
  <c r="H119" i="1"/>
  <c r="Y119" i="1" s="1"/>
  <c r="Y118" i="1"/>
  <c r="V118" i="1"/>
  <c r="U118" i="1"/>
  <c r="T118" i="1"/>
  <c r="W118" i="1" s="1"/>
  <c r="X118" i="1" s="1"/>
  <c r="R118" i="1"/>
  <c r="P118" i="1"/>
  <c r="M118" i="1"/>
  <c r="J118" i="1"/>
  <c r="H118" i="1"/>
  <c r="Y117" i="1"/>
  <c r="V117" i="1"/>
  <c r="U117" i="1"/>
  <c r="T117" i="1"/>
  <c r="W117" i="1" s="1"/>
  <c r="X117" i="1" s="1"/>
  <c r="R117" i="1"/>
  <c r="P117" i="1"/>
  <c r="M117" i="1"/>
  <c r="J117" i="1"/>
  <c r="H117" i="1"/>
  <c r="V116" i="1"/>
  <c r="U116" i="1"/>
  <c r="R116" i="1"/>
  <c r="P116" i="1"/>
  <c r="M116" i="1"/>
  <c r="J116" i="1"/>
  <c r="H116" i="1"/>
  <c r="V115" i="1"/>
  <c r="U115" i="1"/>
  <c r="R115" i="1"/>
  <c r="P115" i="1"/>
  <c r="M115" i="1"/>
  <c r="J115" i="1"/>
  <c r="H115" i="1"/>
  <c r="Y115" i="1" s="1"/>
  <c r="Y114" i="1"/>
  <c r="V114" i="1"/>
  <c r="U114" i="1"/>
  <c r="T114" i="1"/>
  <c r="W114" i="1" s="1"/>
  <c r="X114" i="1" s="1"/>
  <c r="R114" i="1"/>
  <c r="P114" i="1"/>
  <c r="M114" i="1"/>
  <c r="J114" i="1"/>
  <c r="H114" i="1"/>
  <c r="Y113" i="1"/>
  <c r="V113" i="1"/>
  <c r="U113" i="1"/>
  <c r="T113" i="1"/>
  <c r="W113" i="1" s="1"/>
  <c r="X113" i="1" s="1"/>
  <c r="R113" i="1"/>
  <c r="P113" i="1"/>
  <c r="M113" i="1"/>
  <c r="J113" i="1"/>
  <c r="H113" i="1"/>
  <c r="V112" i="1"/>
  <c r="U112" i="1"/>
  <c r="R112" i="1"/>
  <c r="P112" i="1"/>
  <c r="M112" i="1"/>
  <c r="J112" i="1"/>
  <c r="H112" i="1"/>
  <c r="V111" i="1"/>
  <c r="U111" i="1"/>
  <c r="R111" i="1"/>
  <c r="P111" i="1"/>
  <c r="M111" i="1"/>
  <c r="J111" i="1"/>
  <c r="H111" i="1"/>
  <c r="Y111" i="1" s="1"/>
  <c r="Y110" i="1"/>
  <c r="V110" i="1"/>
  <c r="U110" i="1"/>
  <c r="T110" i="1"/>
  <c r="W110" i="1" s="1"/>
  <c r="X110" i="1" s="1"/>
  <c r="R110" i="1"/>
  <c r="P110" i="1"/>
  <c r="M110" i="1"/>
  <c r="J110" i="1"/>
  <c r="H110" i="1"/>
  <c r="Y109" i="1"/>
  <c r="V109" i="1"/>
  <c r="U109" i="1"/>
  <c r="T109" i="1"/>
  <c r="W109" i="1" s="1"/>
  <c r="X109" i="1" s="1"/>
  <c r="R109" i="1"/>
  <c r="P109" i="1"/>
  <c r="M109" i="1"/>
  <c r="J109" i="1"/>
  <c r="H109" i="1"/>
  <c r="V108" i="1"/>
  <c r="U108" i="1"/>
  <c r="R108" i="1"/>
  <c r="P108" i="1"/>
  <c r="M108" i="1"/>
  <c r="J108" i="1"/>
  <c r="H108" i="1"/>
  <c r="V107" i="1"/>
  <c r="U107" i="1"/>
  <c r="R107" i="1"/>
  <c r="P107" i="1"/>
  <c r="M107" i="1"/>
  <c r="J107" i="1"/>
  <c r="H107" i="1"/>
  <c r="Y107" i="1" s="1"/>
  <c r="Y106" i="1"/>
  <c r="V106" i="1"/>
  <c r="U106" i="1"/>
  <c r="T106" i="1"/>
  <c r="W106" i="1" s="1"/>
  <c r="X106" i="1" s="1"/>
  <c r="R106" i="1"/>
  <c r="P106" i="1"/>
  <c r="M106" i="1"/>
  <c r="J106" i="1"/>
  <c r="H106" i="1"/>
  <c r="Y105" i="1"/>
  <c r="V105" i="1"/>
  <c r="U105" i="1"/>
  <c r="T105" i="1"/>
  <c r="W105" i="1" s="1"/>
  <c r="X105" i="1" s="1"/>
  <c r="R105" i="1"/>
  <c r="P105" i="1"/>
  <c r="M105" i="1"/>
  <c r="J105" i="1"/>
  <c r="H105" i="1"/>
  <c r="V104" i="1"/>
  <c r="U104" i="1"/>
  <c r="R104" i="1"/>
  <c r="P104" i="1"/>
  <c r="M104" i="1"/>
  <c r="J104" i="1"/>
  <c r="H104" i="1"/>
  <c r="V103" i="1"/>
  <c r="U103" i="1"/>
  <c r="R103" i="1"/>
  <c r="P103" i="1"/>
  <c r="M103" i="1"/>
  <c r="J103" i="1"/>
  <c r="H103" i="1"/>
  <c r="Y103" i="1" s="1"/>
  <c r="Y102" i="1"/>
  <c r="V102" i="1"/>
  <c r="U102" i="1"/>
  <c r="T102" i="1"/>
  <c r="W102" i="1" s="1"/>
  <c r="X102" i="1" s="1"/>
  <c r="R102" i="1"/>
  <c r="P102" i="1"/>
  <c r="M102" i="1"/>
  <c r="J102" i="1"/>
  <c r="H102" i="1"/>
  <c r="Y101" i="1"/>
  <c r="V101" i="1"/>
  <c r="U101" i="1"/>
  <c r="T101" i="1"/>
  <c r="W101" i="1" s="1"/>
  <c r="X101" i="1" s="1"/>
  <c r="R101" i="1"/>
  <c r="P101" i="1"/>
  <c r="M101" i="1"/>
  <c r="J101" i="1"/>
  <c r="H101" i="1"/>
  <c r="V100" i="1"/>
  <c r="U100" i="1"/>
  <c r="R100" i="1"/>
  <c r="P100" i="1"/>
  <c r="M100" i="1"/>
  <c r="J100" i="1"/>
  <c r="H100" i="1"/>
  <c r="V99" i="1"/>
  <c r="U99" i="1"/>
  <c r="R99" i="1"/>
  <c r="P99" i="1"/>
  <c r="M99" i="1"/>
  <c r="J99" i="1"/>
  <c r="H99" i="1"/>
  <c r="Y99" i="1" s="1"/>
  <c r="Y98" i="1"/>
  <c r="V98" i="1"/>
  <c r="U98" i="1"/>
  <c r="T98" i="1"/>
  <c r="W98" i="1" s="1"/>
  <c r="X98" i="1" s="1"/>
  <c r="R98" i="1"/>
  <c r="P98" i="1"/>
  <c r="M98" i="1"/>
  <c r="J98" i="1"/>
  <c r="H98" i="1"/>
  <c r="Y97" i="1"/>
  <c r="V97" i="1"/>
  <c r="U97" i="1"/>
  <c r="T97" i="1"/>
  <c r="W97" i="1" s="1"/>
  <c r="X97" i="1" s="1"/>
  <c r="R97" i="1"/>
  <c r="P97" i="1"/>
  <c r="M97" i="1"/>
  <c r="J97" i="1"/>
  <c r="H97" i="1"/>
  <c r="V96" i="1"/>
  <c r="U96" i="1"/>
  <c r="R96" i="1"/>
  <c r="P96" i="1"/>
  <c r="M96" i="1"/>
  <c r="J96" i="1"/>
  <c r="H96" i="1"/>
  <c r="V95" i="1"/>
  <c r="U95" i="1"/>
  <c r="R95" i="1"/>
  <c r="P95" i="1"/>
  <c r="M95" i="1"/>
  <c r="J95" i="1"/>
  <c r="H95" i="1"/>
  <c r="Y95" i="1" s="1"/>
  <c r="Y94" i="1"/>
  <c r="V94" i="1"/>
  <c r="U94" i="1"/>
  <c r="T94" i="1"/>
  <c r="W94" i="1" s="1"/>
  <c r="X94" i="1" s="1"/>
  <c r="R94" i="1"/>
  <c r="P94" i="1"/>
  <c r="M94" i="1"/>
  <c r="J94" i="1"/>
  <c r="H94" i="1"/>
  <c r="Y93" i="1"/>
  <c r="V93" i="1"/>
  <c r="U93" i="1"/>
  <c r="T93" i="1"/>
  <c r="W93" i="1" s="1"/>
  <c r="X93" i="1" s="1"/>
  <c r="R93" i="1"/>
  <c r="P93" i="1"/>
  <c r="M93" i="1"/>
  <c r="J93" i="1"/>
  <c r="H93" i="1"/>
  <c r="V92" i="1"/>
  <c r="U92" i="1"/>
  <c r="R92" i="1"/>
  <c r="P92" i="1"/>
  <c r="M92" i="1"/>
  <c r="J92" i="1"/>
  <c r="H92" i="1"/>
  <c r="V91" i="1"/>
  <c r="U91" i="1"/>
  <c r="R91" i="1"/>
  <c r="P91" i="1"/>
  <c r="M91" i="1"/>
  <c r="J91" i="1"/>
  <c r="H91" i="1"/>
  <c r="Y91" i="1" s="1"/>
  <c r="Y90" i="1"/>
  <c r="V90" i="1"/>
  <c r="U90" i="1"/>
  <c r="T90" i="1"/>
  <c r="W90" i="1" s="1"/>
  <c r="X90" i="1" s="1"/>
  <c r="R90" i="1"/>
  <c r="P90" i="1"/>
  <c r="M90" i="1"/>
  <c r="J90" i="1"/>
  <c r="H90" i="1"/>
  <c r="Y89" i="1"/>
  <c r="V89" i="1"/>
  <c r="U89" i="1"/>
  <c r="T89" i="1"/>
  <c r="W89" i="1" s="1"/>
  <c r="X89" i="1" s="1"/>
  <c r="R89" i="1"/>
  <c r="P89" i="1"/>
  <c r="M89" i="1"/>
  <c r="J89" i="1"/>
  <c r="H89" i="1"/>
  <c r="V88" i="1"/>
  <c r="U88" i="1"/>
  <c r="R88" i="1"/>
  <c r="P88" i="1"/>
  <c r="M88" i="1"/>
  <c r="J88" i="1"/>
  <c r="H88" i="1"/>
  <c r="V87" i="1"/>
  <c r="U87" i="1"/>
  <c r="R87" i="1"/>
  <c r="P87" i="1"/>
  <c r="M87" i="1"/>
  <c r="J87" i="1"/>
  <c r="H87" i="1"/>
  <c r="Y87" i="1" s="1"/>
  <c r="Y86" i="1"/>
  <c r="V86" i="1"/>
  <c r="U86" i="1"/>
  <c r="T86" i="1"/>
  <c r="W86" i="1" s="1"/>
  <c r="X86" i="1" s="1"/>
  <c r="R86" i="1"/>
  <c r="P86" i="1"/>
  <c r="M86" i="1"/>
  <c r="J86" i="1"/>
  <c r="H86" i="1"/>
  <c r="Y85" i="1"/>
  <c r="V85" i="1"/>
  <c r="U85" i="1"/>
  <c r="T85" i="1"/>
  <c r="W85" i="1" s="1"/>
  <c r="X85" i="1" s="1"/>
  <c r="R85" i="1"/>
  <c r="P85" i="1"/>
  <c r="M85" i="1"/>
  <c r="J85" i="1"/>
  <c r="H85" i="1"/>
  <c r="V84" i="1"/>
  <c r="U84" i="1"/>
  <c r="R84" i="1"/>
  <c r="P84" i="1"/>
  <c r="M84" i="1"/>
  <c r="J84" i="1"/>
  <c r="H84" i="1"/>
  <c r="V83" i="1"/>
  <c r="U83" i="1"/>
  <c r="R83" i="1"/>
  <c r="P83" i="1"/>
  <c r="M83" i="1"/>
  <c r="J83" i="1"/>
  <c r="H83" i="1"/>
  <c r="Y83" i="1" s="1"/>
  <c r="Y82" i="1"/>
  <c r="V82" i="1"/>
  <c r="U82" i="1"/>
  <c r="T82" i="1"/>
  <c r="W82" i="1" s="1"/>
  <c r="X82" i="1" s="1"/>
  <c r="R82" i="1"/>
  <c r="P82" i="1"/>
  <c r="M82" i="1"/>
  <c r="J82" i="1"/>
  <c r="H82" i="1"/>
  <c r="Y81" i="1"/>
  <c r="V81" i="1"/>
  <c r="U81" i="1"/>
  <c r="T81" i="1"/>
  <c r="W81" i="1" s="1"/>
  <c r="X81" i="1" s="1"/>
  <c r="R81" i="1"/>
  <c r="P81" i="1"/>
  <c r="M81" i="1"/>
  <c r="J81" i="1"/>
  <c r="H81" i="1"/>
  <c r="V80" i="1"/>
  <c r="U80" i="1"/>
  <c r="R80" i="1"/>
  <c r="P80" i="1"/>
  <c r="M80" i="1"/>
  <c r="J80" i="1"/>
  <c r="H80" i="1"/>
  <c r="V79" i="1"/>
  <c r="U79" i="1"/>
  <c r="R79" i="1"/>
  <c r="P79" i="1"/>
  <c r="M79" i="1"/>
  <c r="J79" i="1"/>
  <c r="H79" i="1"/>
  <c r="Y79" i="1" s="1"/>
  <c r="Y78" i="1"/>
  <c r="V78" i="1"/>
  <c r="U78" i="1"/>
  <c r="T78" i="1"/>
  <c r="W78" i="1" s="1"/>
  <c r="X78" i="1" s="1"/>
  <c r="R78" i="1"/>
  <c r="P78" i="1"/>
  <c r="M78" i="1"/>
  <c r="J78" i="1"/>
  <c r="H78" i="1"/>
  <c r="Y77" i="1"/>
  <c r="V77" i="1"/>
  <c r="U77" i="1"/>
  <c r="T77" i="1"/>
  <c r="W77" i="1" s="1"/>
  <c r="X77" i="1" s="1"/>
  <c r="R77" i="1"/>
  <c r="P77" i="1"/>
  <c r="M77" i="1"/>
  <c r="J77" i="1"/>
  <c r="H77" i="1"/>
  <c r="V76" i="1"/>
  <c r="U76" i="1"/>
  <c r="R76" i="1"/>
  <c r="P76" i="1"/>
  <c r="M76" i="1"/>
  <c r="J76" i="1"/>
  <c r="H76" i="1"/>
  <c r="V75" i="1"/>
  <c r="U75" i="1"/>
  <c r="R75" i="1"/>
  <c r="P75" i="1"/>
  <c r="M75" i="1"/>
  <c r="J75" i="1"/>
  <c r="H75" i="1"/>
  <c r="Y75" i="1" s="1"/>
  <c r="Y74" i="1"/>
  <c r="V74" i="1"/>
  <c r="U74" i="1"/>
  <c r="T74" i="1"/>
  <c r="W74" i="1" s="1"/>
  <c r="X74" i="1" s="1"/>
  <c r="R74" i="1"/>
  <c r="P74" i="1"/>
  <c r="M74" i="1"/>
  <c r="J74" i="1"/>
  <c r="H74" i="1"/>
  <c r="Y73" i="1"/>
  <c r="V73" i="1"/>
  <c r="U73" i="1"/>
  <c r="T73" i="1"/>
  <c r="W73" i="1" s="1"/>
  <c r="X73" i="1" s="1"/>
  <c r="R73" i="1"/>
  <c r="P73" i="1"/>
  <c r="M73" i="1"/>
  <c r="J73" i="1"/>
  <c r="H73" i="1"/>
  <c r="V72" i="1"/>
  <c r="U72" i="1"/>
  <c r="R72" i="1"/>
  <c r="P72" i="1"/>
  <c r="M72" i="1"/>
  <c r="J72" i="1"/>
  <c r="H72" i="1"/>
  <c r="V71" i="1"/>
  <c r="U71" i="1"/>
  <c r="R71" i="1"/>
  <c r="P71" i="1"/>
  <c r="M71" i="1"/>
  <c r="J71" i="1"/>
  <c r="H71" i="1"/>
  <c r="Y71" i="1" s="1"/>
  <c r="Y70" i="1"/>
  <c r="V70" i="1"/>
  <c r="U70" i="1"/>
  <c r="T70" i="1"/>
  <c r="W70" i="1" s="1"/>
  <c r="X70" i="1" s="1"/>
  <c r="R70" i="1"/>
  <c r="P70" i="1"/>
  <c r="M70" i="1"/>
  <c r="J70" i="1"/>
  <c r="H70" i="1"/>
  <c r="Y69" i="1"/>
  <c r="V69" i="1"/>
  <c r="U69" i="1"/>
  <c r="T69" i="1"/>
  <c r="W69" i="1" s="1"/>
  <c r="X69" i="1" s="1"/>
  <c r="R69" i="1"/>
  <c r="P69" i="1"/>
  <c r="M69" i="1"/>
  <c r="J69" i="1"/>
  <c r="H69" i="1"/>
  <c r="V68" i="1"/>
  <c r="U68" i="1"/>
  <c r="R68" i="1"/>
  <c r="P68" i="1"/>
  <c r="M68" i="1"/>
  <c r="J68" i="1"/>
  <c r="H68" i="1"/>
  <c r="V67" i="1"/>
  <c r="U67" i="1"/>
  <c r="R67" i="1"/>
  <c r="P67" i="1"/>
  <c r="M67" i="1"/>
  <c r="J67" i="1"/>
  <c r="H67" i="1"/>
  <c r="Y67" i="1" s="1"/>
  <c r="Y66" i="1"/>
  <c r="V66" i="1"/>
  <c r="U66" i="1"/>
  <c r="T66" i="1"/>
  <c r="W66" i="1" s="1"/>
  <c r="X66" i="1" s="1"/>
  <c r="R66" i="1"/>
  <c r="P66" i="1"/>
  <c r="M66" i="1"/>
  <c r="J66" i="1"/>
  <c r="H66" i="1"/>
  <c r="Y65" i="1"/>
  <c r="V65" i="1"/>
  <c r="U65" i="1"/>
  <c r="T65" i="1"/>
  <c r="W65" i="1" s="1"/>
  <c r="X65" i="1" s="1"/>
  <c r="R65" i="1"/>
  <c r="P65" i="1"/>
  <c r="M65" i="1"/>
  <c r="J65" i="1"/>
  <c r="H65" i="1"/>
  <c r="V64" i="1"/>
  <c r="U64" i="1"/>
  <c r="R64" i="1"/>
  <c r="P64" i="1"/>
  <c r="M64" i="1"/>
  <c r="J64" i="1"/>
  <c r="H64" i="1"/>
  <c r="V63" i="1"/>
  <c r="U63" i="1"/>
  <c r="R63" i="1"/>
  <c r="P63" i="1"/>
  <c r="M63" i="1"/>
  <c r="J63" i="1"/>
  <c r="H63" i="1"/>
  <c r="Y63" i="1" s="1"/>
  <c r="Y62" i="1"/>
  <c r="V62" i="1"/>
  <c r="U62" i="1"/>
  <c r="T62" i="1"/>
  <c r="W62" i="1" s="1"/>
  <c r="X62" i="1" s="1"/>
  <c r="R62" i="1"/>
  <c r="P62" i="1"/>
  <c r="M62" i="1"/>
  <c r="J62" i="1"/>
  <c r="H62" i="1"/>
  <c r="Y61" i="1"/>
  <c r="V61" i="1"/>
  <c r="U61" i="1"/>
  <c r="T61" i="1"/>
  <c r="W61" i="1" s="1"/>
  <c r="X61" i="1" s="1"/>
  <c r="R61" i="1"/>
  <c r="P61" i="1"/>
  <c r="M61" i="1"/>
  <c r="J61" i="1"/>
  <c r="H61" i="1"/>
  <c r="V60" i="1"/>
  <c r="U60" i="1"/>
  <c r="R60" i="1"/>
  <c r="P60" i="1"/>
  <c r="M60" i="1"/>
  <c r="J60" i="1"/>
  <c r="H60" i="1"/>
  <c r="V59" i="1"/>
  <c r="U59" i="1"/>
  <c r="R59" i="1"/>
  <c r="P59" i="1"/>
  <c r="M59" i="1"/>
  <c r="J59" i="1"/>
  <c r="H59" i="1"/>
  <c r="Y59" i="1" s="1"/>
  <c r="Y58" i="1"/>
  <c r="V58" i="1"/>
  <c r="U58" i="1"/>
  <c r="T58" i="1"/>
  <c r="W58" i="1" s="1"/>
  <c r="X58" i="1" s="1"/>
  <c r="R58" i="1"/>
  <c r="P58" i="1"/>
  <c r="M58" i="1"/>
  <c r="J58" i="1"/>
  <c r="H58" i="1"/>
  <c r="Y57" i="1"/>
  <c r="V57" i="1"/>
  <c r="U57" i="1"/>
  <c r="T57" i="1"/>
  <c r="W57" i="1" s="1"/>
  <c r="X57" i="1" s="1"/>
  <c r="R57" i="1"/>
  <c r="P57" i="1"/>
  <c r="M57" i="1"/>
  <c r="J57" i="1"/>
  <c r="H57" i="1"/>
  <c r="V56" i="1"/>
  <c r="U56" i="1"/>
  <c r="R56" i="1"/>
  <c r="P56" i="1"/>
  <c r="M56" i="1"/>
  <c r="J56" i="1"/>
  <c r="H56" i="1"/>
  <c r="V55" i="1"/>
  <c r="U55" i="1"/>
  <c r="R55" i="1"/>
  <c r="P55" i="1"/>
  <c r="M55" i="1"/>
  <c r="J55" i="1"/>
  <c r="H55" i="1"/>
  <c r="Y54" i="1"/>
  <c r="V54" i="1"/>
  <c r="U54" i="1"/>
  <c r="T54" i="1"/>
  <c r="W54" i="1" s="1"/>
  <c r="X54" i="1" s="1"/>
  <c r="R54" i="1"/>
  <c r="P54" i="1"/>
  <c r="M54" i="1"/>
  <c r="J54" i="1"/>
  <c r="H54" i="1"/>
  <c r="Y53" i="1"/>
  <c r="V53" i="1"/>
  <c r="U53" i="1"/>
  <c r="T53" i="1"/>
  <c r="W53" i="1" s="1"/>
  <c r="X53" i="1" s="1"/>
  <c r="R53" i="1"/>
  <c r="P53" i="1"/>
  <c r="M53" i="1"/>
  <c r="J53" i="1"/>
  <c r="H53" i="1"/>
  <c r="V52" i="1"/>
  <c r="U52" i="1"/>
  <c r="T52" i="1"/>
  <c r="W52" i="1" s="1"/>
  <c r="X52" i="1" s="1"/>
  <c r="R52" i="1"/>
  <c r="P52" i="1"/>
  <c r="M52" i="1"/>
  <c r="J52" i="1"/>
  <c r="H52" i="1"/>
  <c r="Y52" i="1" s="1"/>
  <c r="V51" i="1"/>
  <c r="U51" i="1"/>
  <c r="R51" i="1"/>
  <c r="P51" i="1"/>
  <c r="M51" i="1"/>
  <c r="J51" i="1"/>
  <c r="H51" i="1"/>
  <c r="Y50" i="1"/>
  <c r="V50" i="1"/>
  <c r="U50" i="1"/>
  <c r="T50" i="1"/>
  <c r="W50" i="1" s="1"/>
  <c r="X50" i="1" s="1"/>
  <c r="R50" i="1"/>
  <c r="P50" i="1"/>
  <c r="M50" i="1"/>
  <c r="J50" i="1"/>
  <c r="H50" i="1"/>
  <c r="Y49" i="1"/>
  <c r="X49" i="1"/>
  <c r="V49" i="1"/>
  <c r="U49" i="1"/>
  <c r="T49" i="1"/>
  <c r="W49" i="1" s="1"/>
  <c r="R49" i="1"/>
  <c r="P49" i="1"/>
  <c r="M49" i="1"/>
  <c r="J49" i="1"/>
  <c r="H49" i="1"/>
  <c r="V48" i="1"/>
  <c r="U48" i="1"/>
  <c r="R48" i="1"/>
  <c r="P48" i="1"/>
  <c r="M48" i="1"/>
  <c r="J48" i="1"/>
  <c r="H48" i="1"/>
  <c r="Y48" i="1" s="1"/>
  <c r="V47" i="1"/>
  <c r="U47" i="1"/>
  <c r="R47" i="1"/>
  <c r="P47" i="1"/>
  <c r="M47" i="1"/>
  <c r="J47" i="1"/>
  <c r="H47" i="1"/>
  <c r="Y46" i="1"/>
  <c r="V46" i="1"/>
  <c r="U46" i="1"/>
  <c r="T46" i="1"/>
  <c r="W46" i="1" s="1"/>
  <c r="X46" i="1" s="1"/>
  <c r="R46" i="1"/>
  <c r="P46" i="1"/>
  <c r="M46" i="1"/>
  <c r="J46" i="1"/>
  <c r="H46" i="1"/>
  <c r="Y45" i="1"/>
  <c r="V45" i="1"/>
  <c r="U45" i="1"/>
  <c r="T45" i="1"/>
  <c r="W45" i="1" s="1"/>
  <c r="X45" i="1" s="1"/>
  <c r="R45" i="1"/>
  <c r="P45" i="1"/>
  <c r="M45" i="1"/>
  <c r="J45" i="1"/>
  <c r="H45" i="1"/>
  <c r="V44" i="1"/>
  <c r="U44" i="1"/>
  <c r="T44" i="1"/>
  <c r="W44" i="1" s="1"/>
  <c r="X44" i="1" s="1"/>
  <c r="R44" i="1"/>
  <c r="P44" i="1"/>
  <c r="M44" i="1"/>
  <c r="J44" i="1"/>
  <c r="H44" i="1"/>
  <c r="Y44" i="1" s="1"/>
  <c r="V43" i="1"/>
  <c r="U43" i="1"/>
  <c r="R43" i="1"/>
  <c r="P43" i="1"/>
  <c r="M43" i="1"/>
  <c r="J43" i="1"/>
  <c r="H43" i="1"/>
  <c r="Y42" i="1"/>
  <c r="V42" i="1"/>
  <c r="U42" i="1"/>
  <c r="T42" i="1"/>
  <c r="W42" i="1" s="1"/>
  <c r="X42" i="1" s="1"/>
  <c r="R42" i="1"/>
  <c r="P42" i="1"/>
  <c r="M42" i="1"/>
  <c r="J42" i="1"/>
  <c r="H42" i="1"/>
  <c r="Y41" i="1"/>
  <c r="X41" i="1"/>
  <c r="V41" i="1"/>
  <c r="U41" i="1"/>
  <c r="T41" i="1"/>
  <c r="W41" i="1" s="1"/>
  <c r="R41" i="1"/>
  <c r="P41" i="1"/>
  <c r="M41" i="1"/>
  <c r="J41" i="1"/>
  <c r="H41" i="1"/>
  <c r="V40" i="1"/>
  <c r="U40" i="1"/>
  <c r="R40" i="1"/>
  <c r="P40" i="1"/>
  <c r="M40" i="1"/>
  <c r="J40" i="1"/>
  <c r="H40" i="1"/>
  <c r="Y40" i="1" s="1"/>
  <c r="V39" i="1"/>
  <c r="U39" i="1"/>
  <c r="R39" i="1"/>
  <c r="P39" i="1"/>
  <c r="M39" i="1"/>
  <c r="J39" i="1"/>
  <c r="H39" i="1"/>
  <c r="Y38" i="1"/>
  <c r="V38" i="1"/>
  <c r="U38" i="1"/>
  <c r="T38" i="1"/>
  <c r="W38" i="1" s="1"/>
  <c r="X38" i="1" s="1"/>
  <c r="R38" i="1"/>
  <c r="P38" i="1"/>
  <c r="M38" i="1"/>
  <c r="J38" i="1"/>
  <c r="H38" i="1"/>
  <c r="Y37" i="1"/>
  <c r="V37" i="1"/>
  <c r="U37" i="1"/>
  <c r="T37" i="1"/>
  <c r="W37" i="1" s="1"/>
  <c r="X37" i="1" s="1"/>
  <c r="R37" i="1"/>
  <c r="P37" i="1"/>
  <c r="M37" i="1"/>
  <c r="J37" i="1"/>
  <c r="H37" i="1"/>
  <c r="V36" i="1"/>
  <c r="U36" i="1"/>
  <c r="T36" i="1"/>
  <c r="W36" i="1" s="1"/>
  <c r="X36" i="1" s="1"/>
  <c r="R36" i="1"/>
  <c r="P36" i="1"/>
  <c r="M36" i="1"/>
  <c r="J36" i="1"/>
  <c r="H36" i="1"/>
  <c r="Y36" i="1" s="1"/>
  <c r="V35" i="1"/>
  <c r="U35" i="1"/>
  <c r="R35" i="1"/>
  <c r="P35" i="1"/>
  <c r="M35" i="1"/>
  <c r="J35" i="1"/>
  <c r="H35" i="1"/>
  <c r="Y34" i="1"/>
  <c r="V34" i="1"/>
  <c r="U34" i="1"/>
  <c r="T34" i="1"/>
  <c r="W34" i="1" s="1"/>
  <c r="X34" i="1" s="1"/>
  <c r="R34" i="1"/>
  <c r="P34" i="1"/>
  <c r="M34" i="1"/>
  <c r="J34" i="1"/>
  <c r="H34" i="1"/>
  <c r="Y33" i="1"/>
  <c r="X33" i="1"/>
  <c r="V33" i="1"/>
  <c r="U33" i="1"/>
  <c r="T33" i="1"/>
  <c r="W33" i="1" s="1"/>
  <c r="R33" i="1"/>
  <c r="P33" i="1"/>
  <c r="M33" i="1"/>
  <c r="J33" i="1"/>
  <c r="H33" i="1"/>
  <c r="V32" i="1"/>
  <c r="U32" i="1"/>
  <c r="R32" i="1"/>
  <c r="P32" i="1"/>
  <c r="M32" i="1"/>
  <c r="J32" i="1"/>
  <c r="H32" i="1"/>
  <c r="Y32" i="1" s="1"/>
  <c r="V31" i="1"/>
  <c r="U31" i="1"/>
  <c r="R31" i="1"/>
  <c r="P31" i="1"/>
  <c r="M31" i="1"/>
  <c r="J31" i="1"/>
  <c r="H31" i="1"/>
  <c r="Y30" i="1"/>
  <c r="V30" i="1"/>
  <c r="U30" i="1"/>
  <c r="T30" i="1"/>
  <c r="W30" i="1" s="1"/>
  <c r="X30" i="1" s="1"/>
  <c r="R30" i="1"/>
  <c r="P30" i="1"/>
  <c r="M30" i="1"/>
  <c r="J30" i="1"/>
  <c r="H30" i="1"/>
  <c r="Y29" i="1"/>
  <c r="V29" i="1"/>
  <c r="U29" i="1"/>
  <c r="T29" i="1"/>
  <c r="W29" i="1" s="1"/>
  <c r="X29" i="1" s="1"/>
  <c r="R29" i="1"/>
  <c r="P29" i="1"/>
  <c r="M29" i="1"/>
  <c r="J29" i="1"/>
  <c r="H29" i="1"/>
  <c r="V28" i="1"/>
  <c r="U28" i="1"/>
  <c r="T28" i="1"/>
  <c r="W28" i="1" s="1"/>
  <c r="X28" i="1" s="1"/>
  <c r="R28" i="1"/>
  <c r="P28" i="1"/>
  <c r="M28" i="1"/>
  <c r="J28" i="1"/>
  <c r="H28" i="1"/>
  <c r="Y28" i="1" s="1"/>
  <c r="V27" i="1"/>
  <c r="U27" i="1"/>
  <c r="R27" i="1"/>
  <c r="P27" i="1"/>
  <c r="M27" i="1"/>
  <c r="J27" i="1"/>
  <c r="H27" i="1"/>
  <c r="Y26" i="1"/>
  <c r="V26" i="1"/>
  <c r="U26" i="1"/>
  <c r="T26" i="1"/>
  <c r="W26" i="1" s="1"/>
  <c r="X26" i="1" s="1"/>
  <c r="R26" i="1"/>
  <c r="P26" i="1"/>
  <c r="M26" i="1"/>
  <c r="J26" i="1"/>
  <c r="H26" i="1"/>
  <c r="Y25" i="1"/>
  <c r="X25" i="1"/>
  <c r="V25" i="1"/>
  <c r="U25" i="1"/>
  <c r="T25" i="1"/>
  <c r="W25" i="1" s="1"/>
  <c r="R25" i="1"/>
  <c r="P25" i="1"/>
  <c r="M25" i="1"/>
  <c r="J25" i="1"/>
  <c r="H25" i="1"/>
  <c r="Y24" i="1"/>
  <c r="X24" i="1"/>
  <c r="V24" i="1"/>
  <c r="U24" i="1"/>
  <c r="T24" i="1"/>
  <c r="W24" i="1" s="1"/>
  <c r="R24" i="1"/>
  <c r="P24" i="1"/>
  <c r="M24" i="1"/>
  <c r="J24" i="1"/>
  <c r="H24" i="1"/>
  <c r="Y23" i="1"/>
  <c r="V23" i="1"/>
  <c r="U23" i="1"/>
  <c r="R23" i="1"/>
  <c r="P23" i="1"/>
  <c r="M23" i="1"/>
  <c r="J23" i="1"/>
  <c r="H23" i="1"/>
  <c r="Y22" i="1"/>
  <c r="X22" i="1"/>
  <c r="V22" i="1"/>
  <c r="U22" i="1"/>
  <c r="T22" i="1"/>
  <c r="W22" i="1" s="1"/>
  <c r="R22" i="1"/>
  <c r="P22" i="1"/>
  <c r="M22" i="1"/>
  <c r="J22" i="1"/>
  <c r="H22" i="1"/>
  <c r="Y21" i="1"/>
  <c r="X21" i="1"/>
  <c r="V21" i="1"/>
  <c r="U21" i="1"/>
  <c r="T21" i="1"/>
  <c r="W21" i="1" s="1"/>
  <c r="R21" i="1"/>
  <c r="P21" i="1"/>
  <c r="M21" i="1"/>
  <c r="J21" i="1"/>
  <c r="H21" i="1"/>
  <c r="V20" i="1"/>
  <c r="U20" i="1"/>
  <c r="R20" i="1"/>
  <c r="P20" i="1"/>
  <c r="M20" i="1"/>
  <c r="J20" i="1"/>
  <c r="H20" i="1"/>
  <c r="Y20" i="1" s="1"/>
  <c r="Y19" i="1"/>
  <c r="V19" i="1"/>
  <c r="U19" i="1"/>
  <c r="R19" i="1"/>
  <c r="P19" i="1"/>
  <c r="M19" i="1"/>
  <c r="J19" i="1"/>
  <c r="H19" i="1"/>
  <c r="Y18" i="1"/>
  <c r="V18" i="1"/>
  <c r="U18" i="1"/>
  <c r="T18" i="1"/>
  <c r="W18" i="1" s="1"/>
  <c r="X18" i="1" s="1"/>
  <c r="R18" i="1"/>
  <c r="P18" i="1"/>
  <c r="M18" i="1"/>
  <c r="J18" i="1"/>
  <c r="H18" i="1"/>
  <c r="Y17" i="1"/>
  <c r="X17" i="1"/>
  <c r="V17" i="1"/>
  <c r="U17" i="1"/>
  <c r="T17" i="1"/>
  <c r="W17" i="1" s="1"/>
  <c r="R17" i="1"/>
  <c r="P17" i="1"/>
  <c r="M17" i="1"/>
  <c r="J17" i="1"/>
  <c r="H17" i="1"/>
  <c r="Y16" i="1"/>
  <c r="X16" i="1"/>
  <c r="V16" i="1"/>
  <c r="U16" i="1"/>
  <c r="T16" i="1"/>
  <c r="W16" i="1" s="1"/>
  <c r="R16" i="1"/>
  <c r="P16" i="1"/>
  <c r="M16" i="1"/>
  <c r="J16" i="1"/>
  <c r="H16" i="1"/>
  <c r="V15" i="1"/>
  <c r="U15" i="1"/>
  <c r="R15" i="1"/>
  <c r="P15" i="1"/>
  <c r="M15" i="1"/>
  <c r="J15" i="1"/>
  <c r="H15" i="1"/>
  <c r="Y14" i="1"/>
  <c r="X14" i="1"/>
  <c r="V14" i="1"/>
  <c r="U14" i="1"/>
  <c r="T14" i="1"/>
  <c r="W14" i="1" s="1"/>
  <c r="R14" i="1"/>
  <c r="P14" i="1"/>
  <c r="M14" i="1"/>
  <c r="J14" i="1"/>
  <c r="H14" i="1"/>
  <c r="Y13" i="1"/>
  <c r="V13" i="1"/>
  <c r="U13" i="1"/>
  <c r="T13" i="1"/>
  <c r="W13" i="1" s="1"/>
  <c r="X13" i="1" s="1"/>
  <c r="R13" i="1"/>
  <c r="P13" i="1"/>
  <c r="M13" i="1"/>
  <c r="J13" i="1"/>
  <c r="H13" i="1"/>
  <c r="Y12" i="1"/>
  <c r="V12" i="1"/>
  <c r="U12" i="1"/>
  <c r="R12" i="1"/>
  <c r="P12" i="1"/>
  <c r="M12" i="1"/>
  <c r="J12" i="1"/>
  <c r="H12" i="1"/>
  <c r="X12" i="1" s="1"/>
  <c r="V11" i="1"/>
  <c r="U11" i="1"/>
  <c r="R11" i="1"/>
  <c r="P11" i="1"/>
  <c r="M11" i="1"/>
  <c r="J11" i="1"/>
  <c r="H11" i="1"/>
  <c r="Y10" i="1"/>
  <c r="X10" i="1"/>
  <c r="V10" i="1"/>
  <c r="U10" i="1"/>
  <c r="T10" i="1"/>
  <c r="W10" i="1" s="1"/>
  <c r="R10" i="1"/>
  <c r="P10" i="1"/>
  <c r="M10" i="1"/>
  <c r="J10" i="1"/>
  <c r="H10" i="1"/>
  <c r="Y9" i="1"/>
  <c r="X9" i="1"/>
  <c r="V9" i="1"/>
  <c r="U9" i="1"/>
  <c r="T9" i="1"/>
  <c r="W9" i="1" s="1"/>
  <c r="R9" i="1"/>
  <c r="P9" i="1"/>
  <c r="M9" i="1"/>
  <c r="J9" i="1"/>
  <c r="H9" i="1"/>
  <c r="V8" i="1"/>
  <c r="U8" i="1"/>
  <c r="R8" i="1"/>
  <c r="P8" i="1"/>
  <c r="M8" i="1"/>
  <c r="J8" i="1"/>
  <c r="H8" i="1"/>
  <c r="Y8" i="1" s="1"/>
  <c r="V7" i="1"/>
  <c r="R7" i="1"/>
  <c r="P7" i="1"/>
  <c r="M7" i="1"/>
  <c r="J7" i="1"/>
  <c r="H7" i="1"/>
  <c r="Y6" i="1"/>
  <c r="V6" i="1"/>
  <c r="U6" i="1"/>
  <c r="T6" i="1"/>
  <c r="W6" i="1" s="1"/>
  <c r="X6" i="1" s="1"/>
  <c r="R6" i="1"/>
  <c r="P6" i="1"/>
  <c r="M6" i="1"/>
  <c r="J6" i="1"/>
  <c r="H6" i="1"/>
  <c r="Y5" i="1"/>
  <c r="X5" i="1"/>
  <c r="V5" i="1"/>
  <c r="U5" i="1"/>
  <c r="T5" i="1"/>
  <c r="W5" i="1" s="1"/>
  <c r="R5" i="1"/>
  <c r="P5" i="1"/>
  <c r="M5" i="1"/>
  <c r="J5" i="1"/>
  <c r="H5" i="1"/>
  <c r="V4" i="1"/>
  <c r="U4" i="1"/>
  <c r="R4" i="1"/>
  <c r="P4" i="1"/>
  <c r="M4" i="1"/>
  <c r="J4" i="1"/>
  <c r="H4" i="1"/>
  <c r="Y4" i="1" s="1"/>
  <c r="G114" i="2" l="1"/>
  <c r="G34" i="2"/>
  <c r="G42" i="2"/>
  <c r="G85" i="2"/>
  <c r="G93" i="2"/>
  <c r="G109" i="2"/>
  <c r="G112" i="2"/>
  <c r="G117" i="2"/>
  <c r="G120" i="2"/>
  <c r="G140" i="2"/>
  <c r="G148" i="2"/>
  <c r="G162" i="2"/>
  <c r="G165" i="2"/>
  <c r="G170" i="2"/>
  <c r="G138" i="2"/>
  <c r="G5" i="2"/>
  <c r="D15" i="2"/>
  <c r="D34" i="2"/>
  <c r="G36" i="2"/>
  <c r="D42" i="2"/>
  <c r="G44" i="2"/>
  <c r="D60" i="2"/>
  <c r="D68" i="2"/>
  <c r="D85" i="2"/>
  <c r="G87" i="2"/>
  <c r="D93" i="2"/>
  <c r="G95" i="2"/>
  <c r="G97" i="2"/>
  <c r="G110" i="2"/>
  <c r="G118" i="2"/>
  <c r="G142" i="2"/>
  <c r="G163" i="2"/>
  <c r="G171" i="2"/>
  <c r="G122" i="2"/>
  <c r="G146" i="2"/>
  <c r="G167" i="2"/>
  <c r="E6" i="2"/>
  <c r="D9" i="2"/>
  <c r="E12" i="2"/>
  <c r="G14" i="2"/>
  <c r="E15" i="2"/>
  <c r="D17" i="2"/>
  <c r="G59" i="2"/>
  <c r="E60" i="2"/>
  <c r="D62" i="2"/>
  <c r="G67" i="2"/>
  <c r="E68" i="2"/>
  <c r="D70" i="2"/>
  <c r="G116" i="2"/>
  <c r="G144" i="2"/>
  <c r="G161" i="2"/>
  <c r="G169" i="2"/>
  <c r="D6" i="2"/>
  <c r="D8" i="2"/>
  <c r="D10" i="2"/>
  <c r="D12" i="2"/>
  <c r="D14" i="2"/>
  <c r="D16" i="2"/>
  <c r="D18" i="2"/>
  <c r="G31" i="2"/>
  <c r="G33" i="2"/>
  <c r="G35" i="2"/>
  <c r="G37" i="2"/>
  <c r="G39" i="2"/>
  <c r="G41" i="2"/>
  <c r="G43" i="2"/>
  <c r="G45" i="2"/>
  <c r="D57" i="2"/>
  <c r="D59" i="2"/>
  <c r="D61" i="2"/>
  <c r="D63" i="2"/>
  <c r="D65" i="2"/>
  <c r="D67" i="2"/>
  <c r="D69" i="2"/>
  <c r="D71" i="2"/>
  <c r="G84" i="2"/>
  <c r="G86" i="2"/>
  <c r="G88" i="2"/>
  <c r="G90" i="2"/>
  <c r="G92" i="2"/>
  <c r="G94" i="2"/>
  <c r="G96" i="2"/>
  <c r="G135" i="2"/>
  <c r="E136" i="2"/>
  <c r="G137" i="2"/>
  <c r="G139" i="2"/>
  <c r="G141" i="2"/>
  <c r="G143" i="2"/>
  <c r="G145" i="2"/>
  <c r="G147" i="2"/>
  <c r="G149" i="2"/>
  <c r="E187" i="2"/>
  <c r="G188" i="2"/>
  <c r="E189" i="2"/>
  <c r="G190" i="2"/>
  <c r="E191" i="2"/>
  <c r="G192" i="2"/>
  <c r="E193" i="2"/>
  <c r="G194" i="2"/>
  <c r="E195" i="2"/>
  <c r="G196" i="2"/>
  <c r="E197" i="2"/>
  <c r="G198" i="2"/>
  <c r="E199" i="2"/>
  <c r="G200" i="2"/>
  <c r="E201" i="2"/>
  <c r="D31" i="2"/>
  <c r="D33" i="2"/>
  <c r="D35" i="2"/>
  <c r="D37" i="2"/>
  <c r="D39" i="2"/>
  <c r="D41" i="2"/>
  <c r="D43" i="2"/>
  <c r="D45" i="2"/>
  <c r="D84" i="2"/>
  <c r="D86" i="2"/>
  <c r="D88" i="2"/>
  <c r="D90" i="2"/>
  <c r="D92" i="2"/>
  <c r="D94" i="2"/>
  <c r="D96" i="2"/>
  <c r="Y39" i="1"/>
  <c r="T39" i="1"/>
  <c r="W39" i="1" s="1"/>
  <c r="X39" i="1" s="1"/>
  <c r="Y150" i="1"/>
  <c r="T150" i="1"/>
  <c r="W150" i="1" s="1"/>
  <c r="X150" i="1" s="1"/>
  <c r="Y165" i="1"/>
  <c r="X165" i="1"/>
  <c r="T165" i="1"/>
  <c r="W165" i="1" s="1"/>
  <c r="Y55" i="1"/>
  <c r="T55" i="1"/>
  <c r="W55" i="1" s="1"/>
  <c r="X55" i="1" s="1"/>
  <c r="Y56" i="1"/>
  <c r="T4" i="1"/>
  <c r="W4" i="1" s="1"/>
  <c r="X4" i="1"/>
  <c r="Y7" i="1"/>
  <c r="X7" i="1"/>
  <c r="T7" i="1"/>
  <c r="T8" i="1"/>
  <c r="W8" i="1" s="1"/>
  <c r="X8" i="1" s="1"/>
  <c r="Y15" i="1"/>
  <c r="T15" i="1"/>
  <c r="W15" i="1" s="1"/>
  <c r="X15" i="1" s="1"/>
  <c r="T20" i="1"/>
  <c r="W20" i="1" s="1"/>
  <c r="X20" i="1"/>
  <c r="Y27" i="1"/>
  <c r="X27" i="1"/>
  <c r="T27" i="1"/>
  <c r="W27" i="1" s="1"/>
  <c r="T40" i="1"/>
  <c r="W40" i="1" s="1"/>
  <c r="X40" i="1" s="1"/>
  <c r="Y43" i="1"/>
  <c r="T43" i="1"/>
  <c r="W43" i="1" s="1"/>
  <c r="X43" i="1" s="1"/>
  <c r="T56" i="1"/>
  <c r="W56" i="1" s="1"/>
  <c r="X56" i="1" s="1"/>
  <c r="X64" i="1"/>
  <c r="T64" i="1"/>
  <c r="W64" i="1" s="1"/>
  <c r="Y64" i="1"/>
  <c r="T72" i="1"/>
  <c r="W72" i="1" s="1"/>
  <c r="X72" i="1" s="1"/>
  <c r="Y72" i="1"/>
  <c r="Y80" i="1"/>
  <c r="T80" i="1"/>
  <c r="W80" i="1" s="1"/>
  <c r="X80" i="1" s="1"/>
  <c r="Y88" i="1"/>
  <c r="X88" i="1"/>
  <c r="T88" i="1"/>
  <c r="W88" i="1" s="1"/>
  <c r="X96" i="1"/>
  <c r="T96" i="1"/>
  <c r="W96" i="1" s="1"/>
  <c r="Y96" i="1"/>
  <c r="Y104" i="1"/>
  <c r="X104" i="1"/>
  <c r="T104" i="1"/>
  <c r="W104" i="1" s="1"/>
  <c r="X112" i="1"/>
  <c r="T112" i="1"/>
  <c r="W112" i="1" s="1"/>
  <c r="Y112" i="1"/>
  <c r="T120" i="1"/>
  <c r="W120" i="1" s="1"/>
  <c r="X120" i="1" s="1"/>
  <c r="Y120" i="1"/>
  <c r="Y134" i="1"/>
  <c r="T134" i="1"/>
  <c r="W134" i="1" s="1"/>
  <c r="X134" i="1" s="1"/>
  <c r="Y149" i="1"/>
  <c r="X149" i="1"/>
  <c r="T149" i="1"/>
  <c r="W149" i="1" s="1"/>
  <c r="Y133" i="1"/>
  <c r="T133" i="1"/>
  <c r="W133" i="1" s="1"/>
  <c r="X133" i="1" s="1"/>
  <c r="Y11" i="1"/>
  <c r="X11" i="1"/>
  <c r="T11" i="1"/>
  <c r="W11" i="1" s="1"/>
  <c r="X23" i="1"/>
  <c r="T23" i="1"/>
  <c r="W23" i="1" s="1"/>
  <c r="Y31" i="1"/>
  <c r="T31" i="1"/>
  <c r="W31" i="1" s="1"/>
  <c r="X31" i="1" s="1"/>
  <c r="Y47" i="1"/>
  <c r="X47" i="1"/>
  <c r="T47" i="1"/>
  <c r="W47" i="1" s="1"/>
  <c r="T12" i="1"/>
  <c r="W12" i="1" s="1"/>
  <c r="X19" i="1"/>
  <c r="T19" i="1"/>
  <c r="W19" i="1" s="1"/>
  <c r="T32" i="1"/>
  <c r="W32" i="1" s="1"/>
  <c r="X32" i="1"/>
  <c r="Y35" i="1"/>
  <c r="X35" i="1"/>
  <c r="T35" i="1"/>
  <c r="W35" i="1" s="1"/>
  <c r="T48" i="1"/>
  <c r="W48" i="1" s="1"/>
  <c r="X48" i="1" s="1"/>
  <c r="Y51" i="1"/>
  <c r="T51" i="1"/>
  <c r="W51" i="1" s="1"/>
  <c r="X51" i="1" s="1"/>
  <c r="T60" i="1"/>
  <c r="W60" i="1" s="1"/>
  <c r="X60" i="1" s="1"/>
  <c r="Y60" i="1"/>
  <c r="T68" i="1"/>
  <c r="W68" i="1" s="1"/>
  <c r="X68" i="1" s="1"/>
  <c r="Y68" i="1"/>
  <c r="T76" i="1"/>
  <c r="W76" i="1" s="1"/>
  <c r="X76" i="1" s="1"/>
  <c r="Y76" i="1"/>
  <c r="Y84" i="1"/>
  <c r="T84" i="1"/>
  <c r="W84" i="1" s="1"/>
  <c r="X84" i="1" s="1"/>
  <c r="Y92" i="1"/>
  <c r="T92" i="1"/>
  <c r="W92" i="1" s="1"/>
  <c r="X92" i="1" s="1"/>
  <c r="Y100" i="1"/>
  <c r="T100" i="1"/>
  <c r="W100" i="1" s="1"/>
  <c r="X100" i="1" s="1"/>
  <c r="T108" i="1"/>
  <c r="W108" i="1" s="1"/>
  <c r="X108" i="1" s="1"/>
  <c r="Y108" i="1"/>
  <c r="Y116" i="1"/>
  <c r="T116" i="1"/>
  <c r="W116" i="1" s="1"/>
  <c r="X116" i="1" s="1"/>
  <c r="T123" i="1"/>
  <c r="W123" i="1" s="1"/>
  <c r="X123" i="1" s="1"/>
  <c r="Y123" i="1"/>
  <c r="Y166" i="1"/>
  <c r="T166" i="1"/>
  <c r="W166" i="1" s="1"/>
  <c r="X166" i="1" s="1"/>
  <c r="Y170" i="1"/>
  <c r="X170" i="1"/>
  <c r="T170" i="1"/>
  <c r="W170" i="1" s="1"/>
  <c r="Y174" i="1"/>
  <c r="T174" i="1"/>
  <c r="W174" i="1" s="1"/>
  <c r="X174" i="1" s="1"/>
  <c r="Y178" i="1"/>
  <c r="X178" i="1"/>
  <c r="T178" i="1"/>
  <c r="W178" i="1" s="1"/>
  <c r="Y182" i="1"/>
  <c r="T182" i="1"/>
  <c r="W182" i="1" s="1"/>
  <c r="X182" i="1" s="1"/>
  <c r="Y189" i="1"/>
  <c r="T189" i="1"/>
  <c r="W189" i="1" s="1"/>
  <c r="X189" i="1" s="1"/>
  <c r="Y190" i="1"/>
  <c r="X190" i="1"/>
  <c r="T190" i="1"/>
  <c r="W190" i="1" s="1"/>
  <c r="Y205" i="1"/>
  <c r="X205" i="1"/>
  <c r="T205" i="1"/>
  <c r="W205" i="1" s="1"/>
  <c r="Y206" i="1"/>
  <c r="T206" i="1"/>
  <c r="W206" i="1" s="1"/>
  <c r="X206" i="1" s="1"/>
  <c r="Y221" i="1"/>
  <c r="T221" i="1"/>
  <c r="W221" i="1" s="1"/>
  <c r="X221" i="1" s="1"/>
  <c r="Y222" i="1"/>
  <c r="X222" i="1"/>
  <c r="T222" i="1"/>
  <c r="W222" i="1" s="1"/>
  <c r="X236" i="1"/>
  <c r="Y237" i="1"/>
  <c r="X237" i="1"/>
  <c r="T237" i="1"/>
  <c r="W237" i="1" s="1"/>
  <c r="Y238" i="1"/>
  <c r="T238" i="1"/>
  <c r="W238" i="1" s="1"/>
  <c r="X238" i="1" s="1"/>
  <c r="Y153" i="1"/>
  <c r="X153" i="1"/>
  <c r="T153" i="1"/>
  <c r="W153" i="1" s="1"/>
  <c r="Y193" i="1"/>
  <c r="X193" i="1"/>
  <c r="T193" i="1"/>
  <c r="W193" i="1" s="1"/>
  <c r="Y194" i="1"/>
  <c r="T194" i="1"/>
  <c r="W194" i="1" s="1"/>
  <c r="X194" i="1" s="1"/>
  <c r="Y209" i="1"/>
  <c r="T209" i="1"/>
  <c r="W209" i="1" s="1"/>
  <c r="X209" i="1" s="1"/>
  <c r="Y210" i="1"/>
  <c r="X210" i="1"/>
  <c r="T210" i="1"/>
  <c r="W210" i="1" s="1"/>
  <c r="Y225" i="1"/>
  <c r="X225" i="1"/>
  <c r="T225" i="1"/>
  <c r="W225" i="1" s="1"/>
  <c r="Y226" i="1"/>
  <c r="T226" i="1"/>
  <c r="W226" i="1" s="1"/>
  <c r="X226" i="1" s="1"/>
  <c r="Y241" i="1"/>
  <c r="T241" i="1"/>
  <c r="W241" i="1" s="1"/>
  <c r="X241" i="1" s="1"/>
  <c r="Y242" i="1"/>
  <c r="X242" i="1"/>
  <c r="T242" i="1"/>
  <c r="W242" i="1" s="1"/>
  <c r="Y253" i="1"/>
  <c r="T253" i="1"/>
  <c r="W253" i="1" s="1"/>
  <c r="X253" i="1" s="1"/>
  <c r="T125" i="1"/>
  <c r="W125" i="1" s="1"/>
  <c r="X125" i="1" s="1"/>
  <c r="Y125" i="1"/>
  <c r="T59" i="1"/>
  <c r="W59" i="1" s="1"/>
  <c r="X59" i="1" s="1"/>
  <c r="T63" i="1"/>
  <c r="W63" i="1" s="1"/>
  <c r="X63" i="1" s="1"/>
  <c r="T67" i="1"/>
  <c r="W67" i="1" s="1"/>
  <c r="X67" i="1" s="1"/>
  <c r="T71" i="1"/>
  <c r="W71" i="1" s="1"/>
  <c r="X71" i="1" s="1"/>
  <c r="T75" i="1"/>
  <c r="W75" i="1" s="1"/>
  <c r="X75" i="1" s="1"/>
  <c r="T79" i="1"/>
  <c r="W79" i="1" s="1"/>
  <c r="X79" i="1" s="1"/>
  <c r="T83" i="1"/>
  <c r="W83" i="1" s="1"/>
  <c r="X83" i="1" s="1"/>
  <c r="T87" i="1"/>
  <c r="W87" i="1" s="1"/>
  <c r="X87" i="1" s="1"/>
  <c r="T91" i="1"/>
  <c r="W91" i="1" s="1"/>
  <c r="X91" i="1" s="1"/>
  <c r="T95" i="1"/>
  <c r="W95" i="1" s="1"/>
  <c r="X95" i="1" s="1"/>
  <c r="T99" i="1"/>
  <c r="W99" i="1" s="1"/>
  <c r="X99" i="1" s="1"/>
  <c r="T103" i="1"/>
  <c r="W103" i="1" s="1"/>
  <c r="X103" i="1" s="1"/>
  <c r="T107" i="1"/>
  <c r="W107" i="1" s="1"/>
  <c r="X107" i="1" s="1"/>
  <c r="T111" i="1"/>
  <c r="W111" i="1" s="1"/>
  <c r="X111" i="1" s="1"/>
  <c r="T115" i="1"/>
  <c r="W115" i="1" s="1"/>
  <c r="X115" i="1" s="1"/>
  <c r="T119" i="1"/>
  <c r="W119" i="1" s="1"/>
  <c r="X119" i="1" s="1"/>
  <c r="T138" i="1"/>
  <c r="W138" i="1" s="1"/>
  <c r="X138" i="1" s="1"/>
  <c r="Y141" i="1"/>
  <c r="T141" i="1"/>
  <c r="W141" i="1" s="1"/>
  <c r="X141" i="1" s="1"/>
  <c r="T154" i="1"/>
  <c r="W154" i="1" s="1"/>
  <c r="X154" i="1"/>
  <c r="Y157" i="1"/>
  <c r="X157" i="1"/>
  <c r="T157" i="1"/>
  <c r="W157" i="1" s="1"/>
  <c r="X167" i="1"/>
  <c r="Y197" i="1"/>
  <c r="T197" i="1"/>
  <c r="W197" i="1" s="1"/>
  <c r="X197" i="1" s="1"/>
  <c r="Y198" i="1"/>
  <c r="X198" i="1"/>
  <c r="T198" i="1"/>
  <c r="W198" i="1" s="1"/>
  <c r="X212" i="1"/>
  <c r="Y213" i="1"/>
  <c r="X213" i="1"/>
  <c r="T213" i="1"/>
  <c r="W213" i="1" s="1"/>
  <c r="Y214" i="1"/>
  <c r="T214" i="1"/>
  <c r="W214" i="1" s="1"/>
  <c r="X214" i="1" s="1"/>
  <c r="Y229" i="1"/>
  <c r="T229" i="1"/>
  <c r="W229" i="1" s="1"/>
  <c r="X229" i="1" s="1"/>
  <c r="Y230" i="1"/>
  <c r="X230" i="1"/>
  <c r="T230" i="1"/>
  <c r="W230" i="1" s="1"/>
  <c r="Y137" i="1"/>
  <c r="T137" i="1"/>
  <c r="W137" i="1" s="1"/>
  <c r="X137" i="1" s="1"/>
  <c r="Y129" i="1"/>
  <c r="X129" i="1"/>
  <c r="T129" i="1"/>
  <c r="W129" i="1" s="1"/>
  <c r="Y145" i="1"/>
  <c r="T145" i="1"/>
  <c r="W145" i="1" s="1"/>
  <c r="X145" i="1" s="1"/>
  <c r="Y161" i="1"/>
  <c r="X161" i="1"/>
  <c r="T161" i="1"/>
  <c r="W161" i="1" s="1"/>
  <c r="X168" i="1"/>
  <c r="T168" i="1"/>
  <c r="W168" i="1" s="1"/>
  <c r="Y168" i="1"/>
  <c r="T172" i="1"/>
  <c r="W172" i="1" s="1"/>
  <c r="X172" i="1" s="1"/>
  <c r="Y172" i="1"/>
  <c r="X176" i="1"/>
  <c r="T176" i="1"/>
  <c r="W176" i="1" s="1"/>
  <c r="Y176" i="1"/>
  <c r="T180" i="1"/>
  <c r="W180" i="1" s="1"/>
  <c r="X180" i="1" s="1"/>
  <c r="Y180" i="1"/>
  <c r="X184" i="1"/>
  <c r="Y185" i="1"/>
  <c r="X185" i="1"/>
  <c r="T185" i="1"/>
  <c r="W185" i="1" s="1"/>
  <c r="Y186" i="1"/>
  <c r="T186" i="1"/>
  <c r="W186" i="1" s="1"/>
  <c r="X186" i="1" s="1"/>
  <c r="Y201" i="1"/>
  <c r="T201" i="1"/>
  <c r="W201" i="1" s="1"/>
  <c r="X201" i="1" s="1"/>
  <c r="Y202" i="1"/>
  <c r="X202" i="1"/>
  <c r="T202" i="1"/>
  <c r="W202" i="1" s="1"/>
  <c r="Y217" i="1"/>
  <c r="X217" i="1"/>
  <c r="T217" i="1"/>
  <c r="W217" i="1" s="1"/>
  <c r="Y218" i="1"/>
  <c r="T218" i="1"/>
  <c r="W218" i="1" s="1"/>
  <c r="X218" i="1" s="1"/>
  <c r="Y233" i="1"/>
  <c r="T233" i="1"/>
  <c r="W233" i="1" s="1"/>
  <c r="X233" i="1" s="1"/>
  <c r="Y234" i="1"/>
  <c r="X234" i="1"/>
  <c r="T234" i="1"/>
  <c r="W234" i="1" s="1"/>
  <c r="Y245" i="1"/>
  <c r="T245" i="1"/>
  <c r="W245" i="1" s="1"/>
  <c r="X245" i="1" s="1"/>
  <c r="Y249" i="1"/>
  <c r="X249" i="1"/>
  <c r="T249" i="1"/>
  <c r="W249" i="1" s="1"/>
  <c r="T184" i="1"/>
  <c r="W184" i="1" s="1"/>
  <c r="T188" i="1"/>
  <c r="W188" i="1" s="1"/>
  <c r="X188" i="1" s="1"/>
  <c r="T192" i="1"/>
  <c r="W192" i="1" s="1"/>
  <c r="X192" i="1" s="1"/>
  <c r="T196" i="1"/>
  <c r="W196" i="1" s="1"/>
  <c r="X196" i="1" s="1"/>
  <c r="T200" i="1"/>
  <c r="W200" i="1" s="1"/>
  <c r="X200" i="1" s="1"/>
  <c r="T204" i="1"/>
  <c r="W204" i="1" s="1"/>
  <c r="X204" i="1" s="1"/>
  <c r="T208" i="1"/>
  <c r="W208" i="1" s="1"/>
  <c r="X208" i="1" s="1"/>
  <c r="T212" i="1"/>
  <c r="W212" i="1" s="1"/>
  <c r="T216" i="1"/>
  <c r="W216" i="1" s="1"/>
  <c r="X216" i="1" s="1"/>
  <c r="T220" i="1"/>
  <c r="W220" i="1" s="1"/>
  <c r="X220" i="1" s="1"/>
  <c r="T224" i="1"/>
  <c r="W224" i="1" s="1"/>
  <c r="X224" i="1" s="1"/>
  <c r="T228" i="1"/>
  <c r="W228" i="1" s="1"/>
  <c r="X228" i="1" s="1"/>
  <c r="T232" i="1"/>
  <c r="W232" i="1" s="1"/>
  <c r="X232" i="1" s="1"/>
  <c r="T236" i="1"/>
  <c r="W236" i="1" s="1"/>
  <c r="T240" i="1"/>
  <c r="W240" i="1" s="1"/>
  <c r="X240" i="1" s="1"/>
  <c r="U7" i="1" l="1"/>
  <c r="W7" i="1"/>
</calcChain>
</file>

<file path=xl/sharedStrings.xml><?xml version="1.0" encoding="utf-8"?>
<sst xmlns="http://schemas.openxmlformats.org/spreadsheetml/2006/main" count="284" uniqueCount="99">
  <si>
    <t xml:space="preserve">Расчет материала на </t>
  </si>
  <si>
    <r>
      <t xml:space="preserve">заказ № </t>
    </r>
    <r>
      <rPr>
        <b/>
        <sz val="18"/>
        <color rgb="FFFF0000"/>
        <rFont val="Calibri Light"/>
        <family val="2"/>
        <charset val="204"/>
        <scheme val="major"/>
      </rPr>
      <t>М19123</t>
    </r>
  </si>
  <si>
    <t>Дата формирования расчета</t>
  </si>
  <si>
    <t>01 ноября 2019</t>
  </si>
  <si>
    <t>№</t>
  </si>
  <si>
    <t>Децимальный номер изделия</t>
  </si>
  <si>
    <t>Наименование изделия</t>
  </si>
  <si>
    <t>Количество изделий</t>
  </si>
  <si>
    <t>Децимальный номер входящей детали</t>
  </si>
  <si>
    <t>Наименование входящей детали</t>
  </si>
  <si>
    <t>Количество деталей в изделии</t>
  </si>
  <si>
    <t>Общее количество деталей</t>
  </si>
  <si>
    <t>Габаритный размер детали</t>
  </si>
  <si>
    <t>Марка материала</t>
  </si>
  <si>
    <t>ГОСТ на материал</t>
  </si>
  <si>
    <t>Сортамент</t>
  </si>
  <si>
    <t>Размер сортамента</t>
  </si>
  <si>
    <t>Общий припуск на распиловку</t>
  </si>
  <si>
    <t>Размер заготовки</t>
  </si>
  <si>
    <t>Количество  материала или заготовок</t>
  </si>
  <si>
    <t>Единицы измерения</t>
  </si>
  <si>
    <t>Маршрутная карта</t>
  </si>
  <si>
    <t>ЦЗПО.301240009</t>
  </si>
  <si>
    <t>Корпус</t>
  </si>
  <si>
    <t>ЦЗПО.711141.024</t>
  </si>
  <si>
    <t>Бонка</t>
  </si>
  <si>
    <t>Сталь 3</t>
  </si>
  <si>
    <t>Круг/Пруток</t>
  </si>
  <si>
    <t>0108</t>
  </si>
  <si>
    <t>0200</t>
  </si>
  <si>
    <t>ЦЗПО.711161.007</t>
  </si>
  <si>
    <t>4110</t>
  </si>
  <si>
    <t>ЦЗПО.715513.002</t>
  </si>
  <si>
    <t>Ось</t>
  </si>
  <si>
    <t>ЦЗПО.741214.004</t>
  </si>
  <si>
    <t>Кронштейн</t>
  </si>
  <si>
    <t>Лист/Плита</t>
  </si>
  <si>
    <t>4261</t>
  </si>
  <si>
    <t>ЦЗПО.746713.004</t>
  </si>
  <si>
    <t>Ручка</t>
  </si>
  <si>
    <t>ЦЗПО.711141.023</t>
  </si>
  <si>
    <t>ЦЗПО.741134.043</t>
  </si>
  <si>
    <t>Планка</t>
  </si>
  <si>
    <t>Лазерная вырезка</t>
  </si>
  <si>
    <t>0000</t>
  </si>
  <si>
    <t>ЦЗПО.301318.004</t>
  </si>
  <si>
    <t>Опора</t>
  </si>
  <si>
    <t>ЦЗПО.714532.002</t>
  </si>
  <si>
    <t>Сталь 20</t>
  </si>
  <si>
    <t>ЦЗПО.741124.068</t>
  </si>
  <si>
    <t>Основание</t>
  </si>
  <si>
    <t>ЦЗПО.301519.001</t>
  </si>
  <si>
    <t>ЦЗПО.711141.027</t>
  </si>
  <si>
    <t>ЦЗПО.741274.001</t>
  </si>
  <si>
    <t>Пластина</t>
  </si>
  <si>
    <t>ЦЗПО.301619.001</t>
  </si>
  <si>
    <t>Головка</t>
  </si>
  <si>
    <t>ЦЗПО.713164.001</t>
  </si>
  <si>
    <t>Втулка</t>
  </si>
  <si>
    <t>Сталь 35</t>
  </si>
  <si>
    <t>ЦЗПО.741334.005</t>
  </si>
  <si>
    <t>Ребро</t>
  </si>
  <si>
    <t>☺☺</t>
  </si>
  <si>
    <t>ЦЗПО.33733.003</t>
  </si>
  <si>
    <t>Вал</t>
  </si>
  <si>
    <t>ЦЗПО.715311.002-01</t>
  </si>
  <si>
    <t>Сталь 10</t>
  </si>
  <si>
    <t>ЦЗПО.715411.002</t>
  </si>
  <si>
    <t>Сталь 45</t>
  </si>
  <si>
    <t>ЦЗПО.741374.003</t>
  </si>
  <si>
    <t>Рычаг</t>
  </si>
  <si>
    <t>ЦЗПО.303733.006</t>
  </si>
  <si>
    <t>ЦЗПО.715411.004</t>
  </si>
  <si>
    <t>ЦЗПО.741374.008</t>
  </si>
  <si>
    <t>ЦЗПО.301561.009</t>
  </si>
  <si>
    <t>ЦЗПО.741121.039</t>
  </si>
  <si>
    <t>ЦЗПО.305551.001</t>
  </si>
  <si>
    <t>Экран</t>
  </si>
  <si>
    <t>ЦЗПО.741211.002</t>
  </si>
  <si>
    <t>Щит</t>
  </si>
  <si>
    <t>ЦЗПО.745231.001</t>
  </si>
  <si>
    <t>ЦЗПО.745231.001-01</t>
  </si>
  <si>
    <t>ЦЗПО.726214.001</t>
  </si>
  <si>
    <t>Колесо</t>
  </si>
  <si>
    <t>Заявка на материал от</t>
  </si>
  <si>
    <t>ЛИСТ 1</t>
  </si>
  <si>
    <t>Марка материала, Сортамент, Размер</t>
  </si>
  <si>
    <t>Количество материала</t>
  </si>
  <si>
    <t>№ заказа</t>
  </si>
  <si>
    <t>Примечание</t>
  </si>
  <si>
    <t>Ответственный _________________________</t>
  </si>
  <si>
    <t>ЛИСТ 2</t>
  </si>
  <si>
    <t>ЛИСТ 3</t>
  </si>
  <si>
    <t>ЛИСТ 4</t>
  </si>
  <si>
    <t>Заявка на лазерную вырезку от</t>
  </si>
  <si>
    <t>Наименование детали</t>
  </si>
  <si>
    <t>Децимальный номер</t>
  </si>
  <si>
    <t>Материал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</si>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</sst>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theme="1"/>
      <name val="Arial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0"/>
      <color rgb="FF3F3F3F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8"/>
      <color rgb="FFFF0000"/>
      <name val="Calibri Light"/>
      <family val="2"/>
      <charset val="204"/>
      <scheme val="major"/>
    </font>
    <font>
      <i/>
      <sz val="18"/>
      <color theme="0"/>
      <name val="Calibri Light"/>
      <family val="2"/>
      <charset val="204"/>
      <scheme val="major"/>
    </font>
    <font>
      <sz val="18"/>
      <name val="Calibri Light"/>
      <family val="2"/>
      <charset val="204"/>
      <scheme val="major"/>
    </font>
    <font>
      <sz val="18"/>
      <name val="Calibri Light"/>
      <family val="2"/>
      <charset val="204"/>
    </font>
    <font>
      <i/>
      <sz val="18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4"/>
      <color rgb="FF3F3F3F"/>
      <name val="Arial Narrow"/>
      <family val="2"/>
      <charset val="204"/>
    </font>
    <font>
      <i/>
      <sz val="14"/>
      <color rgb="FF3F3F3F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1" applyNumberFormat="0" applyAlignment="0" applyProtection="0"/>
  </cellStyleXfs>
  <cellXfs count="67">
    <xf numFmtId="0" fontId="0" fillId="0" borderId="0" xfId="0"/>
    <xf numFmtId="0" fontId="1" fillId="3" borderId="2" xfId="1" applyFill="1" applyBorder="1" applyProtection="1">
      <protection hidden="1"/>
    </xf>
    <xf numFmtId="49" fontId="1" fillId="3" borderId="2" xfId="1" applyNumberFormat="1" applyFill="1" applyBorder="1" applyAlignment="1" applyProtection="1">
      <alignment horizontal="center" vertical="center"/>
      <protection hidden="1"/>
    </xf>
    <xf numFmtId="14" fontId="4" fillId="3" borderId="2" xfId="1" applyNumberFormat="1" applyFont="1" applyFill="1" applyBorder="1" applyAlignment="1" applyProtection="1">
      <alignment horizontal="left"/>
      <protection hidden="1"/>
    </xf>
    <xf numFmtId="49" fontId="4" fillId="3" borderId="2" xfId="1" applyNumberFormat="1" applyFont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center" vertical="center"/>
      <protection hidden="1"/>
    </xf>
    <xf numFmtId="0" fontId="1" fillId="3" borderId="2" xfId="1" applyFill="1" applyBorder="1" applyAlignment="1" applyProtection="1">
      <alignment horizontal="right" vertical="center"/>
      <protection hidden="1"/>
    </xf>
    <xf numFmtId="0" fontId="1" fillId="3" borderId="2" xfId="1" applyFill="1" applyBorder="1" applyAlignment="1" applyProtection="1">
      <alignment horizontal="left" vertical="center"/>
      <protection hidden="1"/>
    </xf>
    <xf numFmtId="0" fontId="1" fillId="3" borderId="2" xfId="1" applyFill="1" applyBorder="1" applyAlignment="1" applyProtection="1">
      <alignment horizontal="left"/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horizontal="center" vertical="center"/>
      <protection hidden="1"/>
    </xf>
    <xf numFmtId="49" fontId="1" fillId="0" borderId="0" xfId="1" applyNumberFormat="1" applyAlignment="1" applyProtection="1">
      <alignment horizontal="center" vertical="center"/>
      <protection hidden="1"/>
    </xf>
    <xf numFmtId="0" fontId="1" fillId="0" borderId="0" xfId="1" applyAlignment="1" applyProtection="1">
      <alignment horizontal="left"/>
      <protection hidden="1"/>
    </xf>
    <xf numFmtId="0" fontId="1" fillId="0" borderId="0" xfId="1" applyAlignment="1" applyProtection="1">
      <alignment horizontal="right" vertical="center"/>
      <protection hidden="1"/>
    </xf>
    <xf numFmtId="0" fontId="1" fillId="0" borderId="0" xfId="1" applyAlignment="1" applyProtection="1">
      <alignment horizontal="left" vertical="center"/>
      <protection hidden="1"/>
    </xf>
    <xf numFmtId="0" fontId="6" fillId="4" borderId="3" xfId="1" applyFont="1" applyFill="1" applyBorder="1" applyAlignment="1" applyProtection="1">
      <alignment horizontal="center" vertical="center"/>
      <protection hidden="1"/>
    </xf>
    <xf numFmtId="0" fontId="6" fillId="4" borderId="3" xfId="1" applyFont="1" applyFill="1" applyBorder="1" applyAlignment="1" applyProtection="1">
      <alignment horizontal="center" vertical="center" wrapText="1"/>
      <protection hidden="1"/>
    </xf>
    <xf numFmtId="49" fontId="6" fillId="4" borderId="3" xfId="1" applyNumberFormat="1" applyFont="1" applyFill="1" applyBorder="1" applyAlignment="1" applyProtection="1">
      <alignment horizontal="center" vertical="center" wrapText="1"/>
      <protection hidden="1"/>
    </xf>
    <xf numFmtId="0" fontId="7" fillId="5" borderId="3" xfId="1" applyFont="1" applyFill="1" applyBorder="1" applyAlignment="1" applyProtection="1">
      <alignment horizontal="center" vertical="center"/>
      <protection hidden="1"/>
    </xf>
    <xf numFmtId="0" fontId="7" fillId="5" borderId="3" xfId="1" applyFont="1" applyFill="1" applyBorder="1" applyAlignment="1" applyProtection="1">
      <alignment horizontal="center"/>
      <protection hidden="1"/>
    </xf>
    <xf numFmtId="49" fontId="7" fillId="5" borderId="3" xfId="1" applyNumberFormat="1" applyFont="1" applyFill="1" applyBorder="1" applyAlignment="1" applyProtection="1">
      <alignment horizontal="center" vertical="center"/>
      <protection hidden="1"/>
    </xf>
    <xf numFmtId="0" fontId="7" fillId="5" borderId="4" xfId="1" applyFont="1" applyFill="1" applyBorder="1" applyAlignment="1" applyProtection="1">
      <alignment horizontal="right"/>
      <protection hidden="1"/>
    </xf>
    <xf numFmtId="0" fontId="7" fillId="5" borderId="5" xfId="1" applyFont="1" applyFill="1" applyBorder="1" applyAlignment="1" applyProtection="1">
      <alignment horizontal="center" vertical="center"/>
      <protection hidden="1"/>
    </xf>
    <xf numFmtId="0" fontId="7" fillId="5" borderId="6" xfId="1" applyFont="1" applyFill="1" applyBorder="1" applyAlignment="1" applyProtection="1">
      <alignment horizontal="left"/>
      <protection hidden="1"/>
    </xf>
    <xf numFmtId="0" fontId="7" fillId="5" borderId="4" xfId="1" applyFont="1" applyFill="1" applyBorder="1" applyAlignment="1" applyProtection="1">
      <alignment horizontal="right" vertical="center"/>
      <protection hidden="1"/>
    </xf>
    <xf numFmtId="0" fontId="8" fillId="5" borderId="5" xfId="1" applyFont="1" applyFill="1" applyBorder="1" applyAlignment="1" applyProtection="1">
      <alignment horizontal="center" vertical="center"/>
      <protection hidden="1"/>
    </xf>
    <xf numFmtId="0" fontId="7" fillId="5" borderId="6" xfId="1" applyFont="1" applyFill="1" applyBorder="1" applyAlignment="1" applyProtection="1">
      <alignment horizontal="left" vertical="center"/>
      <protection hidden="1"/>
    </xf>
    <xf numFmtId="0" fontId="7" fillId="5" borderId="4" xfId="1" applyFont="1" applyFill="1" applyBorder="1" applyProtection="1">
      <protection hidden="1"/>
    </xf>
    <xf numFmtId="164" fontId="7" fillId="5" borderId="6" xfId="1" applyNumberFormat="1" applyFont="1" applyFill="1" applyBorder="1" applyAlignment="1" applyProtection="1">
      <alignment horizontal="left"/>
      <protection hidden="1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14" fontId="9" fillId="0" borderId="0" xfId="0" applyNumberFormat="1" applyFont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0" fontId="11" fillId="5" borderId="1" xfId="2" applyFont="1" applyFill="1" applyAlignment="1" applyProtection="1">
      <alignment horizontal="center" vertical="center"/>
      <protection locked="0"/>
    </xf>
    <xf numFmtId="0" fontId="12" fillId="5" borderId="1" xfId="2" applyFont="1" applyFill="1" applyAlignment="1" applyProtection="1">
      <alignment horizontal="center" vertical="center"/>
      <protection locked="0"/>
    </xf>
    <xf numFmtId="0" fontId="12" fillId="5" borderId="1" xfId="2" applyFont="1" applyFill="1" applyAlignment="1" applyProtection="1">
      <alignment horizontal="center" vertical="center" wrapText="1"/>
      <protection locked="0"/>
    </xf>
    <xf numFmtId="0" fontId="12" fillId="5" borderId="11" xfId="2" applyFont="1" applyFill="1" applyBorder="1" applyAlignment="1" applyProtection="1">
      <alignment horizontal="left" vertical="center"/>
      <protection locked="0"/>
    </xf>
    <xf numFmtId="49" fontId="12" fillId="5" borderId="12" xfId="2" applyNumberFormat="1" applyFont="1" applyFill="1" applyBorder="1" applyAlignment="1" applyProtection="1">
      <alignment horizontal="left" vertical="center"/>
      <protection locked="0"/>
    </xf>
    <xf numFmtId="0" fontId="12" fillId="5" borderId="1" xfId="2" applyFont="1" applyFill="1" applyAlignment="1">
      <alignment horizontal="center" vertical="center"/>
    </xf>
    <xf numFmtId="0" fontId="12" fillId="5" borderId="1" xfId="2" applyFont="1" applyFill="1" applyProtection="1">
      <protection locked="0"/>
    </xf>
    <xf numFmtId="0" fontId="12" fillId="5" borderId="13" xfId="2" applyFont="1" applyFill="1" applyBorder="1" applyAlignment="1" applyProtection="1">
      <alignment horizontal="left" vertical="center"/>
      <protection locked="0"/>
    </xf>
    <xf numFmtId="0" fontId="3" fillId="5" borderId="10" xfId="2" applyFont="1" applyFill="1" applyBorder="1" applyProtection="1">
      <protection locked="0"/>
    </xf>
    <xf numFmtId="49" fontId="3" fillId="5" borderId="0" xfId="2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2" fillId="5" borderId="11" xfId="2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2" fillId="5" borderId="11" xfId="2" applyFont="1" applyFill="1" applyBorder="1" applyAlignment="1" applyProtection="1">
      <alignment horizontal="center" vertical="center" wrapText="1"/>
      <protection locked="0"/>
    </xf>
    <xf numFmtId="0" fontId="12" fillId="5" borderId="1" xfId="2" applyFont="1" applyFill="1" applyAlignment="1" applyProtection="1">
      <alignment horizontal="left" vertical="center"/>
      <protection locked="0"/>
    </xf>
    <xf numFmtId="0" fontId="12" fillId="5" borderId="9" xfId="2" applyFont="1" applyFill="1" applyBorder="1" applyAlignment="1" applyProtection="1">
      <alignment horizontal="center" vertical="center" wrapText="1"/>
      <protection locked="0"/>
    </xf>
    <xf numFmtId="0" fontId="12" fillId="5" borderId="14" xfId="2" applyFont="1" applyFill="1" applyBorder="1" applyAlignment="1" applyProtection="1">
      <alignment horizontal="center" vertical="center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hidden="1"/>
    </xf>
    <xf numFmtId="0" fontId="6" fillId="4" borderId="8" xfId="1" applyFont="1" applyFill="1" applyBorder="1" applyAlignment="1" applyProtection="1">
      <alignment horizontal="center" vertical="center" wrapText="1"/>
      <protection hidden="1"/>
    </xf>
    <xf numFmtId="0" fontId="4" fillId="3" borderId="2" xfId="1" applyFont="1" applyFill="1" applyBorder="1" applyAlignment="1" applyProtection="1">
      <alignment horizontal="right" vertical="center"/>
      <protection hidden="1"/>
    </xf>
    <xf numFmtId="0" fontId="4" fillId="3" borderId="2" xfId="1" applyFont="1" applyFill="1" applyBorder="1" applyAlignment="1" applyProtection="1">
      <alignment horizontal="left" vertical="center"/>
      <protection hidden="1"/>
    </xf>
    <xf numFmtId="0" fontId="6" fillId="4" borderId="3" xfId="1" applyFont="1" applyFill="1" applyBorder="1" applyAlignment="1" applyProtection="1">
      <alignment horizontal="center" vertical="center" wrapText="1"/>
      <protection hidden="1"/>
    </xf>
    <xf numFmtId="0" fontId="6" fillId="4" borderId="4" xfId="1" applyFont="1" applyFill="1" applyBorder="1" applyAlignment="1" applyProtection="1">
      <alignment horizontal="center" vertical="center" wrapText="1"/>
      <protection hidden="1"/>
    </xf>
    <xf numFmtId="0" fontId="6" fillId="4" borderId="5" xfId="1" applyFont="1" applyFill="1" applyBorder="1" applyAlignment="1" applyProtection="1">
      <alignment horizontal="center" vertical="center" wrapText="1"/>
      <protection hidden="1"/>
    </xf>
    <xf numFmtId="0" fontId="6" fillId="4" borderId="6" xfId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right" vertical="center"/>
      <protection locked="0"/>
    </xf>
    <xf numFmtId="0" fontId="12" fillId="5" borderId="9" xfId="2" applyFont="1" applyFill="1" applyBorder="1" applyAlignment="1" applyProtection="1">
      <alignment horizontal="center" vertical="center"/>
      <protection locked="0"/>
    </xf>
    <xf numFmtId="0" fontId="12" fillId="5" borderId="10" xfId="2" applyFont="1" applyFill="1" applyBorder="1" applyAlignment="1" applyProtection="1">
      <alignment horizontal="center" vertical="center"/>
      <protection locked="0"/>
    </xf>
  </cellXfs>
  <cellStyles count="3">
    <cellStyle name="Вывод" xfId="2" builtinId="21"/>
    <cellStyle name="Название" xfId="1" builtinId="15"/>
    <cellStyle name="Обычный" xfId="0" builtinId="0"/>
  </cellStyles>
  <dxfs count="2"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437031</xdr:colOff>
      <xdr:row>1</xdr:row>
      <xdr:rowOff>78442</xdr:rowOff>
    </xdr:from>
    <xdr:to>
      <xdr:col>3</xdr:col>
      <xdr:colOff>403411</xdr:colOff>
      <xdr:row>1</xdr:row>
      <xdr:rowOff>560295</xdr:rowOff>
    </xdr:to>
    <xdr:sp macro="[1]!Clearcells" textlink="">
      <xdr:nvSpPr>
        <xdr:cNvPr id="2" name="Прямоугольник: скругленные углы 1">
          <a:extLst>
            <a:ext uri="{FF2B5EF4-FFF2-40B4-BE49-F238E27FC236}">
              <a16:creationId xmlns:a16="http://schemas.microsoft.com/office/drawing/2014/main" id="{A8B729EC-6560-4680-8DE8-F16D93FABF2E}"/>
            </a:ext>
          </a:extLst>
        </xdr:cNvPr>
        <xdr:cNvSpPr/>
      </xdr:nvSpPr>
      <xdr:spPr>
        <a:xfrm>
          <a:off x="437031" y="383242"/>
          <a:ext cx="4395505" cy="481853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2400" b="1" i="0">
              <a:latin typeface="+mj-lt"/>
              <a:cs typeface="Arial" panose="020B0604020202020204" pitchFamily="34" charset="0"/>
            </a:rPr>
            <a:t>ОЧИСТИТЬ</a:t>
          </a:r>
          <a:r>
            <a:rPr lang="ru-RU" sz="2400" b="1" i="0" baseline="0">
              <a:latin typeface="+mj-lt"/>
              <a:cs typeface="Arial" panose="020B0604020202020204" pitchFamily="34" charset="0"/>
            </a:rPr>
            <a:t> РАСЧЕТНЫЕ ДАННЫЕ</a:t>
          </a:r>
          <a:endParaRPr lang="ru-RU" sz="2400" b="1" i="0">
            <a:latin typeface="+mj-lt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0</xdr:row>
      <xdr:rowOff>19050</xdr:rowOff>
    </xdr:from>
    <xdr:to>
      <xdr:col>1</xdr:col>
      <xdr:colOff>914399</xdr:colOff>
      <xdr:row>2</xdr:row>
      <xdr:rowOff>152400</xdr:rowOff>
    </xdr:to>
    <xdr:pic macro="[1]!SaveActiveSheet">
      <xdr:nvPicPr>
        <xdr:cNvPr id="2" name="Рисунок 1" descr="Диск">
          <a:extLst>
            <a:ext uri="{FF2B5EF4-FFF2-40B4-BE49-F238E27FC236}">
              <a16:creationId xmlns:a16="http://schemas.microsoft.com/office/drawing/2014/main" id="{816BDDDA-6FCE-4B34-BFC6-5BBEAEE5B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00074" y="19050"/>
          <a:ext cx="63817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2;&#1090;&#1077;&#1088;&#1080;&#1072;&#1083;%20&#1052;191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материала"/>
      <sheetName val="Заказ материала"/>
      <sheetName val="Сопроводительный паспорт"/>
      <sheetName val="Итоги"/>
      <sheetName val="Данные"/>
    </sheetNames>
    <definedNames>
      <definedName name="Clearcells"/>
      <definedName name="SaveActiveSheet"/>
    </definedNames>
    <sheetDataSet>
      <sheetData sheetId="0">
        <row r="1">
          <cell r="D1" t="str">
            <v>заказ № М19123</v>
          </cell>
          <cell r="I1" t="str">
            <v>01 ноября 2019</v>
          </cell>
        </row>
      </sheetData>
      <sheetData sheetId="1"/>
      <sheetData sheetId="2"/>
      <sheetData sheetId="3">
        <row r="3">
          <cell r="AC3" t="str">
            <v>Кронштейн</v>
          </cell>
          <cell r="AD3" t="str">
            <v>ЦЗПО.745231.001</v>
          </cell>
          <cell r="AE3">
            <v>20</v>
          </cell>
          <cell r="AF3" t="str">
            <v>Сталь 3</v>
          </cell>
          <cell r="AG3" t="str">
            <v>s</v>
          </cell>
          <cell r="AH3">
            <v>10</v>
          </cell>
        </row>
        <row r="4">
          <cell r="P4" t="str">
            <v>Сталь 3</v>
          </cell>
          <cell r="Q4" t="str">
            <v>Круг/Пруток</v>
          </cell>
          <cell r="R4" t="str">
            <v xml:space="preserve"> </v>
          </cell>
          <cell r="S4" t="str">
            <v>Ø</v>
          </cell>
          <cell r="T4">
            <v>16</v>
          </cell>
          <cell r="V4" t="str">
            <v xml:space="preserve"> </v>
          </cell>
          <cell r="Y4">
            <v>27</v>
          </cell>
          <cell r="Z4">
            <v>6.3999999999999995</v>
          </cell>
          <cell r="AC4" t="str">
            <v>Кронштейн</v>
          </cell>
          <cell r="AD4" t="str">
            <v>ЦЗПО.745231.001-01</v>
          </cell>
          <cell r="AE4">
            <v>20</v>
          </cell>
          <cell r="AF4" t="str">
            <v>Сталь 3</v>
          </cell>
          <cell r="AG4" t="str">
            <v>s</v>
          </cell>
          <cell r="AH4">
            <v>10</v>
          </cell>
        </row>
        <row r="5">
          <cell r="P5" t="str">
            <v>Сталь 3</v>
          </cell>
          <cell r="Q5" t="str">
            <v>Круг/Пруток</v>
          </cell>
          <cell r="R5" t="str">
            <v xml:space="preserve"> </v>
          </cell>
          <cell r="S5" t="str">
            <v>Ø</v>
          </cell>
          <cell r="T5">
            <v>16</v>
          </cell>
          <cell r="V5" t="str">
            <v xml:space="preserve"> </v>
          </cell>
          <cell r="Y5">
            <v>12</v>
          </cell>
          <cell r="Z5">
            <v>4.5</v>
          </cell>
          <cell r="AC5" t="str">
            <v>Основание</v>
          </cell>
          <cell r="AD5" t="str">
            <v>ЦЗПО.741124.068</v>
          </cell>
          <cell r="AE5">
            <v>10</v>
          </cell>
          <cell r="AF5" t="str">
            <v>Сталь 3</v>
          </cell>
          <cell r="AG5" t="str">
            <v>s</v>
          </cell>
          <cell r="AH5">
            <v>10</v>
          </cell>
        </row>
        <row r="6">
          <cell r="P6" t="str">
            <v>Сталь 3</v>
          </cell>
          <cell r="Q6" t="str">
            <v>Круг/Пруток</v>
          </cell>
          <cell r="R6" t="str">
            <v xml:space="preserve"> </v>
          </cell>
          <cell r="S6" t="str">
            <v>Ø</v>
          </cell>
          <cell r="T6">
            <v>16</v>
          </cell>
          <cell r="V6" t="str">
            <v xml:space="preserve"> </v>
          </cell>
          <cell r="Y6">
            <v>22</v>
          </cell>
          <cell r="Z6">
            <v>1.8</v>
          </cell>
          <cell r="AC6" t="str">
            <v>Планка</v>
          </cell>
          <cell r="AD6" t="str">
            <v>ЦЗПО.741121.039</v>
          </cell>
          <cell r="AE6">
            <v>116</v>
          </cell>
          <cell r="AF6" t="str">
            <v>Сталь 3</v>
          </cell>
          <cell r="AG6" t="str">
            <v>s</v>
          </cell>
          <cell r="AH6">
            <v>10</v>
          </cell>
        </row>
        <row r="7">
          <cell r="P7" t="str">
            <v>Сталь 3</v>
          </cell>
          <cell r="Q7" t="str">
            <v>Круг/Пруток</v>
          </cell>
          <cell r="R7" t="str">
            <v xml:space="preserve"> </v>
          </cell>
          <cell r="S7" t="str">
            <v>Ø</v>
          </cell>
          <cell r="T7">
            <v>28</v>
          </cell>
          <cell r="V7" t="str">
            <v xml:space="preserve"> </v>
          </cell>
          <cell r="Y7">
            <v>103</v>
          </cell>
          <cell r="Z7">
            <v>7.3</v>
          </cell>
          <cell r="AC7" t="str">
            <v>Планка</v>
          </cell>
          <cell r="AD7" t="str">
            <v>ЦЗПО.741134.043</v>
          </cell>
          <cell r="AE7">
            <v>61</v>
          </cell>
          <cell r="AF7" t="str">
            <v>Сталь 3</v>
          </cell>
          <cell r="AG7" t="str">
            <v>s</v>
          </cell>
          <cell r="AH7">
            <v>20</v>
          </cell>
        </row>
        <row r="8">
          <cell r="P8" t="str">
            <v>Сталь 3</v>
          </cell>
          <cell r="Q8" t="str">
            <v>Лист/Плита</v>
          </cell>
          <cell r="R8" t="str">
            <v xml:space="preserve"> </v>
          </cell>
          <cell r="S8" t="str">
            <v>s</v>
          </cell>
          <cell r="T8">
            <v>3</v>
          </cell>
          <cell r="V8" t="str">
            <v xml:space="preserve"> </v>
          </cell>
          <cell r="W8">
            <v>21</v>
          </cell>
          <cell r="X8" t="str">
            <v>х</v>
          </cell>
          <cell r="Y8">
            <v>22</v>
          </cell>
          <cell r="Z8">
            <v>122</v>
          </cell>
          <cell r="AC8" t="str">
            <v>Пластина</v>
          </cell>
          <cell r="AD8" t="str">
            <v>ЦЗПО.741274.001</v>
          </cell>
          <cell r="AE8">
            <v>73</v>
          </cell>
          <cell r="AF8" t="str">
            <v>Сталь 3</v>
          </cell>
          <cell r="AG8" t="str">
            <v>s</v>
          </cell>
          <cell r="AH8">
            <v>15</v>
          </cell>
        </row>
        <row r="9">
          <cell r="P9" t="str">
            <v>Сталь 20</v>
          </cell>
          <cell r="Q9" t="str">
            <v>Круг/Пруток</v>
          </cell>
          <cell r="R9" t="str">
            <v xml:space="preserve"> </v>
          </cell>
          <cell r="S9" t="str">
            <v>Ø</v>
          </cell>
          <cell r="T9">
            <v>36</v>
          </cell>
          <cell r="V9" t="str">
            <v xml:space="preserve"> </v>
          </cell>
          <cell r="Y9">
            <v>61</v>
          </cell>
          <cell r="Z9">
            <v>0.79999999999999993</v>
          </cell>
          <cell r="AC9" t="str">
            <v>Ребро</v>
          </cell>
          <cell r="AD9" t="str">
            <v>ЦЗПО.741334.005</v>
          </cell>
          <cell r="AE9">
            <v>71</v>
          </cell>
          <cell r="AF9" t="str">
            <v>Сталь 3</v>
          </cell>
          <cell r="AG9" t="str">
            <v>s</v>
          </cell>
          <cell r="AH9">
            <v>10</v>
          </cell>
        </row>
        <row r="10">
          <cell r="P10" t="str">
            <v>Сталь 20</v>
          </cell>
          <cell r="Q10" t="str">
            <v>Круг/Пруток</v>
          </cell>
          <cell r="R10" t="str">
            <v xml:space="preserve"> </v>
          </cell>
          <cell r="S10" t="str">
            <v>Ø</v>
          </cell>
          <cell r="T10">
            <v>30</v>
          </cell>
          <cell r="V10" t="str">
            <v xml:space="preserve"> </v>
          </cell>
          <cell r="Y10">
            <v>23</v>
          </cell>
          <cell r="Z10">
            <v>4.5</v>
          </cell>
          <cell r="AC10" t="str">
            <v>Рычаг</v>
          </cell>
          <cell r="AD10" t="str">
            <v>ЦЗПО.741374.003</v>
          </cell>
          <cell r="AE10">
            <v>104</v>
          </cell>
          <cell r="AF10" t="str">
            <v>Сталь 3</v>
          </cell>
          <cell r="AG10" t="str">
            <v>s</v>
          </cell>
          <cell r="AH10">
            <v>10</v>
          </cell>
        </row>
        <row r="11">
          <cell r="P11" t="str">
            <v>Сталь 20</v>
          </cell>
          <cell r="Q11" t="str">
            <v>Круг/Пруток</v>
          </cell>
          <cell r="R11" t="str">
            <v xml:space="preserve"> </v>
          </cell>
          <cell r="S11" t="str">
            <v>Ø</v>
          </cell>
          <cell r="T11">
            <v>190</v>
          </cell>
          <cell r="V11" t="str">
            <v xml:space="preserve"> </v>
          </cell>
          <cell r="Y11">
            <v>65</v>
          </cell>
          <cell r="Z11">
            <v>3.1</v>
          </cell>
          <cell r="AC11" t="str">
            <v>Рычаг</v>
          </cell>
          <cell r="AD11" t="str">
            <v>ЦЗПО.741374.008</v>
          </cell>
          <cell r="AE11">
            <v>58</v>
          </cell>
          <cell r="AF11" t="str">
            <v>Сталь 3</v>
          </cell>
          <cell r="AG11" t="str">
            <v>s</v>
          </cell>
          <cell r="AH11">
            <v>20</v>
          </cell>
        </row>
        <row r="12">
          <cell r="P12" t="str">
            <v>Сталь 35</v>
          </cell>
          <cell r="Q12" t="str">
            <v>Круг/Пруток</v>
          </cell>
          <cell r="R12" t="str">
            <v xml:space="preserve"> </v>
          </cell>
          <cell r="S12" t="str">
            <v>Ø</v>
          </cell>
          <cell r="T12">
            <v>40</v>
          </cell>
          <cell r="V12" t="str">
            <v xml:space="preserve"> </v>
          </cell>
          <cell r="Y12">
            <v>38</v>
          </cell>
          <cell r="Z12">
            <v>3.4</v>
          </cell>
          <cell r="AC12" t="str">
            <v>Щит</v>
          </cell>
          <cell r="AD12" t="str">
            <v>ЦЗПО.741211.002</v>
          </cell>
          <cell r="AE12">
            <v>20</v>
          </cell>
          <cell r="AF12" t="str">
            <v>Сталь 3</v>
          </cell>
          <cell r="AG12" t="str">
            <v>s</v>
          </cell>
          <cell r="AH12">
            <v>20</v>
          </cell>
        </row>
        <row r="13">
          <cell r="P13" t="str">
            <v>Сталь 10</v>
          </cell>
          <cell r="Q13" t="str">
            <v>Круг/Пруток</v>
          </cell>
          <cell r="R13" t="str">
            <v xml:space="preserve"> </v>
          </cell>
          <cell r="S13" t="str">
            <v>Ø</v>
          </cell>
          <cell r="T13">
            <v>12</v>
          </cell>
          <cell r="V13" t="str">
            <v xml:space="preserve"> </v>
          </cell>
          <cell r="Y13">
            <v>30</v>
          </cell>
          <cell r="Z13">
            <v>4</v>
          </cell>
        </row>
        <row r="14">
          <cell r="P14" t="str">
            <v>Сталь 45</v>
          </cell>
          <cell r="Q14" t="str">
            <v>Круг/Пруток</v>
          </cell>
          <cell r="R14" t="str">
            <v xml:space="preserve"> </v>
          </cell>
          <cell r="S14" t="str">
            <v>Ø</v>
          </cell>
          <cell r="T14">
            <v>22</v>
          </cell>
          <cell r="V14" t="str">
            <v xml:space="preserve"> </v>
          </cell>
          <cell r="Y14">
            <v>283</v>
          </cell>
          <cell r="Z14">
            <v>32.9</v>
          </cell>
        </row>
        <row r="15">
          <cell r="P15" t="str">
            <v>Сталь 45</v>
          </cell>
          <cell r="Q15" t="str">
            <v>Круг/Пруток</v>
          </cell>
          <cell r="R15" t="str">
            <v xml:space="preserve"> </v>
          </cell>
          <cell r="S15" t="str">
            <v>Ø</v>
          </cell>
          <cell r="T15">
            <v>56</v>
          </cell>
          <cell r="V15" t="str">
            <v xml:space="preserve"> </v>
          </cell>
          <cell r="Y15">
            <v>548</v>
          </cell>
          <cell r="Z15">
            <v>35.300000000000004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DA42E-6854-4BBC-840B-F808DBE2FE70}">
  <sheetPr codeName="Лист2"/>
  <dimension ref="A1:AS253"/>
  <sheetViews>
    <sheetView showGridLines="0" showZeros="0" zoomScale="85" zoomScaleNormal="85" workbookViewId="0">
      <selection activeCell="AA10" sqref="AA10"/>
    </sheetView>
  </sheetViews>
  <sheetFormatPr defaultRowHeight="12.75" customHeight="1" x14ac:dyDescent="0.2"/>
  <cols>
    <col min="2" max="2" width="25.85546875" customWidth="1"/>
    <col min="3" max="3" width="31.42578125" customWidth="1"/>
    <col min="4" max="4" width="19.42578125" customWidth="1"/>
    <col min="5" max="5" width="30.85546875" customWidth="1"/>
    <col min="6" max="6" width="36" customWidth="1"/>
    <col min="7" max="7" width="19.5703125" customWidth="1"/>
    <col min="8" max="8" width="29.7109375" customWidth="1"/>
    <col min="9" max="9" width="8.7109375" customWidth="1"/>
    <col min="10" max="10" width="2.28515625" customWidth="1"/>
    <col min="11" max="11" width="9" customWidth="1"/>
    <col min="12" max="12" width="32.7109375" customWidth="1"/>
    <col min="13" max="13" width="34.42578125" customWidth="1"/>
    <col min="14" max="14" width="29.140625" customWidth="1"/>
    <col min="15" max="15" width="6.28515625" customWidth="1"/>
    <col min="16" max="16" width="2.7109375" customWidth="1"/>
    <col min="17" max="17" width="6.28515625" customWidth="1"/>
    <col min="18" max="18" width="2" customWidth="1"/>
    <col min="19" max="19" width="6.28515625" customWidth="1"/>
    <col min="20" max="20" width="23.85546875" customWidth="1"/>
    <col min="21" max="21" width="7.85546875" customWidth="1"/>
    <col min="22" max="22" width="1.7109375" customWidth="1"/>
    <col min="23" max="23" width="8" customWidth="1"/>
    <col min="24" max="24" width="23.85546875" customWidth="1"/>
    <col min="25" max="25" width="17" customWidth="1"/>
    <col min="26" max="45" width="8.7109375" customWidth="1"/>
  </cols>
  <sheetData>
    <row r="1" spans="1:45" ht="24" thickBot="1" x14ac:dyDescent="0.4">
      <c r="A1" s="1"/>
      <c r="B1" s="58" t="s">
        <v>0</v>
      </c>
      <c r="C1" s="58"/>
      <c r="D1" s="59" t="s">
        <v>1</v>
      </c>
      <c r="E1" s="59"/>
      <c r="F1" s="2"/>
      <c r="G1" s="58" t="s">
        <v>2</v>
      </c>
      <c r="H1" s="58"/>
      <c r="I1" s="3" t="s">
        <v>3</v>
      </c>
      <c r="J1" s="3"/>
      <c r="K1" s="3"/>
      <c r="L1" s="4"/>
      <c r="M1" s="5"/>
      <c r="N1" s="2"/>
      <c r="O1" s="6"/>
      <c r="P1" s="5"/>
      <c r="Q1" s="5"/>
      <c r="R1" s="7"/>
      <c r="S1" s="7"/>
      <c r="T1" s="5"/>
      <c r="U1" s="1"/>
      <c r="V1" s="5"/>
      <c r="W1" s="8"/>
      <c r="X1" s="5"/>
      <c r="Y1" s="5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50.25" customHeight="1" thickTop="1" x14ac:dyDescent="0.35">
      <c r="A2" s="9"/>
      <c r="B2" s="10"/>
      <c r="C2" s="10"/>
      <c r="D2" s="9"/>
      <c r="E2" s="10"/>
      <c r="F2" s="11"/>
      <c r="G2" s="10"/>
      <c r="H2" s="10"/>
      <c r="I2" s="9"/>
      <c r="J2" s="10"/>
      <c r="K2" s="12"/>
      <c r="L2" s="11"/>
      <c r="M2" s="10"/>
      <c r="N2" s="11"/>
      <c r="O2" s="13"/>
      <c r="P2" s="10"/>
      <c r="Q2" s="10"/>
      <c r="R2" s="14"/>
      <c r="S2" s="14"/>
      <c r="T2" s="10"/>
      <c r="U2" s="9"/>
      <c r="V2" s="10"/>
      <c r="W2" s="12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75" customHeight="1" x14ac:dyDescent="0.2">
      <c r="A3" s="15" t="s">
        <v>4</v>
      </c>
      <c r="B3" s="16" t="s">
        <v>5</v>
      </c>
      <c r="C3" s="16" t="s">
        <v>6</v>
      </c>
      <c r="D3" s="16" t="s">
        <v>7</v>
      </c>
      <c r="E3" s="16" t="s">
        <v>8</v>
      </c>
      <c r="F3" s="17" t="s">
        <v>9</v>
      </c>
      <c r="G3" s="16" t="s">
        <v>10</v>
      </c>
      <c r="H3" s="16" t="s">
        <v>11</v>
      </c>
      <c r="I3" s="60" t="s">
        <v>12</v>
      </c>
      <c r="J3" s="60"/>
      <c r="K3" s="60"/>
      <c r="L3" s="17" t="s">
        <v>13</v>
      </c>
      <c r="M3" s="16" t="s">
        <v>14</v>
      </c>
      <c r="N3" s="17" t="s">
        <v>15</v>
      </c>
      <c r="O3" s="61" t="s">
        <v>16</v>
      </c>
      <c r="P3" s="62"/>
      <c r="Q3" s="62"/>
      <c r="R3" s="62"/>
      <c r="S3" s="63"/>
      <c r="T3" s="16" t="s">
        <v>17</v>
      </c>
      <c r="U3" s="61" t="s">
        <v>18</v>
      </c>
      <c r="V3" s="62"/>
      <c r="W3" s="63"/>
      <c r="X3" s="16" t="s">
        <v>19</v>
      </c>
      <c r="Y3" s="16" t="s">
        <v>20</v>
      </c>
      <c r="Z3" s="56" t="s">
        <v>21</v>
      </c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</row>
    <row r="4" spans="1:45" ht="23.25" x14ac:dyDescent="0.35">
      <c r="A4" s="15">
        <v>1</v>
      </c>
      <c r="B4" s="18" t="s">
        <v>22</v>
      </c>
      <c r="C4" s="18" t="s">
        <v>23</v>
      </c>
      <c r="D4" s="19">
        <v>61</v>
      </c>
      <c r="E4" s="18" t="s">
        <v>24</v>
      </c>
      <c r="F4" s="20" t="s">
        <v>25</v>
      </c>
      <c r="G4" s="18">
        <v>3</v>
      </c>
      <c r="H4" s="18">
        <f>PRODUCT(D4,G4)</f>
        <v>183</v>
      </c>
      <c r="I4" s="21"/>
      <c r="J4" s="22" t="str">
        <f>IF(N4="Лист/Плита","х","")</f>
        <v/>
      </c>
      <c r="K4" s="23">
        <v>25</v>
      </c>
      <c r="L4" s="20" t="s">
        <v>26</v>
      </c>
      <c r="M4" s="18" t="str">
        <f>IFERROR(VLOOKUP(L4,[1]!ТМ[#Data],2,FALSE),0)</f>
        <v>ГОСТ 380-2005</v>
      </c>
      <c r="N4" s="20" t="s">
        <v>27</v>
      </c>
      <c r="O4" s="24"/>
      <c r="P4" s="25" t="str">
        <f>_xlfn.IFS(N4="Лазерная вырезка","s",N4="Круг/Пруток","Ø",N4="Труба профильная","х",N4="Шестигранник","s",N4="Лист/Плита","s",N4="Лента","s",N4="Уголок","х",N4="Штанга резьбовая","М",N4="Квадрат","",N4="Труба круглая","",N4="Швеллер","",N4="Балка/Двутавр","")</f>
        <v>Ø</v>
      </c>
      <c r="Q4" s="22">
        <v>16</v>
      </c>
      <c r="R4" s="22" t="e">
        <f t="shared" ref="R4:R67" si="0">_xlfn.IFS(N4="Труба профильная","х",N4="Уголок","х",N4="Труба круглая","х")</f>
        <v>#N/A</v>
      </c>
      <c r="S4" s="26"/>
      <c r="T4" s="18">
        <f>IF(H4&gt;0,(IF(OR(N4="Балка/Двутавр",N4="Швеллер"),(_xlfn.IFS(Q4*10&lt;=20,1,Q4*10&lt;=75,1.5,Q4*10&lt;=150,2,Q4*10&gt;150,2.5)),(_xlfn.IFS(Q4&lt;=20,1,Q4&lt;=75,1.5,Q4&lt;=150,2,Q4&gt;150,2.5)))),0)</f>
        <v>1</v>
      </c>
      <c r="U4" s="27" t="str">
        <f>IF(N4="Лист/Плита",(SUM(I4,T4*2)),"")</f>
        <v/>
      </c>
      <c r="V4" s="22" t="str">
        <f>IF(N4="Лист/Плита","х","")</f>
        <v/>
      </c>
      <c r="W4" s="23">
        <f>IF((SUM(K4,T4*2)&gt;2),(SUM(K4,T4*2)),"")</f>
        <v>27</v>
      </c>
      <c r="X4" s="18">
        <f>IF(N4="Лазерная вырезка",H4,(IF(ISERR(IF(N4="Лист/Плита",H4,ROUNDUP(SUM(((H4*W4)/1000),(((H4*W4)/1000)*0.1),((H4*5)/1000)),1))),"",(IF(N4="Лист/Плита",H4,ROUNDUP(SUM(((H4*W4)/1000),(((H4*W4)/1000)*0.1),((H4*5)/1000)),1))))))</f>
        <v>6.3999999999999995</v>
      </c>
      <c r="Y4" s="18" t="str">
        <f>IF(N4="Лазерная вырезка","шт.",(IF(H4&gt;0,(IF(N4="Лист/Плита","шт.","м.")),"")))</f>
        <v>м.</v>
      </c>
      <c r="Z4" s="20">
        <v>4286</v>
      </c>
      <c r="AA4" s="20">
        <v>4110</v>
      </c>
      <c r="AB4" s="20" t="s">
        <v>28</v>
      </c>
      <c r="AC4" s="20" t="s">
        <v>29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3.25" x14ac:dyDescent="0.35">
      <c r="A5" s="15">
        <v>2</v>
      </c>
      <c r="B5" s="18"/>
      <c r="C5" s="18"/>
      <c r="D5" s="19">
        <v>61</v>
      </c>
      <c r="E5" s="18" t="s">
        <v>30</v>
      </c>
      <c r="F5" s="20" t="s">
        <v>25</v>
      </c>
      <c r="G5" s="18">
        <v>4</v>
      </c>
      <c r="H5" s="18">
        <f t="shared" ref="H5:H68" si="1">PRODUCT(D5,G5)</f>
        <v>244</v>
      </c>
      <c r="I5" s="21"/>
      <c r="J5" s="22" t="str">
        <f t="shared" ref="J5:J68" si="2">IF(N5="Лист/Плита","х","")</f>
        <v/>
      </c>
      <c r="K5" s="23">
        <v>10</v>
      </c>
      <c r="L5" s="20" t="s">
        <v>26</v>
      </c>
      <c r="M5" s="18" t="str">
        <f>IFERROR(VLOOKUP(L5,[1]!ТМ[#Data],2,FALSE),0)</f>
        <v>ГОСТ 380-2005</v>
      </c>
      <c r="N5" s="20" t="s">
        <v>27</v>
      </c>
      <c r="O5" s="24"/>
      <c r="P5" s="25" t="str">
        <f t="shared" ref="P5:P68" si="3">_xlfn.IFS(N5="Лазерная вырезка","s",N5="Круг/Пруток","Ø",N5="Труба профильная","х",N5="Шестигранник","s",N5="Лист/Плита","s",N5="Лента","s",N5="Уголок","х",N5="Штанга резьбовая","М",N5="Квадрат","",N5="Труба круглая","",N5="Швеллер","",N5="Балка/Двутавр","")</f>
        <v>Ø</v>
      </c>
      <c r="Q5" s="22">
        <v>16</v>
      </c>
      <c r="R5" s="22" t="e">
        <f t="shared" si="0"/>
        <v>#N/A</v>
      </c>
      <c r="S5" s="26"/>
      <c r="T5" s="18">
        <f t="shared" ref="T5:T68" si="4">IF(H5&gt;0,(IF(OR(N5="Балка/Двутавр",N5="Швеллер"),(_xlfn.IFS(Q5*10&lt;=20,1,Q5*10&lt;=75,1.5,Q5*10&lt;=150,2,Q5*10&gt;150,2.5)),(_xlfn.IFS(Q5&lt;=20,1,Q5&lt;=75,1.5,Q5&lt;=150,2,Q5&gt;150,2.5)))),0)</f>
        <v>1</v>
      </c>
      <c r="U5" s="27" t="str">
        <f t="shared" ref="U5:U68" si="5">IF(N5="Лист/Плита",(SUM(I5,T5*2)),"")</f>
        <v/>
      </c>
      <c r="V5" s="22" t="str">
        <f t="shared" ref="V5:V68" si="6">IF(N5="Лист/Плита","х","")</f>
        <v/>
      </c>
      <c r="W5" s="23">
        <f t="shared" ref="W5:W68" si="7">IF((SUM(K5,T5*2)&gt;2),(SUM(K5,T5*2)),"")</f>
        <v>12</v>
      </c>
      <c r="X5" s="18">
        <f t="shared" ref="X5:X68" si="8">IF(N5="Лазерная вырезка",H5,(IF(ISERR(IF(N5="Лист/Плита",H5,ROUNDUP(SUM(((H5*W5)/1000),(((H5*W5)/1000)*0.1),((H5*5)/1000)),1))),"",(IF(N5="Лист/Плита",H5,ROUNDUP(SUM(((H5*W5)/1000),(((H5*W5)/1000)*0.1),((H5*5)/1000)),1))))))</f>
        <v>4.5</v>
      </c>
      <c r="Y5" s="18" t="str">
        <f t="shared" ref="Y5:Y68" si="9">IF(N5="Лазерная вырезка","шт.",(IF(H5&gt;0,(IF(N5="Лист/Плита","шт.","м.")),"")))</f>
        <v>м.</v>
      </c>
      <c r="Z5" s="20">
        <v>4286</v>
      </c>
      <c r="AA5" s="20" t="s">
        <v>31</v>
      </c>
      <c r="AB5" s="20" t="s">
        <v>28</v>
      </c>
      <c r="AC5" s="20" t="s">
        <v>29</v>
      </c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3.25" x14ac:dyDescent="0.35">
      <c r="A6" s="15">
        <v>3</v>
      </c>
      <c r="B6" s="18"/>
      <c r="C6" s="18"/>
      <c r="D6" s="19">
        <v>61</v>
      </c>
      <c r="E6" s="18" t="s">
        <v>32</v>
      </c>
      <c r="F6" s="20" t="s">
        <v>33</v>
      </c>
      <c r="G6" s="18">
        <v>1</v>
      </c>
      <c r="H6" s="18">
        <f t="shared" si="1"/>
        <v>61</v>
      </c>
      <c r="I6" s="21"/>
      <c r="J6" s="22" t="str">
        <f t="shared" si="2"/>
        <v/>
      </c>
      <c r="K6" s="23">
        <v>100</v>
      </c>
      <c r="L6" s="20" t="s">
        <v>26</v>
      </c>
      <c r="M6" s="18" t="str">
        <f>IFERROR(VLOOKUP(L6,[1]!ТМ[#Data],2,FALSE),0)</f>
        <v>ГОСТ 380-2005</v>
      </c>
      <c r="N6" s="20" t="s">
        <v>27</v>
      </c>
      <c r="O6" s="24"/>
      <c r="P6" s="25" t="str">
        <f t="shared" si="3"/>
        <v>Ø</v>
      </c>
      <c r="Q6" s="22">
        <v>28</v>
      </c>
      <c r="R6" s="22" t="e">
        <f t="shared" si="0"/>
        <v>#N/A</v>
      </c>
      <c r="S6" s="26"/>
      <c r="T6" s="18">
        <f t="shared" si="4"/>
        <v>1.5</v>
      </c>
      <c r="U6" s="27" t="str">
        <f t="shared" si="5"/>
        <v/>
      </c>
      <c r="V6" s="22" t="str">
        <f t="shared" si="6"/>
        <v/>
      </c>
      <c r="W6" s="23">
        <f t="shared" si="7"/>
        <v>103</v>
      </c>
      <c r="X6" s="18">
        <f t="shared" si="8"/>
        <v>7.3</v>
      </c>
      <c r="Y6" s="18" t="str">
        <f t="shared" si="9"/>
        <v>м.</v>
      </c>
      <c r="Z6" s="20">
        <v>4286</v>
      </c>
      <c r="AA6" s="20" t="s">
        <v>31</v>
      </c>
      <c r="AB6" s="20">
        <v>4214</v>
      </c>
      <c r="AC6" s="20" t="s">
        <v>28</v>
      </c>
      <c r="AD6" s="20" t="s">
        <v>29</v>
      </c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3.25" x14ac:dyDescent="0.35">
      <c r="A7" s="15">
        <v>4</v>
      </c>
      <c r="B7" s="18"/>
      <c r="C7" s="18"/>
      <c r="D7" s="19">
        <v>61</v>
      </c>
      <c r="E7" s="18" t="s">
        <v>34</v>
      </c>
      <c r="F7" s="20" t="s">
        <v>35</v>
      </c>
      <c r="G7" s="18">
        <v>2</v>
      </c>
      <c r="H7" s="18">
        <f t="shared" si="1"/>
        <v>122</v>
      </c>
      <c r="I7" s="21">
        <v>19</v>
      </c>
      <c r="J7" s="22" t="str">
        <f t="shared" si="2"/>
        <v>х</v>
      </c>
      <c r="K7" s="23">
        <v>20</v>
      </c>
      <c r="L7" s="20" t="s">
        <v>26</v>
      </c>
      <c r="M7" s="18" t="str">
        <f>IFERROR(VLOOKUP(L7,[1]!ТМ[#Data],2,FALSE),0)</f>
        <v>ГОСТ 380-2005</v>
      </c>
      <c r="N7" s="20" t="s">
        <v>36</v>
      </c>
      <c r="O7" s="24"/>
      <c r="P7" s="25" t="str">
        <f t="shared" si="3"/>
        <v>s</v>
      </c>
      <c r="Q7" s="22">
        <v>3</v>
      </c>
      <c r="R7" s="22" t="e">
        <f t="shared" si="0"/>
        <v>#N/A</v>
      </c>
      <c r="S7" s="26"/>
      <c r="T7" s="18">
        <f t="shared" si="4"/>
        <v>1</v>
      </c>
      <c r="U7" s="27">
        <f t="shared" si="5"/>
        <v>21</v>
      </c>
      <c r="V7" s="22" t="str">
        <f t="shared" si="6"/>
        <v>х</v>
      </c>
      <c r="W7" s="23">
        <f t="shared" si="7"/>
        <v>22</v>
      </c>
      <c r="X7" s="18">
        <f t="shared" si="8"/>
        <v>122</v>
      </c>
      <c r="Y7" s="18" t="str">
        <f t="shared" si="9"/>
        <v>шт.</v>
      </c>
      <c r="Z7" s="20" t="s">
        <v>37</v>
      </c>
      <c r="AA7" s="20">
        <v>4214</v>
      </c>
      <c r="AB7" s="20" t="s">
        <v>28</v>
      </c>
      <c r="AC7" s="20" t="s">
        <v>29</v>
      </c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3.25" x14ac:dyDescent="0.35">
      <c r="A8" s="15">
        <v>5</v>
      </c>
      <c r="B8" s="18"/>
      <c r="C8" s="18"/>
      <c r="D8" s="19">
        <v>61</v>
      </c>
      <c r="E8" s="18" t="s">
        <v>38</v>
      </c>
      <c r="F8" s="20" t="s">
        <v>39</v>
      </c>
      <c r="G8" s="18">
        <v>2</v>
      </c>
      <c r="H8" s="18">
        <f t="shared" si="1"/>
        <v>122</v>
      </c>
      <c r="I8" s="21"/>
      <c r="J8" s="22" t="str">
        <f t="shared" si="2"/>
        <v/>
      </c>
      <c r="K8" s="28">
        <v>555.5</v>
      </c>
      <c r="L8" s="20" t="s">
        <v>26</v>
      </c>
      <c r="M8" s="18" t="str">
        <f>IFERROR(VLOOKUP(L8,[1]!ТМ[#Data],2,FALSE),0)</f>
        <v>ГОСТ 380-2005</v>
      </c>
      <c r="N8" s="20" t="s">
        <v>27</v>
      </c>
      <c r="O8" s="24"/>
      <c r="P8" s="25" t="str">
        <f t="shared" si="3"/>
        <v>Ø</v>
      </c>
      <c r="Q8" s="22">
        <v>12</v>
      </c>
      <c r="R8" s="22" t="e">
        <f t="shared" si="0"/>
        <v>#N/A</v>
      </c>
      <c r="S8" s="26"/>
      <c r="T8" s="18">
        <f t="shared" si="4"/>
        <v>1</v>
      </c>
      <c r="U8" s="27" t="str">
        <f t="shared" si="5"/>
        <v/>
      </c>
      <c r="V8" s="22" t="str">
        <f t="shared" si="6"/>
        <v/>
      </c>
      <c r="W8" s="23">
        <f t="shared" si="7"/>
        <v>557.5</v>
      </c>
      <c r="X8" s="18">
        <f t="shared" si="8"/>
        <v>75.5</v>
      </c>
      <c r="Y8" s="18" t="str">
        <f t="shared" si="9"/>
        <v>м.</v>
      </c>
      <c r="Z8" s="20">
        <v>4286</v>
      </c>
      <c r="AA8" s="20" t="s">
        <v>31</v>
      </c>
      <c r="AB8" s="20" t="s">
        <v>28</v>
      </c>
      <c r="AC8" s="20" t="s">
        <v>29</v>
      </c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3.25" x14ac:dyDescent="0.35">
      <c r="A9" s="15">
        <v>6</v>
      </c>
      <c r="B9" s="18"/>
      <c r="C9" s="18"/>
      <c r="D9" s="19">
        <v>61</v>
      </c>
      <c r="E9" s="18" t="s">
        <v>40</v>
      </c>
      <c r="F9" s="20" t="s">
        <v>25</v>
      </c>
      <c r="G9" s="18">
        <v>1</v>
      </c>
      <c r="H9" s="18">
        <f t="shared" si="1"/>
        <v>61</v>
      </c>
      <c r="I9" s="21"/>
      <c r="J9" s="22" t="str">
        <f t="shared" si="2"/>
        <v/>
      </c>
      <c r="K9" s="23">
        <v>20</v>
      </c>
      <c r="L9" s="20" t="s">
        <v>26</v>
      </c>
      <c r="M9" s="18" t="str">
        <f>IFERROR(VLOOKUP(L9,[1]!ТМ[#Data],2,FALSE),0)</f>
        <v>ГОСТ 380-2005</v>
      </c>
      <c r="N9" s="20" t="s">
        <v>27</v>
      </c>
      <c r="O9" s="24"/>
      <c r="P9" s="25" t="str">
        <f t="shared" si="3"/>
        <v>Ø</v>
      </c>
      <c r="Q9" s="22">
        <v>16</v>
      </c>
      <c r="R9" s="22" t="e">
        <f t="shared" si="0"/>
        <v>#N/A</v>
      </c>
      <c r="S9" s="26"/>
      <c r="T9" s="18">
        <f t="shared" si="4"/>
        <v>1</v>
      </c>
      <c r="U9" s="27" t="str">
        <f t="shared" si="5"/>
        <v/>
      </c>
      <c r="V9" s="22" t="str">
        <f t="shared" si="6"/>
        <v/>
      </c>
      <c r="W9" s="23">
        <f t="shared" si="7"/>
        <v>22</v>
      </c>
      <c r="X9" s="18">
        <f t="shared" si="8"/>
        <v>1.8</v>
      </c>
      <c r="Y9" s="18" t="str">
        <f t="shared" si="9"/>
        <v>м.</v>
      </c>
      <c r="Z9" s="20">
        <v>4286</v>
      </c>
      <c r="AA9" s="20" t="s">
        <v>31</v>
      </c>
      <c r="AB9" s="20" t="s">
        <v>28</v>
      </c>
      <c r="AC9" s="20" t="s">
        <v>29</v>
      </c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3.25" x14ac:dyDescent="0.35">
      <c r="A10" s="15">
        <v>7</v>
      </c>
      <c r="B10" s="18"/>
      <c r="C10" s="18"/>
      <c r="D10" s="19">
        <v>61</v>
      </c>
      <c r="E10" s="18" t="s">
        <v>41</v>
      </c>
      <c r="F10" s="20" t="s">
        <v>42</v>
      </c>
      <c r="G10" s="18">
        <v>1</v>
      </c>
      <c r="H10" s="18">
        <f t="shared" si="1"/>
        <v>61</v>
      </c>
      <c r="I10" s="21"/>
      <c r="J10" s="22" t="str">
        <f t="shared" si="2"/>
        <v/>
      </c>
      <c r="K10" s="23">
        <v>0</v>
      </c>
      <c r="L10" s="20" t="s">
        <v>26</v>
      </c>
      <c r="M10" s="18" t="str">
        <f>IFERROR(VLOOKUP(L10,[1]!ТМ[#Data],2,FALSE),0)</f>
        <v>ГОСТ 380-2005</v>
      </c>
      <c r="N10" s="20" t="s">
        <v>43</v>
      </c>
      <c r="O10" s="24"/>
      <c r="P10" s="25" t="str">
        <f t="shared" si="3"/>
        <v>s</v>
      </c>
      <c r="Q10" s="22">
        <v>20</v>
      </c>
      <c r="R10" s="22" t="e">
        <f t="shared" si="0"/>
        <v>#N/A</v>
      </c>
      <c r="S10" s="26"/>
      <c r="T10" s="18">
        <f t="shared" si="4"/>
        <v>1</v>
      </c>
      <c r="U10" s="27" t="str">
        <f t="shared" si="5"/>
        <v/>
      </c>
      <c r="V10" s="22" t="str">
        <f t="shared" si="6"/>
        <v/>
      </c>
      <c r="W10" s="23" t="str">
        <f t="shared" si="7"/>
        <v/>
      </c>
      <c r="X10" s="18">
        <f t="shared" si="8"/>
        <v>61</v>
      </c>
      <c r="Y10" s="18" t="str">
        <f t="shared" si="9"/>
        <v>шт.</v>
      </c>
      <c r="Z10" s="20" t="s">
        <v>44</v>
      </c>
      <c r="AA10" s="20">
        <v>4261</v>
      </c>
      <c r="AB10" s="20" t="s">
        <v>28</v>
      </c>
      <c r="AC10" s="20" t="s">
        <v>29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3.25" x14ac:dyDescent="0.35">
      <c r="A11" s="15">
        <v>8</v>
      </c>
      <c r="B11" s="18" t="s">
        <v>45</v>
      </c>
      <c r="C11" s="18" t="s">
        <v>46</v>
      </c>
      <c r="D11" s="19">
        <v>10</v>
      </c>
      <c r="E11" s="18" t="s">
        <v>47</v>
      </c>
      <c r="F11" s="20" t="s">
        <v>33</v>
      </c>
      <c r="G11" s="18">
        <v>1</v>
      </c>
      <c r="H11" s="18">
        <f t="shared" si="1"/>
        <v>10</v>
      </c>
      <c r="I11" s="21"/>
      <c r="J11" s="22" t="str">
        <f t="shared" si="2"/>
        <v/>
      </c>
      <c r="K11" s="23">
        <v>58</v>
      </c>
      <c r="L11" s="20" t="s">
        <v>48</v>
      </c>
      <c r="M11" s="18" t="str">
        <f>IFERROR(VLOOKUP(L11,[1]!ТМ[#Data],2,FALSE),0)</f>
        <v>ГОСТ 1050-88</v>
      </c>
      <c r="N11" s="20" t="s">
        <v>27</v>
      </c>
      <c r="O11" s="24"/>
      <c r="P11" s="25" t="str">
        <f t="shared" si="3"/>
        <v>Ø</v>
      </c>
      <c r="Q11" s="22">
        <v>36</v>
      </c>
      <c r="R11" s="22" t="e">
        <f t="shared" si="0"/>
        <v>#N/A</v>
      </c>
      <c r="S11" s="26"/>
      <c r="T11" s="18">
        <f t="shared" si="4"/>
        <v>1.5</v>
      </c>
      <c r="U11" s="27" t="str">
        <f t="shared" si="5"/>
        <v/>
      </c>
      <c r="V11" s="22" t="str">
        <f t="shared" si="6"/>
        <v/>
      </c>
      <c r="W11" s="23">
        <f t="shared" si="7"/>
        <v>61</v>
      </c>
      <c r="X11" s="18">
        <f t="shared" si="8"/>
        <v>0.79999999999999993</v>
      </c>
      <c r="Y11" s="18" t="str">
        <f t="shared" si="9"/>
        <v>м.</v>
      </c>
      <c r="Z11" s="20">
        <v>4286</v>
      </c>
      <c r="AA11" s="20">
        <v>4110</v>
      </c>
      <c r="AB11" s="20">
        <v>4131</v>
      </c>
      <c r="AC11" s="20" t="s">
        <v>28</v>
      </c>
      <c r="AD11" s="20" t="s">
        <v>29</v>
      </c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3.25" x14ac:dyDescent="0.35">
      <c r="A12" s="15">
        <v>9</v>
      </c>
      <c r="B12" s="18"/>
      <c r="C12" s="18"/>
      <c r="D12" s="19">
        <v>10</v>
      </c>
      <c r="E12" s="18" t="s">
        <v>49</v>
      </c>
      <c r="F12" s="20" t="s">
        <v>50</v>
      </c>
      <c r="G12" s="18">
        <v>1</v>
      </c>
      <c r="H12" s="18">
        <f t="shared" si="1"/>
        <v>10</v>
      </c>
      <c r="I12" s="21"/>
      <c r="J12" s="22" t="str">
        <f t="shared" si="2"/>
        <v/>
      </c>
      <c r="K12" s="23"/>
      <c r="L12" s="20" t="s">
        <v>26</v>
      </c>
      <c r="M12" s="18" t="str">
        <f>IFERROR(VLOOKUP(L12,[1]!ТМ[#Data],2,FALSE),0)</f>
        <v>ГОСТ 380-2005</v>
      </c>
      <c r="N12" s="20" t="s">
        <v>43</v>
      </c>
      <c r="O12" s="24"/>
      <c r="P12" s="25" t="str">
        <f t="shared" si="3"/>
        <v>s</v>
      </c>
      <c r="Q12" s="22">
        <v>10</v>
      </c>
      <c r="R12" s="22" t="e">
        <f t="shared" si="0"/>
        <v>#N/A</v>
      </c>
      <c r="S12" s="26"/>
      <c r="T12" s="18">
        <f t="shared" si="4"/>
        <v>1</v>
      </c>
      <c r="U12" s="27" t="str">
        <f t="shared" si="5"/>
        <v/>
      </c>
      <c r="V12" s="22" t="str">
        <f t="shared" si="6"/>
        <v/>
      </c>
      <c r="W12" s="23" t="str">
        <f t="shared" si="7"/>
        <v/>
      </c>
      <c r="X12" s="18">
        <f t="shared" si="8"/>
        <v>10</v>
      </c>
      <c r="Y12" s="18" t="str">
        <f t="shared" si="9"/>
        <v>шт.</v>
      </c>
      <c r="Z12" s="20" t="s">
        <v>44</v>
      </c>
      <c r="AA12" s="20" t="s">
        <v>37</v>
      </c>
      <c r="AB12" s="20" t="s">
        <v>28</v>
      </c>
      <c r="AC12" s="20" t="s">
        <v>29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3.25" x14ac:dyDescent="0.35">
      <c r="A13" s="15">
        <v>10</v>
      </c>
      <c r="B13" s="18" t="s">
        <v>51</v>
      </c>
      <c r="C13" s="18" t="s">
        <v>35</v>
      </c>
      <c r="D13" s="19">
        <v>73</v>
      </c>
      <c r="E13" s="18" t="s">
        <v>52</v>
      </c>
      <c r="F13" s="20" t="s">
        <v>25</v>
      </c>
      <c r="G13" s="18">
        <v>2</v>
      </c>
      <c r="H13" s="18">
        <f t="shared" si="1"/>
        <v>146</v>
      </c>
      <c r="I13" s="21"/>
      <c r="J13" s="22" t="str">
        <f t="shared" si="2"/>
        <v/>
      </c>
      <c r="K13" s="23">
        <v>20</v>
      </c>
      <c r="L13" s="20" t="s">
        <v>48</v>
      </c>
      <c r="M13" s="18" t="str">
        <f>IFERROR(VLOOKUP(L13,[1]!ТМ[#Data],2,FALSE),0)</f>
        <v>ГОСТ 1050-88</v>
      </c>
      <c r="N13" s="20" t="s">
        <v>27</v>
      </c>
      <c r="O13" s="24"/>
      <c r="P13" s="25" t="str">
        <f t="shared" si="3"/>
        <v>Ø</v>
      </c>
      <c r="Q13" s="22">
        <v>30</v>
      </c>
      <c r="R13" s="22" t="e">
        <f t="shared" si="0"/>
        <v>#N/A</v>
      </c>
      <c r="S13" s="26"/>
      <c r="T13" s="18">
        <f t="shared" si="4"/>
        <v>1.5</v>
      </c>
      <c r="U13" s="27" t="str">
        <f t="shared" si="5"/>
        <v/>
      </c>
      <c r="V13" s="22" t="str">
        <f t="shared" si="6"/>
        <v/>
      </c>
      <c r="W13" s="23">
        <f t="shared" si="7"/>
        <v>23</v>
      </c>
      <c r="X13" s="18">
        <f t="shared" si="8"/>
        <v>4.5</v>
      </c>
      <c r="Y13" s="18" t="str">
        <f t="shared" si="9"/>
        <v>м.</v>
      </c>
      <c r="Z13" s="20">
        <v>4286</v>
      </c>
      <c r="AA13" s="20">
        <v>4110</v>
      </c>
      <c r="AB13" s="20" t="s">
        <v>28</v>
      </c>
      <c r="AC13" s="20" t="s">
        <v>29</v>
      </c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3.25" x14ac:dyDescent="0.35">
      <c r="A14" s="15">
        <v>11</v>
      </c>
      <c r="B14" s="18"/>
      <c r="C14" s="18"/>
      <c r="D14" s="19">
        <v>73</v>
      </c>
      <c r="E14" s="18" t="s">
        <v>53</v>
      </c>
      <c r="F14" s="20" t="s">
        <v>54</v>
      </c>
      <c r="G14" s="18">
        <v>1</v>
      </c>
      <c r="H14" s="18">
        <f t="shared" si="1"/>
        <v>73</v>
      </c>
      <c r="I14" s="21"/>
      <c r="J14" s="22" t="str">
        <f t="shared" si="2"/>
        <v/>
      </c>
      <c r="K14" s="23"/>
      <c r="L14" s="20" t="s">
        <v>26</v>
      </c>
      <c r="M14" s="18" t="str">
        <f>IFERROR(VLOOKUP(L14,[1]!ТМ[#Data],2,FALSE),0)</f>
        <v>ГОСТ 380-2005</v>
      </c>
      <c r="N14" s="20" t="s">
        <v>43</v>
      </c>
      <c r="O14" s="24"/>
      <c r="P14" s="25" t="str">
        <f t="shared" si="3"/>
        <v>s</v>
      </c>
      <c r="Q14" s="22">
        <v>15</v>
      </c>
      <c r="R14" s="22" t="e">
        <f t="shared" si="0"/>
        <v>#N/A</v>
      </c>
      <c r="S14" s="26"/>
      <c r="T14" s="18">
        <f t="shared" si="4"/>
        <v>1</v>
      </c>
      <c r="U14" s="27" t="str">
        <f t="shared" si="5"/>
        <v/>
      </c>
      <c r="V14" s="22" t="str">
        <f t="shared" si="6"/>
        <v/>
      </c>
      <c r="W14" s="23" t="str">
        <f t="shared" si="7"/>
        <v/>
      </c>
      <c r="X14" s="18">
        <f t="shared" si="8"/>
        <v>73</v>
      </c>
      <c r="Y14" s="18" t="str">
        <f t="shared" si="9"/>
        <v>шт.</v>
      </c>
      <c r="Z14" s="20" t="s">
        <v>44</v>
      </c>
      <c r="AA14" s="20" t="s">
        <v>37</v>
      </c>
      <c r="AB14" s="20" t="s">
        <v>28</v>
      </c>
      <c r="AC14" s="20" t="s">
        <v>29</v>
      </c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3.25" x14ac:dyDescent="0.35">
      <c r="A15" s="15">
        <v>12</v>
      </c>
      <c r="B15" s="18" t="s">
        <v>55</v>
      </c>
      <c r="C15" s="18" t="s">
        <v>56</v>
      </c>
      <c r="D15" s="19">
        <v>71</v>
      </c>
      <c r="E15" s="18" t="s">
        <v>57</v>
      </c>
      <c r="F15" s="20" t="s">
        <v>58</v>
      </c>
      <c r="G15" s="18">
        <v>1</v>
      </c>
      <c r="H15" s="18">
        <f t="shared" si="1"/>
        <v>71</v>
      </c>
      <c r="I15" s="21"/>
      <c r="J15" s="22" t="str">
        <f t="shared" si="2"/>
        <v/>
      </c>
      <c r="K15" s="23">
        <v>35</v>
      </c>
      <c r="L15" s="20" t="s">
        <v>59</v>
      </c>
      <c r="M15" s="18" t="str">
        <f>IFERROR(VLOOKUP(L15,[1]!ТМ[#Data],2,FALSE),0)</f>
        <v>ГОСТ 1050-88</v>
      </c>
      <c r="N15" s="20" t="s">
        <v>27</v>
      </c>
      <c r="O15" s="24"/>
      <c r="P15" s="25" t="str">
        <f t="shared" si="3"/>
        <v>Ø</v>
      </c>
      <c r="Q15" s="22">
        <v>40</v>
      </c>
      <c r="R15" s="22" t="e">
        <f t="shared" si="0"/>
        <v>#N/A</v>
      </c>
      <c r="S15" s="26"/>
      <c r="T15" s="18">
        <f t="shared" si="4"/>
        <v>1.5</v>
      </c>
      <c r="U15" s="27" t="str">
        <f t="shared" si="5"/>
        <v/>
      </c>
      <c r="V15" s="22" t="str">
        <f t="shared" si="6"/>
        <v/>
      </c>
      <c r="W15" s="23">
        <f t="shared" si="7"/>
        <v>38</v>
      </c>
      <c r="X15" s="18">
        <f t="shared" si="8"/>
        <v>3.4</v>
      </c>
      <c r="Y15" s="18" t="str">
        <f t="shared" si="9"/>
        <v>м.</v>
      </c>
      <c r="Z15" s="20">
        <v>4286</v>
      </c>
      <c r="AA15" s="20" t="s">
        <v>31</v>
      </c>
      <c r="AB15" s="20" t="s">
        <v>37</v>
      </c>
      <c r="AC15" s="20">
        <v>4262</v>
      </c>
      <c r="AD15" s="20" t="s">
        <v>28</v>
      </c>
      <c r="AE15" s="20" t="s">
        <v>29</v>
      </c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3.25" x14ac:dyDescent="0.35">
      <c r="A16" s="15">
        <v>13</v>
      </c>
      <c r="B16" s="18"/>
      <c r="C16" s="18"/>
      <c r="D16" s="19">
        <v>71</v>
      </c>
      <c r="E16" s="18" t="s">
        <v>60</v>
      </c>
      <c r="F16" s="20" t="s">
        <v>61</v>
      </c>
      <c r="G16" s="18">
        <v>1</v>
      </c>
      <c r="H16" s="18">
        <f t="shared" si="1"/>
        <v>71</v>
      </c>
      <c r="I16" s="21"/>
      <c r="J16" s="22" t="str">
        <f t="shared" si="2"/>
        <v/>
      </c>
      <c r="K16" s="23"/>
      <c r="L16" s="20" t="s">
        <v>26</v>
      </c>
      <c r="M16" s="18" t="str">
        <f>IFERROR(VLOOKUP(L16,[1]!ТМ[#Data],2,FALSE),0)</f>
        <v>ГОСТ 380-2005</v>
      </c>
      <c r="N16" s="20" t="s">
        <v>43</v>
      </c>
      <c r="O16" s="24"/>
      <c r="P16" s="25" t="str">
        <f t="shared" si="3"/>
        <v>s</v>
      </c>
      <c r="Q16" s="22">
        <v>10</v>
      </c>
      <c r="R16" s="22" t="e">
        <f t="shared" si="0"/>
        <v>#N/A</v>
      </c>
      <c r="S16" s="26"/>
      <c r="T16" s="18">
        <f t="shared" si="4"/>
        <v>1</v>
      </c>
      <c r="U16" s="27" t="str">
        <f t="shared" si="5"/>
        <v/>
      </c>
      <c r="V16" s="22" t="str">
        <f t="shared" si="6"/>
        <v/>
      </c>
      <c r="W16" s="23" t="str">
        <f t="shared" si="7"/>
        <v/>
      </c>
      <c r="X16" s="18">
        <f t="shared" si="8"/>
        <v>71</v>
      </c>
      <c r="Y16" s="18" t="str">
        <f t="shared" si="9"/>
        <v>шт.</v>
      </c>
      <c r="Z16" s="20" t="s">
        <v>44</v>
      </c>
      <c r="AA16" s="20">
        <v>4234</v>
      </c>
      <c r="AB16" s="20" t="s">
        <v>28</v>
      </c>
      <c r="AC16" s="20" t="s">
        <v>29</v>
      </c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3.25" x14ac:dyDescent="0.35">
      <c r="A17" s="15" t="s">
        <v>62</v>
      </c>
      <c r="B17" s="18" t="s">
        <v>63</v>
      </c>
      <c r="C17" s="18" t="s">
        <v>64</v>
      </c>
      <c r="D17" s="19">
        <v>104</v>
      </c>
      <c r="E17" s="18" t="s">
        <v>65</v>
      </c>
      <c r="F17" s="20" t="s">
        <v>33</v>
      </c>
      <c r="G17" s="18">
        <v>1</v>
      </c>
      <c r="H17" s="18">
        <f t="shared" si="1"/>
        <v>104</v>
      </c>
      <c r="I17" s="21"/>
      <c r="J17" s="22" t="str">
        <f t="shared" si="2"/>
        <v/>
      </c>
      <c r="K17" s="23">
        <v>28</v>
      </c>
      <c r="L17" s="20" t="s">
        <v>66</v>
      </c>
      <c r="M17" s="18" t="str">
        <f>IFERROR(VLOOKUP(L17,[1]!ТМ[#Data],2,FALSE),0)</f>
        <v>ГОСТ 1051-73</v>
      </c>
      <c r="N17" s="20" t="s">
        <v>27</v>
      </c>
      <c r="O17" s="24"/>
      <c r="P17" s="25" t="str">
        <f t="shared" si="3"/>
        <v>Ø</v>
      </c>
      <c r="Q17" s="22">
        <v>12</v>
      </c>
      <c r="R17" s="22" t="e">
        <f t="shared" si="0"/>
        <v>#N/A</v>
      </c>
      <c r="S17" s="26"/>
      <c r="T17" s="18">
        <f t="shared" si="4"/>
        <v>1</v>
      </c>
      <c r="U17" s="27" t="str">
        <f t="shared" si="5"/>
        <v/>
      </c>
      <c r="V17" s="22" t="str">
        <f t="shared" si="6"/>
        <v/>
      </c>
      <c r="W17" s="23">
        <f t="shared" si="7"/>
        <v>30</v>
      </c>
      <c r="X17" s="18">
        <f t="shared" si="8"/>
        <v>4</v>
      </c>
      <c r="Y17" s="18" t="str">
        <f t="shared" si="9"/>
        <v>м.</v>
      </c>
      <c r="Z17" s="20">
        <v>4286</v>
      </c>
      <c r="AA17" s="20" t="s">
        <v>31</v>
      </c>
      <c r="AB17" s="20" t="s">
        <v>37</v>
      </c>
      <c r="AC17" s="20">
        <v>4131</v>
      </c>
      <c r="AD17" s="20" t="s">
        <v>28</v>
      </c>
      <c r="AE17" s="20" t="s">
        <v>29</v>
      </c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ht="23.25" x14ac:dyDescent="0.35">
      <c r="A18" s="15">
        <v>15</v>
      </c>
      <c r="B18" s="18"/>
      <c r="C18" s="18"/>
      <c r="D18" s="19">
        <v>104</v>
      </c>
      <c r="E18" s="18" t="s">
        <v>67</v>
      </c>
      <c r="F18" s="20" t="s">
        <v>64</v>
      </c>
      <c r="G18" s="18">
        <v>1</v>
      </c>
      <c r="H18" s="18">
        <f t="shared" si="1"/>
        <v>104</v>
      </c>
      <c r="I18" s="21"/>
      <c r="J18" s="22" t="str">
        <f t="shared" si="2"/>
        <v/>
      </c>
      <c r="K18" s="23">
        <v>280</v>
      </c>
      <c r="L18" s="20" t="s">
        <v>68</v>
      </c>
      <c r="M18" s="18" t="str">
        <f>IFERROR(VLOOKUP(L18,[1]!ТМ[#Data],2,FALSE),0)</f>
        <v>ГОСТ 1050-88</v>
      </c>
      <c r="N18" s="20" t="s">
        <v>27</v>
      </c>
      <c r="O18" s="24"/>
      <c r="P18" s="25" t="str">
        <f t="shared" si="3"/>
        <v>Ø</v>
      </c>
      <c r="Q18" s="22">
        <v>22</v>
      </c>
      <c r="R18" s="22" t="e">
        <f t="shared" si="0"/>
        <v>#N/A</v>
      </c>
      <c r="S18" s="26"/>
      <c r="T18" s="18">
        <f t="shared" si="4"/>
        <v>1.5</v>
      </c>
      <c r="U18" s="27" t="str">
        <f t="shared" si="5"/>
        <v/>
      </c>
      <c r="V18" s="22" t="str">
        <f t="shared" si="6"/>
        <v/>
      </c>
      <c r="W18" s="23">
        <f t="shared" si="7"/>
        <v>283</v>
      </c>
      <c r="X18" s="18">
        <f t="shared" si="8"/>
        <v>32.9</v>
      </c>
      <c r="Y18" s="18" t="str">
        <f t="shared" si="9"/>
        <v>м.</v>
      </c>
      <c r="Z18" s="20">
        <v>4286</v>
      </c>
      <c r="AA18" s="20" t="s">
        <v>31</v>
      </c>
      <c r="AB18" s="20">
        <v>4131</v>
      </c>
      <c r="AC18" s="20" t="s">
        <v>28</v>
      </c>
      <c r="AD18" s="20" t="s">
        <v>29</v>
      </c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</row>
    <row r="19" spans="1:45" ht="23.25" x14ac:dyDescent="0.35">
      <c r="A19" s="15">
        <v>16</v>
      </c>
      <c r="B19" s="18"/>
      <c r="C19" s="18"/>
      <c r="D19" s="19">
        <v>104</v>
      </c>
      <c r="E19" s="18" t="s">
        <v>69</v>
      </c>
      <c r="F19" s="20" t="s">
        <v>70</v>
      </c>
      <c r="G19" s="18">
        <v>1</v>
      </c>
      <c r="H19" s="18">
        <f t="shared" si="1"/>
        <v>104</v>
      </c>
      <c r="I19" s="21"/>
      <c r="J19" s="22" t="str">
        <f t="shared" si="2"/>
        <v/>
      </c>
      <c r="K19" s="23"/>
      <c r="L19" s="20" t="s">
        <v>26</v>
      </c>
      <c r="M19" s="18" t="str">
        <f>IFERROR(VLOOKUP(L19,[1]!ТМ[#Data],2,FALSE),0)</f>
        <v>ГОСТ 380-2005</v>
      </c>
      <c r="N19" s="20" t="s">
        <v>43</v>
      </c>
      <c r="O19" s="24"/>
      <c r="P19" s="25" t="str">
        <f t="shared" si="3"/>
        <v>s</v>
      </c>
      <c r="Q19" s="22">
        <v>10</v>
      </c>
      <c r="R19" s="22" t="e">
        <f t="shared" si="0"/>
        <v>#N/A</v>
      </c>
      <c r="S19" s="26"/>
      <c r="T19" s="18">
        <f t="shared" si="4"/>
        <v>1</v>
      </c>
      <c r="U19" s="27" t="str">
        <f t="shared" si="5"/>
        <v/>
      </c>
      <c r="V19" s="22" t="str">
        <f t="shared" si="6"/>
        <v/>
      </c>
      <c r="W19" s="23" t="str">
        <f t="shared" si="7"/>
        <v/>
      </c>
      <c r="X19" s="18">
        <f t="shared" si="8"/>
        <v>104</v>
      </c>
      <c r="Y19" s="18" t="str">
        <f t="shared" si="9"/>
        <v>шт.</v>
      </c>
      <c r="Z19" s="20" t="s">
        <v>44</v>
      </c>
      <c r="AA19" s="20">
        <v>4234</v>
      </c>
      <c r="AB19" s="20" t="s">
        <v>28</v>
      </c>
      <c r="AC19" s="20" t="s">
        <v>29</v>
      </c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</row>
    <row r="20" spans="1:45" ht="23.25" x14ac:dyDescent="0.35">
      <c r="A20" s="15">
        <v>17</v>
      </c>
      <c r="B20" s="18" t="s">
        <v>71</v>
      </c>
      <c r="C20" s="18" t="s">
        <v>64</v>
      </c>
      <c r="D20" s="19">
        <v>58</v>
      </c>
      <c r="E20" s="18" t="s">
        <v>72</v>
      </c>
      <c r="F20" s="20" t="s">
        <v>64</v>
      </c>
      <c r="G20" s="18">
        <v>1</v>
      </c>
      <c r="H20" s="18">
        <f t="shared" si="1"/>
        <v>58</v>
      </c>
      <c r="I20" s="21"/>
      <c r="J20" s="22" t="str">
        <f t="shared" si="2"/>
        <v/>
      </c>
      <c r="K20" s="23">
        <v>545</v>
      </c>
      <c r="L20" s="20" t="s">
        <v>68</v>
      </c>
      <c r="M20" s="18" t="str">
        <f>IFERROR(VLOOKUP(L20,[1]!ТМ[#Data],2,FALSE),0)</f>
        <v>ГОСТ 1050-88</v>
      </c>
      <c r="N20" s="20" t="s">
        <v>27</v>
      </c>
      <c r="O20" s="24"/>
      <c r="P20" s="25" t="str">
        <f t="shared" si="3"/>
        <v>Ø</v>
      </c>
      <c r="Q20" s="22">
        <v>56</v>
      </c>
      <c r="R20" s="22" t="e">
        <f t="shared" si="0"/>
        <v>#N/A</v>
      </c>
      <c r="S20" s="26"/>
      <c r="T20" s="18">
        <f t="shared" si="4"/>
        <v>1.5</v>
      </c>
      <c r="U20" s="27" t="str">
        <f t="shared" si="5"/>
        <v/>
      </c>
      <c r="V20" s="22" t="str">
        <f t="shared" si="6"/>
        <v/>
      </c>
      <c r="W20" s="23">
        <f t="shared" si="7"/>
        <v>548</v>
      </c>
      <c r="X20" s="18">
        <f t="shared" si="8"/>
        <v>35.300000000000004</v>
      </c>
      <c r="Y20" s="18" t="str">
        <f t="shared" si="9"/>
        <v>м.</v>
      </c>
      <c r="Z20" s="20">
        <v>4286</v>
      </c>
      <c r="AA20" s="20">
        <v>4233</v>
      </c>
      <c r="AB20" s="20" t="s">
        <v>29</v>
      </c>
      <c r="AC20" s="20">
        <v>4165</v>
      </c>
      <c r="AD20" s="20" t="s">
        <v>29</v>
      </c>
      <c r="AE20" s="20">
        <v>4131</v>
      </c>
      <c r="AF20" s="20" t="s">
        <v>28</v>
      </c>
      <c r="AG20" s="20" t="s">
        <v>29</v>
      </c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</row>
    <row r="21" spans="1:45" ht="23.25" x14ac:dyDescent="0.35">
      <c r="A21" s="15">
        <v>18</v>
      </c>
      <c r="B21" s="18"/>
      <c r="C21" s="18"/>
      <c r="D21" s="19">
        <v>58</v>
      </c>
      <c r="E21" s="18" t="s">
        <v>73</v>
      </c>
      <c r="F21" s="20" t="s">
        <v>70</v>
      </c>
      <c r="G21" s="18">
        <v>1</v>
      </c>
      <c r="H21" s="18">
        <f t="shared" si="1"/>
        <v>58</v>
      </c>
      <c r="I21" s="21"/>
      <c r="J21" s="22" t="str">
        <f t="shared" si="2"/>
        <v/>
      </c>
      <c r="K21" s="23"/>
      <c r="L21" s="20" t="s">
        <v>26</v>
      </c>
      <c r="M21" s="18" t="str">
        <f>IFERROR(VLOOKUP(L21,[1]!ТМ[#Data],2,FALSE),0)</f>
        <v>ГОСТ 380-2005</v>
      </c>
      <c r="N21" s="20" t="s">
        <v>43</v>
      </c>
      <c r="O21" s="24"/>
      <c r="P21" s="25" t="str">
        <f t="shared" si="3"/>
        <v>s</v>
      </c>
      <c r="Q21" s="22">
        <v>20</v>
      </c>
      <c r="R21" s="22" t="e">
        <f t="shared" si="0"/>
        <v>#N/A</v>
      </c>
      <c r="S21" s="26"/>
      <c r="T21" s="18">
        <f t="shared" si="4"/>
        <v>1</v>
      </c>
      <c r="U21" s="27" t="str">
        <f t="shared" si="5"/>
        <v/>
      </c>
      <c r="V21" s="22" t="str">
        <f t="shared" si="6"/>
        <v/>
      </c>
      <c r="W21" s="23" t="str">
        <f t="shared" si="7"/>
        <v/>
      </c>
      <c r="X21" s="18">
        <f t="shared" si="8"/>
        <v>58</v>
      </c>
      <c r="Y21" s="18" t="str">
        <f t="shared" si="9"/>
        <v>шт.</v>
      </c>
      <c r="Z21" s="20" t="s">
        <v>44</v>
      </c>
      <c r="AA21" s="20">
        <v>4234</v>
      </c>
      <c r="AB21" s="20" t="s">
        <v>28</v>
      </c>
      <c r="AC21" s="20" t="s">
        <v>29</v>
      </c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</row>
    <row r="22" spans="1:45" ht="23.25" x14ac:dyDescent="0.35">
      <c r="A22" s="15">
        <v>19</v>
      </c>
      <c r="B22" s="18" t="s">
        <v>74</v>
      </c>
      <c r="C22" s="18" t="s">
        <v>35</v>
      </c>
      <c r="D22" s="19">
        <v>58</v>
      </c>
      <c r="E22" s="18" t="s">
        <v>75</v>
      </c>
      <c r="F22" s="20" t="s">
        <v>42</v>
      </c>
      <c r="G22" s="18">
        <v>2</v>
      </c>
      <c r="H22" s="18">
        <f t="shared" si="1"/>
        <v>116</v>
      </c>
      <c r="I22" s="21"/>
      <c r="J22" s="22" t="str">
        <f t="shared" si="2"/>
        <v/>
      </c>
      <c r="K22" s="23"/>
      <c r="L22" s="20" t="s">
        <v>26</v>
      </c>
      <c r="M22" s="18" t="str">
        <f>IFERROR(VLOOKUP(L22,[1]!ТМ[#Data],2,FALSE),0)</f>
        <v>ГОСТ 380-2005</v>
      </c>
      <c r="N22" s="20" t="s">
        <v>43</v>
      </c>
      <c r="O22" s="24"/>
      <c r="P22" s="25" t="str">
        <f t="shared" si="3"/>
        <v>s</v>
      </c>
      <c r="Q22" s="22">
        <v>10</v>
      </c>
      <c r="R22" s="22" t="e">
        <f t="shared" si="0"/>
        <v>#N/A</v>
      </c>
      <c r="S22" s="26"/>
      <c r="T22" s="18">
        <f t="shared" si="4"/>
        <v>1</v>
      </c>
      <c r="U22" s="27" t="str">
        <f t="shared" si="5"/>
        <v/>
      </c>
      <c r="V22" s="22" t="str">
        <f t="shared" si="6"/>
        <v/>
      </c>
      <c r="W22" s="23" t="str">
        <f t="shared" si="7"/>
        <v/>
      </c>
      <c r="X22" s="18">
        <f t="shared" si="8"/>
        <v>116</v>
      </c>
      <c r="Y22" s="18" t="str">
        <f t="shared" si="9"/>
        <v>шт.</v>
      </c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</row>
    <row r="23" spans="1:45" ht="23.25" x14ac:dyDescent="0.35">
      <c r="A23" s="15">
        <v>20</v>
      </c>
      <c r="B23" s="18" t="s">
        <v>76</v>
      </c>
      <c r="C23" s="18" t="s">
        <v>77</v>
      </c>
      <c r="D23" s="19">
        <v>20</v>
      </c>
      <c r="E23" s="18" t="s">
        <v>78</v>
      </c>
      <c r="F23" s="20" t="s">
        <v>79</v>
      </c>
      <c r="G23" s="18">
        <v>1</v>
      </c>
      <c r="H23" s="18">
        <f t="shared" si="1"/>
        <v>20</v>
      </c>
      <c r="I23" s="21"/>
      <c r="J23" s="22" t="str">
        <f t="shared" si="2"/>
        <v/>
      </c>
      <c r="K23" s="23"/>
      <c r="L23" s="20" t="s">
        <v>26</v>
      </c>
      <c r="M23" s="18" t="str">
        <f>IFERROR(VLOOKUP(L23,[1]!ТМ[#Data],2,FALSE),0)</f>
        <v>ГОСТ 380-2005</v>
      </c>
      <c r="N23" s="20" t="s">
        <v>43</v>
      </c>
      <c r="O23" s="24"/>
      <c r="P23" s="25" t="str">
        <f t="shared" si="3"/>
        <v>s</v>
      </c>
      <c r="Q23" s="22">
        <v>20</v>
      </c>
      <c r="R23" s="22" t="e">
        <f t="shared" si="0"/>
        <v>#N/A</v>
      </c>
      <c r="S23" s="26"/>
      <c r="T23" s="18">
        <f t="shared" si="4"/>
        <v>1</v>
      </c>
      <c r="U23" s="27" t="str">
        <f t="shared" si="5"/>
        <v/>
      </c>
      <c r="V23" s="22" t="str">
        <f t="shared" si="6"/>
        <v/>
      </c>
      <c r="W23" s="23" t="str">
        <f t="shared" si="7"/>
        <v/>
      </c>
      <c r="X23" s="18">
        <f t="shared" si="8"/>
        <v>20</v>
      </c>
      <c r="Y23" s="18" t="str">
        <f t="shared" si="9"/>
        <v>шт.</v>
      </c>
      <c r="Z23" s="20" t="s">
        <v>44</v>
      </c>
      <c r="AA23" s="20">
        <v>4214</v>
      </c>
      <c r="AB23" s="20" t="s">
        <v>28</v>
      </c>
      <c r="AC23" s="20" t="s">
        <v>29</v>
      </c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</row>
    <row r="24" spans="1:45" ht="23.25" x14ac:dyDescent="0.35">
      <c r="A24" s="15">
        <v>21</v>
      </c>
      <c r="B24" s="18"/>
      <c r="C24" s="18"/>
      <c r="D24" s="19">
        <v>20</v>
      </c>
      <c r="E24" s="18" t="s">
        <v>80</v>
      </c>
      <c r="F24" s="20" t="s">
        <v>35</v>
      </c>
      <c r="G24" s="18">
        <v>1</v>
      </c>
      <c r="H24" s="18">
        <f t="shared" si="1"/>
        <v>20</v>
      </c>
      <c r="I24" s="21"/>
      <c r="J24" s="22" t="str">
        <f t="shared" si="2"/>
        <v/>
      </c>
      <c r="K24" s="23"/>
      <c r="L24" s="20" t="s">
        <v>26</v>
      </c>
      <c r="M24" s="18" t="str">
        <f>IFERROR(VLOOKUP(L24,[1]!ТМ[#Data],2,FALSE),0)</f>
        <v>ГОСТ 380-2005</v>
      </c>
      <c r="N24" s="20" t="s">
        <v>43</v>
      </c>
      <c r="O24" s="24"/>
      <c r="P24" s="25" t="str">
        <f t="shared" si="3"/>
        <v>s</v>
      </c>
      <c r="Q24" s="22">
        <v>10</v>
      </c>
      <c r="R24" s="22" t="e">
        <f t="shared" si="0"/>
        <v>#N/A</v>
      </c>
      <c r="S24" s="26"/>
      <c r="T24" s="18">
        <f t="shared" si="4"/>
        <v>1</v>
      </c>
      <c r="U24" s="27" t="str">
        <f t="shared" si="5"/>
        <v/>
      </c>
      <c r="V24" s="22" t="str">
        <f t="shared" si="6"/>
        <v/>
      </c>
      <c r="W24" s="23" t="str">
        <f t="shared" si="7"/>
        <v/>
      </c>
      <c r="X24" s="18">
        <f t="shared" si="8"/>
        <v>20</v>
      </c>
      <c r="Y24" s="18" t="str">
        <f t="shared" si="9"/>
        <v>шт.</v>
      </c>
      <c r="Z24" s="20" t="s">
        <v>44</v>
      </c>
      <c r="AA24" s="20">
        <v>4214</v>
      </c>
      <c r="AB24" s="20" t="s">
        <v>28</v>
      </c>
      <c r="AC24" s="20" t="s">
        <v>29</v>
      </c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</row>
    <row r="25" spans="1:45" ht="23.25" x14ac:dyDescent="0.35">
      <c r="A25" s="15">
        <v>22</v>
      </c>
      <c r="B25" s="18"/>
      <c r="C25" s="18"/>
      <c r="D25" s="19">
        <v>20</v>
      </c>
      <c r="E25" s="18" t="s">
        <v>81</v>
      </c>
      <c r="F25" s="20" t="s">
        <v>35</v>
      </c>
      <c r="G25" s="18">
        <v>1</v>
      </c>
      <c r="H25" s="18">
        <f t="shared" si="1"/>
        <v>20</v>
      </c>
      <c r="I25" s="21"/>
      <c r="J25" s="22" t="str">
        <f t="shared" si="2"/>
        <v/>
      </c>
      <c r="K25" s="23"/>
      <c r="L25" s="20" t="s">
        <v>26</v>
      </c>
      <c r="M25" s="18" t="str">
        <f>IFERROR(VLOOKUP(L25,[1]!ТМ[#Data],2,FALSE),0)</f>
        <v>ГОСТ 380-2005</v>
      </c>
      <c r="N25" s="20" t="s">
        <v>43</v>
      </c>
      <c r="O25" s="24"/>
      <c r="P25" s="25" t="str">
        <f t="shared" si="3"/>
        <v>s</v>
      </c>
      <c r="Q25" s="22">
        <v>10</v>
      </c>
      <c r="R25" s="22" t="e">
        <f t="shared" si="0"/>
        <v>#N/A</v>
      </c>
      <c r="S25" s="26"/>
      <c r="T25" s="18">
        <f t="shared" si="4"/>
        <v>1</v>
      </c>
      <c r="U25" s="27" t="str">
        <f t="shared" si="5"/>
        <v/>
      </c>
      <c r="V25" s="22" t="str">
        <f t="shared" si="6"/>
        <v/>
      </c>
      <c r="W25" s="23" t="str">
        <f t="shared" si="7"/>
        <v/>
      </c>
      <c r="X25" s="18">
        <f t="shared" si="8"/>
        <v>20</v>
      </c>
      <c r="Y25" s="18" t="str">
        <f t="shared" si="9"/>
        <v>шт.</v>
      </c>
      <c r="Z25" s="20" t="s">
        <v>44</v>
      </c>
      <c r="AA25" s="20">
        <v>4214</v>
      </c>
      <c r="AB25" s="20" t="s">
        <v>28</v>
      </c>
      <c r="AC25" s="20" t="s">
        <v>29</v>
      </c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</row>
    <row r="26" spans="1:45" ht="23.25" x14ac:dyDescent="0.35">
      <c r="A26" s="15">
        <v>23</v>
      </c>
      <c r="B26" s="18"/>
      <c r="C26" s="18"/>
      <c r="D26" s="19">
        <v>40</v>
      </c>
      <c r="E26" s="18" t="s">
        <v>82</v>
      </c>
      <c r="F26" s="20" t="s">
        <v>83</v>
      </c>
      <c r="G26" s="18">
        <v>1</v>
      </c>
      <c r="H26" s="18">
        <f t="shared" si="1"/>
        <v>40</v>
      </c>
      <c r="I26" s="21"/>
      <c r="J26" s="22" t="str">
        <f t="shared" si="2"/>
        <v/>
      </c>
      <c r="K26" s="23">
        <v>60</v>
      </c>
      <c r="L26" s="20" t="s">
        <v>48</v>
      </c>
      <c r="M26" s="18" t="str">
        <f>IFERROR(VLOOKUP(L26,[1]!ТМ[#Data],2,FALSE),0)</f>
        <v>ГОСТ 1050-88</v>
      </c>
      <c r="N26" s="20" t="s">
        <v>27</v>
      </c>
      <c r="O26" s="24"/>
      <c r="P26" s="25" t="str">
        <f t="shared" si="3"/>
        <v>Ø</v>
      </c>
      <c r="Q26" s="22">
        <v>190</v>
      </c>
      <c r="R26" s="22" t="e">
        <f t="shared" si="0"/>
        <v>#N/A</v>
      </c>
      <c r="S26" s="26"/>
      <c r="T26" s="18">
        <f t="shared" si="4"/>
        <v>2.5</v>
      </c>
      <c r="U26" s="27" t="str">
        <f t="shared" si="5"/>
        <v/>
      </c>
      <c r="V26" s="22" t="str">
        <f t="shared" si="6"/>
        <v/>
      </c>
      <c r="W26" s="23">
        <f t="shared" si="7"/>
        <v>65</v>
      </c>
      <c r="X26" s="18">
        <f t="shared" si="8"/>
        <v>3.1</v>
      </c>
      <c r="Y26" s="18" t="str">
        <f t="shared" si="9"/>
        <v>м.</v>
      </c>
      <c r="Z26" s="20">
        <v>4286</v>
      </c>
      <c r="AA26" s="20">
        <v>4110</v>
      </c>
      <c r="AB26" s="20">
        <v>4233</v>
      </c>
      <c r="AC26" s="20" t="s">
        <v>29</v>
      </c>
      <c r="AD26" s="20">
        <v>4132</v>
      </c>
      <c r="AE26" s="20" t="s">
        <v>29</v>
      </c>
      <c r="AF26" s="20" t="s">
        <v>28</v>
      </c>
      <c r="AG26" s="20" t="s">
        <v>29</v>
      </c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</row>
    <row r="27" spans="1:45" ht="23.25" x14ac:dyDescent="0.35">
      <c r="A27" s="15">
        <v>24</v>
      </c>
      <c r="B27" s="18"/>
      <c r="C27" s="18"/>
      <c r="D27" s="19"/>
      <c r="E27" s="18"/>
      <c r="F27" s="20"/>
      <c r="G27" s="18"/>
      <c r="H27" s="18">
        <f t="shared" si="1"/>
        <v>0</v>
      </c>
      <c r="I27" s="21"/>
      <c r="J27" s="22" t="str">
        <f t="shared" si="2"/>
        <v/>
      </c>
      <c r="K27" s="23"/>
      <c r="L27" s="20"/>
      <c r="M27" s="18">
        <f>IFERROR(VLOOKUP(L27,[1]!ТМ[#Data],2,FALSE),0)</f>
        <v>0</v>
      </c>
      <c r="N27" s="20"/>
      <c r="O27" s="24"/>
      <c r="P27" s="25" t="e">
        <f t="shared" si="3"/>
        <v>#N/A</v>
      </c>
      <c r="Q27" s="22"/>
      <c r="R27" s="22" t="e">
        <f t="shared" si="0"/>
        <v>#N/A</v>
      </c>
      <c r="S27" s="26"/>
      <c r="T27" s="18">
        <f t="shared" si="4"/>
        <v>0</v>
      </c>
      <c r="U27" s="27" t="str">
        <f t="shared" si="5"/>
        <v/>
      </c>
      <c r="V27" s="22" t="str">
        <f t="shared" si="6"/>
        <v/>
      </c>
      <c r="W27" s="23" t="str">
        <f t="shared" si="7"/>
        <v/>
      </c>
      <c r="X27" s="18" t="str">
        <f t="shared" si="8"/>
        <v/>
      </c>
      <c r="Y27" s="18" t="str">
        <f t="shared" si="9"/>
        <v/>
      </c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ht="23.25" x14ac:dyDescent="0.35">
      <c r="A28" s="15">
        <v>25</v>
      </c>
      <c r="B28" s="18"/>
      <c r="C28" s="18"/>
      <c r="D28" s="19"/>
      <c r="E28" s="18"/>
      <c r="F28" s="20"/>
      <c r="G28" s="18"/>
      <c r="H28" s="18">
        <f t="shared" si="1"/>
        <v>0</v>
      </c>
      <c r="I28" s="21"/>
      <c r="J28" s="22" t="str">
        <f t="shared" si="2"/>
        <v/>
      </c>
      <c r="K28" s="23"/>
      <c r="L28" s="20"/>
      <c r="M28" s="18">
        <f>IFERROR(VLOOKUP(L28,[1]!ТМ[#Data],2,FALSE),0)</f>
        <v>0</v>
      </c>
      <c r="N28" s="20"/>
      <c r="O28" s="24"/>
      <c r="P28" s="25" t="e">
        <f t="shared" si="3"/>
        <v>#N/A</v>
      </c>
      <c r="Q28" s="22"/>
      <c r="R28" s="22" t="e">
        <f t="shared" si="0"/>
        <v>#N/A</v>
      </c>
      <c r="S28" s="26"/>
      <c r="T28" s="18">
        <f t="shared" si="4"/>
        <v>0</v>
      </c>
      <c r="U28" s="27" t="str">
        <f t="shared" si="5"/>
        <v/>
      </c>
      <c r="V28" s="22" t="str">
        <f t="shared" si="6"/>
        <v/>
      </c>
      <c r="W28" s="23" t="str">
        <f t="shared" si="7"/>
        <v/>
      </c>
      <c r="X28" s="18" t="str">
        <f t="shared" si="8"/>
        <v/>
      </c>
      <c r="Y28" s="18" t="str">
        <f t="shared" si="9"/>
        <v/>
      </c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</row>
    <row r="29" spans="1:45" ht="23.25" x14ac:dyDescent="0.35">
      <c r="A29" s="15">
        <v>26</v>
      </c>
      <c r="B29" s="18"/>
      <c r="C29" s="18"/>
      <c r="D29" s="19"/>
      <c r="E29" s="18"/>
      <c r="F29" s="20"/>
      <c r="G29" s="18"/>
      <c r="H29" s="18">
        <f t="shared" si="1"/>
        <v>0</v>
      </c>
      <c r="I29" s="21"/>
      <c r="J29" s="22" t="str">
        <f t="shared" si="2"/>
        <v/>
      </c>
      <c r="K29" s="23"/>
      <c r="L29" s="20"/>
      <c r="M29" s="18">
        <f>IFERROR(VLOOKUP(L29,[1]!ТМ[#Data],2,FALSE),0)</f>
        <v>0</v>
      </c>
      <c r="N29" s="20"/>
      <c r="O29" s="24"/>
      <c r="P29" s="25" t="e">
        <f t="shared" si="3"/>
        <v>#N/A</v>
      </c>
      <c r="Q29" s="22"/>
      <c r="R29" s="22" t="e">
        <f t="shared" si="0"/>
        <v>#N/A</v>
      </c>
      <c r="S29" s="26"/>
      <c r="T29" s="18">
        <f t="shared" si="4"/>
        <v>0</v>
      </c>
      <c r="U29" s="27" t="str">
        <f t="shared" si="5"/>
        <v/>
      </c>
      <c r="V29" s="22" t="str">
        <f t="shared" si="6"/>
        <v/>
      </c>
      <c r="W29" s="23" t="str">
        <f t="shared" si="7"/>
        <v/>
      </c>
      <c r="X29" s="18" t="str">
        <f t="shared" si="8"/>
        <v/>
      </c>
      <c r="Y29" s="18" t="str">
        <f t="shared" si="9"/>
        <v/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</row>
    <row r="30" spans="1:45" ht="23.25" x14ac:dyDescent="0.35">
      <c r="A30" s="15">
        <v>27</v>
      </c>
      <c r="B30" s="18"/>
      <c r="C30" s="18"/>
      <c r="D30" s="19"/>
      <c r="E30" s="18"/>
      <c r="F30" s="20"/>
      <c r="G30" s="18"/>
      <c r="H30" s="18">
        <f t="shared" si="1"/>
        <v>0</v>
      </c>
      <c r="I30" s="21"/>
      <c r="J30" s="22" t="str">
        <f t="shared" si="2"/>
        <v/>
      </c>
      <c r="K30" s="23"/>
      <c r="L30" s="20"/>
      <c r="M30" s="18">
        <f>IFERROR(VLOOKUP(L30,[1]!ТМ[#Data],2,FALSE),0)</f>
        <v>0</v>
      </c>
      <c r="N30" s="20"/>
      <c r="O30" s="24"/>
      <c r="P30" s="25" t="e">
        <f t="shared" si="3"/>
        <v>#N/A</v>
      </c>
      <c r="Q30" s="22"/>
      <c r="R30" s="22" t="e">
        <f t="shared" si="0"/>
        <v>#N/A</v>
      </c>
      <c r="S30" s="26"/>
      <c r="T30" s="18">
        <f t="shared" si="4"/>
        <v>0</v>
      </c>
      <c r="U30" s="27" t="str">
        <f t="shared" si="5"/>
        <v/>
      </c>
      <c r="V30" s="22" t="str">
        <f t="shared" si="6"/>
        <v/>
      </c>
      <c r="W30" s="23" t="str">
        <f t="shared" si="7"/>
        <v/>
      </c>
      <c r="X30" s="18" t="str">
        <f t="shared" si="8"/>
        <v/>
      </c>
      <c r="Y30" s="18" t="str">
        <f t="shared" si="9"/>
        <v/>
      </c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</row>
    <row r="31" spans="1:45" ht="23.25" x14ac:dyDescent="0.35">
      <c r="A31" s="15">
        <v>28</v>
      </c>
      <c r="B31" s="18"/>
      <c r="C31" s="18"/>
      <c r="D31" s="19"/>
      <c r="E31" s="18"/>
      <c r="F31" s="20"/>
      <c r="G31" s="18"/>
      <c r="H31" s="18">
        <f t="shared" si="1"/>
        <v>0</v>
      </c>
      <c r="I31" s="21"/>
      <c r="J31" s="22" t="str">
        <f t="shared" si="2"/>
        <v/>
      </c>
      <c r="K31" s="23"/>
      <c r="L31" s="20"/>
      <c r="M31" s="18">
        <f>IFERROR(VLOOKUP(L31,[1]!ТМ[#Data],2,FALSE),0)</f>
        <v>0</v>
      </c>
      <c r="N31" s="20"/>
      <c r="O31" s="24"/>
      <c r="P31" s="25" t="e">
        <f t="shared" si="3"/>
        <v>#N/A</v>
      </c>
      <c r="Q31" s="22"/>
      <c r="R31" s="22" t="e">
        <f t="shared" si="0"/>
        <v>#N/A</v>
      </c>
      <c r="S31" s="26"/>
      <c r="T31" s="18">
        <f t="shared" si="4"/>
        <v>0</v>
      </c>
      <c r="U31" s="27" t="str">
        <f t="shared" si="5"/>
        <v/>
      </c>
      <c r="V31" s="22" t="str">
        <f t="shared" si="6"/>
        <v/>
      </c>
      <c r="W31" s="23" t="str">
        <f t="shared" si="7"/>
        <v/>
      </c>
      <c r="X31" s="18" t="str">
        <f t="shared" si="8"/>
        <v/>
      </c>
      <c r="Y31" s="18" t="str">
        <f t="shared" si="9"/>
        <v/>
      </c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</row>
    <row r="32" spans="1:45" ht="23.25" x14ac:dyDescent="0.35">
      <c r="A32" s="15">
        <v>29</v>
      </c>
      <c r="B32" s="18"/>
      <c r="C32" s="18"/>
      <c r="D32" s="19"/>
      <c r="E32" s="18"/>
      <c r="F32" s="20"/>
      <c r="G32" s="18"/>
      <c r="H32" s="18">
        <f t="shared" si="1"/>
        <v>0</v>
      </c>
      <c r="I32" s="21"/>
      <c r="J32" s="22" t="str">
        <f t="shared" si="2"/>
        <v/>
      </c>
      <c r="K32" s="23"/>
      <c r="L32" s="20"/>
      <c r="M32" s="18">
        <f>IFERROR(VLOOKUP(L32,[1]!ТМ[#Data],2,FALSE),0)</f>
        <v>0</v>
      </c>
      <c r="N32" s="20"/>
      <c r="O32" s="24"/>
      <c r="P32" s="25" t="e">
        <f t="shared" si="3"/>
        <v>#N/A</v>
      </c>
      <c r="Q32" s="22"/>
      <c r="R32" s="22" t="e">
        <f t="shared" si="0"/>
        <v>#N/A</v>
      </c>
      <c r="S32" s="26"/>
      <c r="T32" s="18">
        <f t="shared" si="4"/>
        <v>0</v>
      </c>
      <c r="U32" s="27" t="str">
        <f t="shared" si="5"/>
        <v/>
      </c>
      <c r="V32" s="22" t="str">
        <f t="shared" si="6"/>
        <v/>
      </c>
      <c r="W32" s="23" t="str">
        <f t="shared" si="7"/>
        <v/>
      </c>
      <c r="X32" s="18" t="str">
        <f t="shared" si="8"/>
        <v/>
      </c>
      <c r="Y32" s="18" t="str">
        <f t="shared" si="9"/>
        <v/>
      </c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</row>
    <row r="33" spans="1:45" ht="23.25" x14ac:dyDescent="0.35">
      <c r="A33" s="15">
        <v>30</v>
      </c>
      <c r="B33" s="18"/>
      <c r="C33" s="18"/>
      <c r="D33" s="19"/>
      <c r="E33" s="18"/>
      <c r="F33" s="20"/>
      <c r="G33" s="18"/>
      <c r="H33" s="18">
        <f t="shared" si="1"/>
        <v>0</v>
      </c>
      <c r="I33" s="21"/>
      <c r="J33" s="22" t="str">
        <f t="shared" si="2"/>
        <v/>
      </c>
      <c r="K33" s="23"/>
      <c r="L33" s="20"/>
      <c r="M33" s="18">
        <f>IFERROR(VLOOKUP(L33,[1]!ТМ[#Data],2,FALSE),0)</f>
        <v>0</v>
      </c>
      <c r="N33" s="20"/>
      <c r="O33" s="24"/>
      <c r="P33" s="25" t="e">
        <f t="shared" si="3"/>
        <v>#N/A</v>
      </c>
      <c r="Q33" s="22"/>
      <c r="R33" s="22" t="e">
        <f t="shared" si="0"/>
        <v>#N/A</v>
      </c>
      <c r="S33" s="26"/>
      <c r="T33" s="18">
        <f t="shared" si="4"/>
        <v>0</v>
      </c>
      <c r="U33" s="27" t="str">
        <f t="shared" si="5"/>
        <v/>
      </c>
      <c r="V33" s="22" t="str">
        <f t="shared" si="6"/>
        <v/>
      </c>
      <c r="W33" s="23" t="str">
        <f t="shared" si="7"/>
        <v/>
      </c>
      <c r="X33" s="18" t="str">
        <f t="shared" si="8"/>
        <v/>
      </c>
      <c r="Y33" s="18" t="str">
        <f t="shared" si="9"/>
        <v/>
      </c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</row>
    <row r="34" spans="1:45" ht="23.25" x14ac:dyDescent="0.35">
      <c r="A34" s="15">
        <v>31</v>
      </c>
      <c r="B34" s="18"/>
      <c r="C34" s="18"/>
      <c r="D34" s="19"/>
      <c r="E34" s="18"/>
      <c r="F34" s="20"/>
      <c r="G34" s="18"/>
      <c r="H34" s="18">
        <f t="shared" si="1"/>
        <v>0</v>
      </c>
      <c r="I34" s="21"/>
      <c r="J34" s="22" t="str">
        <f t="shared" si="2"/>
        <v/>
      </c>
      <c r="K34" s="23"/>
      <c r="L34" s="20"/>
      <c r="M34" s="18">
        <f>IFERROR(VLOOKUP(L34,[1]!ТМ[#Data],2,FALSE),0)</f>
        <v>0</v>
      </c>
      <c r="N34" s="20"/>
      <c r="O34" s="24"/>
      <c r="P34" s="25" t="e">
        <f t="shared" si="3"/>
        <v>#N/A</v>
      </c>
      <c r="Q34" s="22"/>
      <c r="R34" s="22" t="e">
        <f t="shared" si="0"/>
        <v>#N/A</v>
      </c>
      <c r="S34" s="26"/>
      <c r="T34" s="18">
        <f t="shared" si="4"/>
        <v>0</v>
      </c>
      <c r="U34" s="27" t="str">
        <f t="shared" si="5"/>
        <v/>
      </c>
      <c r="V34" s="22" t="str">
        <f t="shared" si="6"/>
        <v/>
      </c>
      <c r="W34" s="23" t="str">
        <f t="shared" si="7"/>
        <v/>
      </c>
      <c r="X34" s="18" t="str">
        <f t="shared" si="8"/>
        <v/>
      </c>
      <c r="Y34" s="18" t="str">
        <f t="shared" si="9"/>
        <v/>
      </c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</row>
    <row r="35" spans="1:45" ht="23.25" x14ac:dyDescent="0.35">
      <c r="A35" s="15">
        <v>32</v>
      </c>
      <c r="B35" s="18"/>
      <c r="C35" s="18"/>
      <c r="D35" s="19"/>
      <c r="E35" s="18"/>
      <c r="F35" s="20"/>
      <c r="G35" s="18"/>
      <c r="H35" s="18">
        <f t="shared" si="1"/>
        <v>0</v>
      </c>
      <c r="I35" s="21"/>
      <c r="J35" s="22" t="str">
        <f t="shared" si="2"/>
        <v/>
      </c>
      <c r="K35" s="23"/>
      <c r="L35" s="20"/>
      <c r="M35" s="18">
        <f>IFERROR(VLOOKUP(L35,[1]!ТМ[#Data],2,FALSE),0)</f>
        <v>0</v>
      </c>
      <c r="N35" s="20"/>
      <c r="O35" s="24"/>
      <c r="P35" s="25" t="e">
        <f t="shared" si="3"/>
        <v>#N/A</v>
      </c>
      <c r="Q35" s="22"/>
      <c r="R35" s="22" t="e">
        <f t="shared" si="0"/>
        <v>#N/A</v>
      </c>
      <c r="S35" s="26"/>
      <c r="T35" s="18">
        <f t="shared" si="4"/>
        <v>0</v>
      </c>
      <c r="U35" s="27" t="str">
        <f t="shared" si="5"/>
        <v/>
      </c>
      <c r="V35" s="22" t="str">
        <f t="shared" si="6"/>
        <v/>
      </c>
      <c r="W35" s="23" t="str">
        <f t="shared" si="7"/>
        <v/>
      </c>
      <c r="X35" s="18" t="str">
        <f t="shared" si="8"/>
        <v/>
      </c>
      <c r="Y35" s="18" t="str">
        <f t="shared" si="9"/>
        <v/>
      </c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</row>
    <row r="36" spans="1:45" ht="23.25" x14ac:dyDescent="0.35">
      <c r="A36" s="15">
        <v>33</v>
      </c>
      <c r="B36" s="18"/>
      <c r="C36" s="18"/>
      <c r="D36" s="19"/>
      <c r="E36" s="18"/>
      <c r="F36" s="20"/>
      <c r="G36" s="18"/>
      <c r="H36" s="18">
        <f t="shared" si="1"/>
        <v>0</v>
      </c>
      <c r="I36" s="21"/>
      <c r="J36" s="22" t="str">
        <f t="shared" si="2"/>
        <v/>
      </c>
      <c r="K36" s="23"/>
      <c r="L36" s="20"/>
      <c r="M36" s="18">
        <f>IFERROR(VLOOKUP(L36,[1]!ТМ[#Data],2,FALSE),0)</f>
        <v>0</v>
      </c>
      <c r="N36" s="20"/>
      <c r="O36" s="24"/>
      <c r="P36" s="25" t="e">
        <f t="shared" si="3"/>
        <v>#N/A</v>
      </c>
      <c r="Q36" s="22"/>
      <c r="R36" s="22" t="e">
        <f t="shared" si="0"/>
        <v>#N/A</v>
      </c>
      <c r="S36" s="26"/>
      <c r="T36" s="18">
        <f t="shared" si="4"/>
        <v>0</v>
      </c>
      <c r="U36" s="27" t="str">
        <f t="shared" si="5"/>
        <v/>
      </c>
      <c r="V36" s="22" t="str">
        <f t="shared" si="6"/>
        <v/>
      </c>
      <c r="W36" s="23" t="str">
        <f t="shared" si="7"/>
        <v/>
      </c>
      <c r="X36" s="18" t="str">
        <f t="shared" si="8"/>
        <v/>
      </c>
      <c r="Y36" s="18" t="str">
        <f t="shared" si="9"/>
        <v/>
      </c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</row>
    <row r="37" spans="1:45" ht="23.25" x14ac:dyDescent="0.35">
      <c r="A37" s="15">
        <v>34</v>
      </c>
      <c r="B37" s="18"/>
      <c r="C37" s="18"/>
      <c r="D37" s="19"/>
      <c r="E37" s="18"/>
      <c r="F37" s="20"/>
      <c r="G37" s="18"/>
      <c r="H37" s="18">
        <f t="shared" si="1"/>
        <v>0</v>
      </c>
      <c r="I37" s="21"/>
      <c r="J37" s="22" t="str">
        <f t="shared" si="2"/>
        <v/>
      </c>
      <c r="K37" s="23"/>
      <c r="L37" s="20"/>
      <c r="M37" s="18">
        <f>IFERROR(VLOOKUP(L37,[1]!ТМ[#Data],2,FALSE),0)</f>
        <v>0</v>
      </c>
      <c r="N37" s="20"/>
      <c r="O37" s="24"/>
      <c r="P37" s="25" t="e">
        <f t="shared" si="3"/>
        <v>#N/A</v>
      </c>
      <c r="Q37" s="22"/>
      <c r="R37" s="22" t="e">
        <f t="shared" si="0"/>
        <v>#N/A</v>
      </c>
      <c r="S37" s="26"/>
      <c r="T37" s="18">
        <f t="shared" si="4"/>
        <v>0</v>
      </c>
      <c r="U37" s="27" t="str">
        <f t="shared" si="5"/>
        <v/>
      </c>
      <c r="V37" s="22" t="str">
        <f t="shared" si="6"/>
        <v/>
      </c>
      <c r="W37" s="23" t="str">
        <f t="shared" si="7"/>
        <v/>
      </c>
      <c r="X37" s="18" t="str">
        <f t="shared" si="8"/>
        <v/>
      </c>
      <c r="Y37" s="18" t="str">
        <f t="shared" si="9"/>
        <v/>
      </c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</row>
    <row r="38" spans="1:45" ht="23.25" x14ac:dyDescent="0.35">
      <c r="A38" s="15">
        <v>35</v>
      </c>
      <c r="B38" s="18"/>
      <c r="C38" s="18"/>
      <c r="D38" s="19"/>
      <c r="E38" s="18"/>
      <c r="F38" s="20"/>
      <c r="G38" s="18"/>
      <c r="H38" s="18">
        <f t="shared" si="1"/>
        <v>0</v>
      </c>
      <c r="I38" s="21"/>
      <c r="J38" s="22" t="str">
        <f t="shared" si="2"/>
        <v/>
      </c>
      <c r="K38" s="23"/>
      <c r="L38" s="20"/>
      <c r="M38" s="18">
        <f>IFERROR(VLOOKUP(L38,[1]!ТМ[#Data],2,FALSE),0)</f>
        <v>0</v>
      </c>
      <c r="N38" s="20"/>
      <c r="O38" s="24"/>
      <c r="P38" s="25" t="e">
        <f t="shared" si="3"/>
        <v>#N/A</v>
      </c>
      <c r="Q38" s="22"/>
      <c r="R38" s="22" t="e">
        <f t="shared" si="0"/>
        <v>#N/A</v>
      </c>
      <c r="S38" s="26"/>
      <c r="T38" s="18">
        <f t="shared" si="4"/>
        <v>0</v>
      </c>
      <c r="U38" s="27" t="str">
        <f t="shared" si="5"/>
        <v/>
      </c>
      <c r="V38" s="22" t="str">
        <f t="shared" si="6"/>
        <v/>
      </c>
      <c r="W38" s="23" t="str">
        <f t="shared" si="7"/>
        <v/>
      </c>
      <c r="X38" s="18" t="str">
        <f t="shared" si="8"/>
        <v/>
      </c>
      <c r="Y38" s="18" t="str">
        <f t="shared" si="9"/>
        <v/>
      </c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</row>
    <row r="39" spans="1:45" ht="23.25" x14ac:dyDescent="0.35">
      <c r="A39" s="15">
        <v>36</v>
      </c>
      <c r="B39" s="18"/>
      <c r="C39" s="18"/>
      <c r="D39" s="19"/>
      <c r="E39" s="18"/>
      <c r="F39" s="20"/>
      <c r="G39" s="18"/>
      <c r="H39" s="18">
        <f t="shared" si="1"/>
        <v>0</v>
      </c>
      <c r="I39" s="21"/>
      <c r="J39" s="22" t="str">
        <f t="shared" si="2"/>
        <v/>
      </c>
      <c r="K39" s="23"/>
      <c r="L39" s="20"/>
      <c r="M39" s="18">
        <f>IFERROR(VLOOKUP(L39,[1]!ТМ[#Data],2,FALSE),0)</f>
        <v>0</v>
      </c>
      <c r="N39" s="20"/>
      <c r="O39" s="24"/>
      <c r="P39" s="25" t="e">
        <f t="shared" si="3"/>
        <v>#N/A</v>
      </c>
      <c r="Q39" s="22"/>
      <c r="R39" s="22" t="e">
        <f t="shared" si="0"/>
        <v>#N/A</v>
      </c>
      <c r="S39" s="26"/>
      <c r="T39" s="18">
        <f t="shared" si="4"/>
        <v>0</v>
      </c>
      <c r="U39" s="27" t="str">
        <f t="shared" si="5"/>
        <v/>
      </c>
      <c r="V39" s="22" t="str">
        <f t="shared" si="6"/>
        <v/>
      </c>
      <c r="W39" s="23" t="str">
        <f t="shared" si="7"/>
        <v/>
      </c>
      <c r="X39" s="18" t="str">
        <f t="shared" si="8"/>
        <v/>
      </c>
      <c r="Y39" s="18" t="str">
        <f t="shared" si="9"/>
        <v/>
      </c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</row>
    <row r="40" spans="1:45" ht="23.25" x14ac:dyDescent="0.35">
      <c r="A40" s="15">
        <v>37</v>
      </c>
      <c r="B40" s="18"/>
      <c r="C40" s="18"/>
      <c r="D40" s="19"/>
      <c r="E40" s="18"/>
      <c r="F40" s="20"/>
      <c r="G40" s="18"/>
      <c r="H40" s="18">
        <f t="shared" si="1"/>
        <v>0</v>
      </c>
      <c r="I40" s="21"/>
      <c r="J40" s="22" t="str">
        <f t="shared" si="2"/>
        <v/>
      </c>
      <c r="K40" s="23"/>
      <c r="L40" s="20"/>
      <c r="M40" s="18">
        <f>IFERROR(VLOOKUP(L40,[1]!ТМ[#Data],2,FALSE),0)</f>
        <v>0</v>
      </c>
      <c r="N40" s="20"/>
      <c r="O40" s="24"/>
      <c r="P40" s="25" t="e">
        <f t="shared" si="3"/>
        <v>#N/A</v>
      </c>
      <c r="Q40" s="22"/>
      <c r="R40" s="22" t="e">
        <f t="shared" si="0"/>
        <v>#N/A</v>
      </c>
      <c r="S40" s="26"/>
      <c r="T40" s="18">
        <f t="shared" si="4"/>
        <v>0</v>
      </c>
      <c r="U40" s="27" t="str">
        <f t="shared" si="5"/>
        <v/>
      </c>
      <c r="V40" s="22" t="str">
        <f t="shared" si="6"/>
        <v/>
      </c>
      <c r="W40" s="23" t="str">
        <f t="shared" si="7"/>
        <v/>
      </c>
      <c r="X40" s="18" t="str">
        <f t="shared" si="8"/>
        <v/>
      </c>
      <c r="Y40" s="18" t="str">
        <f t="shared" si="9"/>
        <v/>
      </c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</row>
    <row r="41" spans="1:45" ht="23.25" x14ac:dyDescent="0.35">
      <c r="A41" s="15">
        <v>38</v>
      </c>
      <c r="B41" s="18"/>
      <c r="C41" s="18"/>
      <c r="D41" s="19"/>
      <c r="E41" s="18"/>
      <c r="F41" s="20"/>
      <c r="G41" s="18"/>
      <c r="H41" s="18">
        <f t="shared" si="1"/>
        <v>0</v>
      </c>
      <c r="I41" s="21"/>
      <c r="J41" s="22" t="str">
        <f t="shared" si="2"/>
        <v/>
      </c>
      <c r="K41" s="23"/>
      <c r="L41" s="20"/>
      <c r="M41" s="18">
        <f>IFERROR(VLOOKUP(L41,[1]!ТМ[#Data],2,FALSE),0)</f>
        <v>0</v>
      </c>
      <c r="N41" s="20"/>
      <c r="O41" s="24"/>
      <c r="P41" s="25" t="e">
        <f t="shared" si="3"/>
        <v>#N/A</v>
      </c>
      <c r="Q41" s="22"/>
      <c r="R41" s="22" t="e">
        <f t="shared" si="0"/>
        <v>#N/A</v>
      </c>
      <c r="S41" s="26"/>
      <c r="T41" s="18">
        <f t="shared" si="4"/>
        <v>0</v>
      </c>
      <c r="U41" s="27" t="str">
        <f t="shared" si="5"/>
        <v/>
      </c>
      <c r="V41" s="22" t="str">
        <f t="shared" si="6"/>
        <v/>
      </c>
      <c r="W41" s="23" t="str">
        <f t="shared" si="7"/>
        <v/>
      </c>
      <c r="X41" s="18" t="str">
        <f t="shared" si="8"/>
        <v/>
      </c>
      <c r="Y41" s="18" t="str">
        <f t="shared" si="9"/>
        <v/>
      </c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</row>
    <row r="42" spans="1:45" ht="23.25" x14ac:dyDescent="0.35">
      <c r="A42" s="15">
        <v>39</v>
      </c>
      <c r="B42" s="18"/>
      <c r="C42" s="18"/>
      <c r="D42" s="19"/>
      <c r="E42" s="18"/>
      <c r="F42" s="20"/>
      <c r="G42" s="18"/>
      <c r="H42" s="18">
        <f t="shared" si="1"/>
        <v>0</v>
      </c>
      <c r="I42" s="21"/>
      <c r="J42" s="22" t="str">
        <f t="shared" si="2"/>
        <v/>
      </c>
      <c r="K42" s="23"/>
      <c r="L42" s="20"/>
      <c r="M42" s="18">
        <f>IFERROR(VLOOKUP(L42,[1]!ТМ[#Data],2,FALSE),0)</f>
        <v>0</v>
      </c>
      <c r="N42" s="20"/>
      <c r="O42" s="24"/>
      <c r="P42" s="25" t="e">
        <f t="shared" si="3"/>
        <v>#N/A</v>
      </c>
      <c r="Q42" s="22"/>
      <c r="R42" s="22" t="e">
        <f t="shared" si="0"/>
        <v>#N/A</v>
      </c>
      <c r="S42" s="26"/>
      <c r="T42" s="18">
        <f t="shared" si="4"/>
        <v>0</v>
      </c>
      <c r="U42" s="27" t="str">
        <f t="shared" si="5"/>
        <v/>
      </c>
      <c r="V42" s="22" t="str">
        <f t="shared" si="6"/>
        <v/>
      </c>
      <c r="W42" s="23" t="str">
        <f t="shared" si="7"/>
        <v/>
      </c>
      <c r="X42" s="18" t="str">
        <f t="shared" si="8"/>
        <v/>
      </c>
      <c r="Y42" s="18" t="str">
        <f t="shared" si="9"/>
        <v/>
      </c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</row>
    <row r="43" spans="1:45" ht="23.25" x14ac:dyDescent="0.35">
      <c r="A43" s="15">
        <v>40</v>
      </c>
      <c r="B43" s="18"/>
      <c r="C43" s="18"/>
      <c r="D43" s="19"/>
      <c r="E43" s="18"/>
      <c r="F43" s="20"/>
      <c r="G43" s="18"/>
      <c r="H43" s="18">
        <f t="shared" si="1"/>
        <v>0</v>
      </c>
      <c r="I43" s="21"/>
      <c r="J43" s="22" t="str">
        <f t="shared" si="2"/>
        <v/>
      </c>
      <c r="K43" s="23"/>
      <c r="L43" s="20"/>
      <c r="M43" s="18">
        <f>IFERROR(VLOOKUP(L43,[1]!ТМ[#Data],2,FALSE),0)</f>
        <v>0</v>
      </c>
      <c r="N43" s="20"/>
      <c r="O43" s="24"/>
      <c r="P43" s="25" t="e">
        <f t="shared" si="3"/>
        <v>#N/A</v>
      </c>
      <c r="Q43" s="22"/>
      <c r="R43" s="22" t="e">
        <f t="shared" si="0"/>
        <v>#N/A</v>
      </c>
      <c r="S43" s="26"/>
      <c r="T43" s="18">
        <f t="shared" si="4"/>
        <v>0</v>
      </c>
      <c r="U43" s="27" t="str">
        <f t="shared" si="5"/>
        <v/>
      </c>
      <c r="V43" s="22" t="str">
        <f t="shared" si="6"/>
        <v/>
      </c>
      <c r="W43" s="23" t="str">
        <f t="shared" si="7"/>
        <v/>
      </c>
      <c r="X43" s="18" t="str">
        <f t="shared" si="8"/>
        <v/>
      </c>
      <c r="Y43" s="18" t="str">
        <f t="shared" si="9"/>
        <v/>
      </c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</row>
    <row r="44" spans="1:45" ht="23.25" x14ac:dyDescent="0.35">
      <c r="A44" s="15">
        <v>41</v>
      </c>
      <c r="B44" s="18"/>
      <c r="C44" s="18"/>
      <c r="D44" s="19"/>
      <c r="E44" s="18"/>
      <c r="F44" s="20"/>
      <c r="G44" s="18"/>
      <c r="H44" s="18">
        <f t="shared" si="1"/>
        <v>0</v>
      </c>
      <c r="I44" s="21"/>
      <c r="J44" s="22" t="str">
        <f t="shared" si="2"/>
        <v/>
      </c>
      <c r="K44" s="23"/>
      <c r="L44" s="20"/>
      <c r="M44" s="18">
        <f>IFERROR(VLOOKUP(L44,[1]!ТМ[#Data],2,FALSE),0)</f>
        <v>0</v>
      </c>
      <c r="N44" s="20"/>
      <c r="O44" s="24"/>
      <c r="P44" s="25" t="e">
        <f t="shared" si="3"/>
        <v>#N/A</v>
      </c>
      <c r="Q44" s="22"/>
      <c r="R44" s="22" t="e">
        <f t="shared" si="0"/>
        <v>#N/A</v>
      </c>
      <c r="S44" s="26"/>
      <c r="T44" s="18">
        <f t="shared" si="4"/>
        <v>0</v>
      </c>
      <c r="U44" s="27" t="str">
        <f t="shared" si="5"/>
        <v/>
      </c>
      <c r="V44" s="22" t="str">
        <f t="shared" si="6"/>
        <v/>
      </c>
      <c r="W44" s="23" t="str">
        <f t="shared" si="7"/>
        <v/>
      </c>
      <c r="X44" s="18" t="str">
        <f t="shared" si="8"/>
        <v/>
      </c>
      <c r="Y44" s="18" t="str">
        <f t="shared" si="9"/>
        <v/>
      </c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</row>
    <row r="45" spans="1:45" ht="23.25" x14ac:dyDescent="0.35">
      <c r="A45" s="15">
        <v>42</v>
      </c>
      <c r="B45" s="18"/>
      <c r="C45" s="18"/>
      <c r="D45" s="19"/>
      <c r="E45" s="18"/>
      <c r="F45" s="20"/>
      <c r="G45" s="18"/>
      <c r="H45" s="18">
        <f t="shared" si="1"/>
        <v>0</v>
      </c>
      <c r="I45" s="21"/>
      <c r="J45" s="22" t="str">
        <f t="shared" si="2"/>
        <v/>
      </c>
      <c r="K45" s="23"/>
      <c r="L45" s="20"/>
      <c r="M45" s="18">
        <f>IFERROR(VLOOKUP(L45,[1]!ТМ[#Data],2,FALSE),0)</f>
        <v>0</v>
      </c>
      <c r="N45" s="20"/>
      <c r="O45" s="24"/>
      <c r="P45" s="25" t="e">
        <f t="shared" si="3"/>
        <v>#N/A</v>
      </c>
      <c r="Q45" s="22"/>
      <c r="R45" s="22" t="e">
        <f t="shared" si="0"/>
        <v>#N/A</v>
      </c>
      <c r="S45" s="26"/>
      <c r="T45" s="18">
        <f t="shared" si="4"/>
        <v>0</v>
      </c>
      <c r="U45" s="27" t="str">
        <f t="shared" si="5"/>
        <v/>
      </c>
      <c r="V45" s="22" t="str">
        <f t="shared" si="6"/>
        <v/>
      </c>
      <c r="W45" s="23" t="str">
        <f t="shared" si="7"/>
        <v/>
      </c>
      <c r="X45" s="18" t="str">
        <f t="shared" si="8"/>
        <v/>
      </c>
      <c r="Y45" s="18" t="str">
        <f t="shared" si="9"/>
        <v/>
      </c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</row>
    <row r="46" spans="1:45" ht="23.25" x14ac:dyDescent="0.35">
      <c r="A46" s="15">
        <v>43</v>
      </c>
      <c r="B46" s="18"/>
      <c r="C46" s="18"/>
      <c r="D46" s="19"/>
      <c r="E46" s="18"/>
      <c r="F46" s="20"/>
      <c r="G46" s="18"/>
      <c r="H46" s="18">
        <f t="shared" si="1"/>
        <v>0</v>
      </c>
      <c r="I46" s="21"/>
      <c r="J46" s="22" t="str">
        <f t="shared" si="2"/>
        <v/>
      </c>
      <c r="K46" s="23"/>
      <c r="L46" s="20"/>
      <c r="M46" s="18">
        <f>IFERROR(VLOOKUP(L46,[1]!ТМ[#Data],2,FALSE),0)</f>
        <v>0</v>
      </c>
      <c r="N46" s="20"/>
      <c r="O46" s="24"/>
      <c r="P46" s="25" t="e">
        <f t="shared" si="3"/>
        <v>#N/A</v>
      </c>
      <c r="Q46" s="22"/>
      <c r="R46" s="22" t="e">
        <f t="shared" si="0"/>
        <v>#N/A</v>
      </c>
      <c r="S46" s="26"/>
      <c r="T46" s="18">
        <f t="shared" si="4"/>
        <v>0</v>
      </c>
      <c r="U46" s="27" t="str">
        <f t="shared" si="5"/>
        <v/>
      </c>
      <c r="V46" s="22" t="str">
        <f t="shared" si="6"/>
        <v/>
      </c>
      <c r="W46" s="23" t="str">
        <f t="shared" si="7"/>
        <v/>
      </c>
      <c r="X46" s="18" t="str">
        <f t="shared" si="8"/>
        <v/>
      </c>
      <c r="Y46" s="18" t="str">
        <f t="shared" si="9"/>
        <v/>
      </c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</row>
    <row r="47" spans="1:45" ht="23.25" x14ac:dyDescent="0.35">
      <c r="A47" s="15">
        <v>44</v>
      </c>
      <c r="B47" s="18"/>
      <c r="C47" s="18"/>
      <c r="D47" s="19"/>
      <c r="E47" s="18"/>
      <c r="F47" s="20"/>
      <c r="G47" s="18"/>
      <c r="H47" s="18">
        <f t="shared" si="1"/>
        <v>0</v>
      </c>
      <c r="I47" s="21"/>
      <c r="J47" s="22" t="str">
        <f t="shared" si="2"/>
        <v/>
      </c>
      <c r="K47" s="23"/>
      <c r="L47" s="20"/>
      <c r="M47" s="18">
        <f>IFERROR(VLOOKUP(L47,[1]!ТМ[#Data],2,FALSE),0)</f>
        <v>0</v>
      </c>
      <c r="N47" s="20"/>
      <c r="O47" s="24"/>
      <c r="P47" s="25" t="e">
        <f t="shared" si="3"/>
        <v>#N/A</v>
      </c>
      <c r="Q47" s="22"/>
      <c r="R47" s="22" t="e">
        <f t="shared" si="0"/>
        <v>#N/A</v>
      </c>
      <c r="S47" s="26"/>
      <c r="T47" s="18">
        <f t="shared" si="4"/>
        <v>0</v>
      </c>
      <c r="U47" s="27" t="str">
        <f t="shared" si="5"/>
        <v/>
      </c>
      <c r="V47" s="22" t="str">
        <f t="shared" si="6"/>
        <v/>
      </c>
      <c r="W47" s="23" t="str">
        <f t="shared" si="7"/>
        <v/>
      </c>
      <c r="X47" s="18" t="str">
        <f t="shared" si="8"/>
        <v/>
      </c>
      <c r="Y47" s="18" t="str">
        <f t="shared" si="9"/>
        <v/>
      </c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</row>
    <row r="48" spans="1:45" ht="23.25" x14ac:dyDescent="0.35">
      <c r="A48" s="15">
        <v>45</v>
      </c>
      <c r="B48" s="18"/>
      <c r="C48" s="18"/>
      <c r="D48" s="19"/>
      <c r="E48" s="18"/>
      <c r="F48" s="20"/>
      <c r="G48" s="18"/>
      <c r="H48" s="18">
        <f t="shared" si="1"/>
        <v>0</v>
      </c>
      <c r="I48" s="21"/>
      <c r="J48" s="22" t="str">
        <f t="shared" si="2"/>
        <v/>
      </c>
      <c r="K48" s="23"/>
      <c r="L48" s="20"/>
      <c r="M48" s="18">
        <f>IFERROR(VLOOKUP(L48,[1]!ТМ[#Data],2,FALSE),0)</f>
        <v>0</v>
      </c>
      <c r="N48" s="20"/>
      <c r="O48" s="24"/>
      <c r="P48" s="25" t="e">
        <f t="shared" si="3"/>
        <v>#N/A</v>
      </c>
      <c r="Q48" s="22"/>
      <c r="R48" s="22" t="e">
        <f t="shared" si="0"/>
        <v>#N/A</v>
      </c>
      <c r="S48" s="26"/>
      <c r="T48" s="18">
        <f t="shared" si="4"/>
        <v>0</v>
      </c>
      <c r="U48" s="27" t="str">
        <f t="shared" si="5"/>
        <v/>
      </c>
      <c r="V48" s="22" t="str">
        <f t="shared" si="6"/>
        <v/>
      </c>
      <c r="W48" s="23" t="str">
        <f t="shared" si="7"/>
        <v/>
      </c>
      <c r="X48" s="18" t="str">
        <f t="shared" si="8"/>
        <v/>
      </c>
      <c r="Y48" s="18" t="str">
        <f t="shared" si="9"/>
        <v/>
      </c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</row>
    <row r="49" spans="1:45" ht="23.25" x14ac:dyDescent="0.35">
      <c r="A49" s="15">
        <v>46</v>
      </c>
      <c r="B49" s="18"/>
      <c r="C49" s="18"/>
      <c r="D49" s="19"/>
      <c r="E49" s="18"/>
      <c r="F49" s="20"/>
      <c r="G49" s="18"/>
      <c r="H49" s="18">
        <f t="shared" si="1"/>
        <v>0</v>
      </c>
      <c r="I49" s="21"/>
      <c r="J49" s="22" t="str">
        <f t="shared" si="2"/>
        <v/>
      </c>
      <c r="K49" s="23"/>
      <c r="L49" s="20"/>
      <c r="M49" s="18">
        <f>IFERROR(VLOOKUP(L49,[1]!ТМ[#Data],2,FALSE),0)</f>
        <v>0</v>
      </c>
      <c r="N49" s="20"/>
      <c r="O49" s="24"/>
      <c r="P49" s="25" t="e">
        <f t="shared" si="3"/>
        <v>#N/A</v>
      </c>
      <c r="Q49" s="22"/>
      <c r="R49" s="22" t="e">
        <f t="shared" si="0"/>
        <v>#N/A</v>
      </c>
      <c r="S49" s="26"/>
      <c r="T49" s="18">
        <f t="shared" si="4"/>
        <v>0</v>
      </c>
      <c r="U49" s="27" t="str">
        <f t="shared" si="5"/>
        <v/>
      </c>
      <c r="V49" s="22" t="str">
        <f t="shared" si="6"/>
        <v/>
      </c>
      <c r="W49" s="23" t="str">
        <f t="shared" si="7"/>
        <v/>
      </c>
      <c r="X49" s="18" t="str">
        <f t="shared" si="8"/>
        <v/>
      </c>
      <c r="Y49" s="18" t="str">
        <f t="shared" si="9"/>
        <v/>
      </c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</row>
    <row r="50" spans="1:45" ht="23.25" x14ac:dyDescent="0.35">
      <c r="A50" s="15">
        <v>47</v>
      </c>
      <c r="B50" s="18"/>
      <c r="C50" s="18"/>
      <c r="D50" s="19"/>
      <c r="E50" s="18"/>
      <c r="F50" s="20"/>
      <c r="G50" s="18"/>
      <c r="H50" s="18">
        <f t="shared" si="1"/>
        <v>0</v>
      </c>
      <c r="I50" s="21"/>
      <c r="J50" s="22" t="str">
        <f t="shared" si="2"/>
        <v/>
      </c>
      <c r="K50" s="23"/>
      <c r="L50" s="20"/>
      <c r="M50" s="18">
        <f>IFERROR(VLOOKUP(L50,[1]!ТМ[#Data],2,FALSE),0)</f>
        <v>0</v>
      </c>
      <c r="N50" s="20"/>
      <c r="O50" s="24"/>
      <c r="P50" s="25" t="e">
        <f t="shared" si="3"/>
        <v>#N/A</v>
      </c>
      <c r="Q50" s="22"/>
      <c r="R50" s="22" t="e">
        <f t="shared" si="0"/>
        <v>#N/A</v>
      </c>
      <c r="S50" s="26"/>
      <c r="T50" s="18">
        <f t="shared" si="4"/>
        <v>0</v>
      </c>
      <c r="U50" s="27" t="str">
        <f t="shared" si="5"/>
        <v/>
      </c>
      <c r="V50" s="22" t="str">
        <f t="shared" si="6"/>
        <v/>
      </c>
      <c r="W50" s="23" t="str">
        <f t="shared" si="7"/>
        <v/>
      </c>
      <c r="X50" s="18" t="str">
        <f t="shared" si="8"/>
        <v/>
      </c>
      <c r="Y50" s="18" t="str">
        <f t="shared" si="9"/>
        <v/>
      </c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</row>
    <row r="51" spans="1:45" ht="23.25" x14ac:dyDescent="0.35">
      <c r="A51" s="15">
        <v>48</v>
      </c>
      <c r="B51" s="18"/>
      <c r="C51" s="18"/>
      <c r="D51" s="19"/>
      <c r="E51" s="18"/>
      <c r="F51" s="20"/>
      <c r="G51" s="18"/>
      <c r="H51" s="18">
        <f t="shared" si="1"/>
        <v>0</v>
      </c>
      <c r="I51" s="21"/>
      <c r="J51" s="22" t="str">
        <f t="shared" si="2"/>
        <v/>
      </c>
      <c r="K51" s="23"/>
      <c r="L51" s="20"/>
      <c r="M51" s="18">
        <f>IFERROR(VLOOKUP(L51,[1]!ТМ[#Data],2,FALSE),0)</f>
        <v>0</v>
      </c>
      <c r="N51" s="20"/>
      <c r="O51" s="24"/>
      <c r="P51" s="25" t="e">
        <f t="shared" si="3"/>
        <v>#N/A</v>
      </c>
      <c r="Q51" s="22"/>
      <c r="R51" s="22" t="e">
        <f t="shared" si="0"/>
        <v>#N/A</v>
      </c>
      <c r="S51" s="26"/>
      <c r="T51" s="18">
        <f t="shared" si="4"/>
        <v>0</v>
      </c>
      <c r="U51" s="27" t="str">
        <f t="shared" si="5"/>
        <v/>
      </c>
      <c r="V51" s="22" t="str">
        <f t="shared" si="6"/>
        <v/>
      </c>
      <c r="W51" s="23" t="str">
        <f t="shared" si="7"/>
        <v/>
      </c>
      <c r="X51" s="18" t="str">
        <f t="shared" si="8"/>
        <v/>
      </c>
      <c r="Y51" s="18" t="str">
        <f t="shared" si="9"/>
        <v/>
      </c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</row>
    <row r="52" spans="1:45" ht="23.25" x14ac:dyDescent="0.35">
      <c r="A52" s="15">
        <v>49</v>
      </c>
      <c r="B52" s="18"/>
      <c r="C52" s="18"/>
      <c r="D52" s="19"/>
      <c r="E52" s="18"/>
      <c r="F52" s="20"/>
      <c r="G52" s="18"/>
      <c r="H52" s="18">
        <f t="shared" si="1"/>
        <v>0</v>
      </c>
      <c r="I52" s="21"/>
      <c r="J52" s="22" t="str">
        <f t="shared" si="2"/>
        <v/>
      </c>
      <c r="K52" s="23"/>
      <c r="L52" s="20"/>
      <c r="M52" s="18">
        <f>IFERROR(VLOOKUP(L52,[1]!ТМ[#Data],2,FALSE),0)</f>
        <v>0</v>
      </c>
      <c r="N52" s="20"/>
      <c r="O52" s="24"/>
      <c r="P52" s="25" t="e">
        <f t="shared" si="3"/>
        <v>#N/A</v>
      </c>
      <c r="Q52" s="22"/>
      <c r="R52" s="22" t="e">
        <f t="shared" si="0"/>
        <v>#N/A</v>
      </c>
      <c r="S52" s="26"/>
      <c r="T52" s="18">
        <f t="shared" si="4"/>
        <v>0</v>
      </c>
      <c r="U52" s="27" t="str">
        <f t="shared" si="5"/>
        <v/>
      </c>
      <c r="V52" s="22" t="str">
        <f t="shared" si="6"/>
        <v/>
      </c>
      <c r="W52" s="23" t="str">
        <f t="shared" si="7"/>
        <v/>
      </c>
      <c r="X52" s="18" t="str">
        <f t="shared" si="8"/>
        <v/>
      </c>
      <c r="Y52" s="18" t="str">
        <f t="shared" si="9"/>
        <v/>
      </c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</row>
    <row r="53" spans="1:45" ht="23.25" x14ac:dyDescent="0.35">
      <c r="A53" s="15">
        <v>50</v>
      </c>
      <c r="B53" s="18"/>
      <c r="C53" s="18"/>
      <c r="D53" s="19"/>
      <c r="E53" s="18"/>
      <c r="F53" s="20"/>
      <c r="G53" s="18"/>
      <c r="H53" s="18">
        <f t="shared" si="1"/>
        <v>0</v>
      </c>
      <c r="I53" s="21"/>
      <c r="J53" s="22" t="str">
        <f t="shared" si="2"/>
        <v/>
      </c>
      <c r="K53" s="23"/>
      <c r="L53" s="20"/>
      <c r="M53" s="18">
        <f>IFERROR(VLOOKUP(L53,[1]!ТМ[#Data],2,FALSE),0)</f>
        <v>0</v>
      </c>
      <c r="N53" s="20"/>
      <c r="O53" s="24"/>
      <c r="P53" s="25" t="e">
        <f t="shared" si="3"/>
        <v>#N/A</v>
      </c>
      <c r="Q53" s="22"/>
      <c r="R53" s="22" t="e">
        <f t="shared" si="0"/>
        <v>#N/A</v>
      </c>
      <c r="S53" s="26"/>
      <c r="T53" s="18">
        <f t="shared" si="4"/>
        <v>0</v>
      </c>
      <c r="U53" s="27" t="str">
        <f t="shared" si="5"/>
        <v/>
      </c>
      <c r="V53" s="22" t="str">
        <f t="shared" si="6"/>
        <v/>
      </c>
      <c r="W53" s="23" t="str">
        <f t="shared" si="7"/>
        <v/>
      </c>
      <c r="X53" s="18" t="str">
        <f t="shared" si="8"/>
        <v/>
      </c>
      <c r="Y53" s="18" t="str">
        <f t="shared" si="9"/>
        <v/>
      </c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</row>
    <row r="54" spans="1:45" ht="23.25" x14ac:dyDescent="0.35">
      <c r="A54" s="15">
        <v>51</v>
      </c>
      <c r="B54" s="18"/>
      <c r="C54" s="18"/>
      <c r="D54" s="19"/>
      <c r="E54" s="18"/>
      <c r="F54" s="20"/>
      <c r="G54" s="18"/>
      <c r="H54" s="18">
        <f t="shared" si="1"/>
        <v>0</v>
      </c>
      <c r="I54" s="21"/>
      <c r="J54" s="22" t="str">
        <f t="shared" si="2"/>
        <v/>
      </c>
      <c r="K54" s="23"/>
      <c r="L54" s="20"/>
      <c r="M54" s="18">
        <f>IFERROR(VLOOKUP(L54,[1]!ТМ[#Data],2,FALSE),0)</f>
        <v>0</v>
      </c>
      <c r="N54" s="20"/>
      <c r="O54" s="24"/>
      <c r="P54" s="25" t="e">
        <f t="shared" si="3"/>
        <v>#N/A</v>
      </c>
      <c r="Q54" s="22"/>
      <c r="R54" s="22" t="e">
        <f t="shared" si="0"/>
        <v>#N/A</v>
      </c>
      <c r="S54" s="26"/>
      <c r="T54" s="18">
        <f t="shared" si="4"/>
        <v>0</v>
      </c>
      <c r="U54" s="27" t="str">
        <f t="shared" si="5"/>
        <v/>
      </c>
      <c r="V54" s="22" t="str">
        <f t="shared" si="6"/>
        <v/>
      </c>
      <c r="W54" s="23" t="str">
        <f t="shared" si="7"/>
        <v/>
      </c>
      <c r="X54" s="18" t="str">
        <f t="shared" si="8"/>
        <v/>
      </c>
      <c r="Y54" s="18" t="str">
        <f t="shared" si="9"/>
        <v/>
      </c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</row>
    <row r="55" spans="1:45" ht="23.25" x14ac:dyDescent="0.35">
      <c r="A55" s="15">
        <v>52</v>
      </c>
      <c r="B55" s="18"/>
      <c r="C55" s="18"/>
      <c r="D55" s="19"/>
      <c r="E55" s="18"/>
      <c r="F55" s="20"/>
      <c r="G55" s="18"/>
      <c r="H55" s="18">
        <f t="shared" si="1"/>
        <v>0</v>
      </c>
      <c r="I55" s="21"/>
      <c r="J55" s="22" t="str">
        <f t="shared" si="2"/>
        <v/>
      </c>
      <c r="K55" s="23"/>
      <c r="L55" s="20"/>
      <c r="M55" s="18">
        <f>IFERROR(VLOOKUP(L55,[1]!ТМ[#Data],2,FALSE),0)</f>
        <v>0</v>
      </c>
      <c r="N55" s="20"/>
      <c r="O55" s="24"/>
      <c r="P55" s="25" t="e">
        <f t="shared" si="3"/>
        <v>#N/A</v>
      </c>
      <c r="Q55" s="22"/>
      <c r="R55" s="22" t="e">
        <f t="shared" si="0"/>
        <v>#N/A</v>
      </c>
      <c r="S55" s="26"/>
      <c r="T55" s="18">
        <f t="shared" si="4"/>
        <v>0</v>
      </c>
      <c r="U55" s="27" t="str">
        <f t="shared" si="5"/>
        <v/>
      </c>
      <c r="V55" s="22" t="str">
        <f t="shared" si="6"/>
        <v/>
      </c>
      <c r="W55" s="23" t="str">
        <f t="shared" si="7"/>
        <v/>
      </c>
      <c r="X55" s="18" t="str">
        <f t="shared" si="8"/>
        <v/>
      </c>
      <c r="Y55" s="18" t="str">
        <f t="shared" si="9"/>
        <v/>
      </c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</row>
    <row r="56" spans="1:45" ht="23.25" x14ac:dyDescent="0.35">
      <c r="A56" s="15">
        <v>53</v>
      </c>
      <c r="B56" s="18"/>
      <c r="C56" s="18"/>
      <c r="D56" s="19"/>
      <c r="E56" s="18"/>
      <c r="F56" s="20"/>
      <c r="G56" s="18"/>
      <c r="H56" s="18">
        <f t="shared" si="1"/>
        <v>0</v>
      </c>
      <c r="I56" s="21"/>
      <c r="J56" s="22" t="str">
        <f t="shared" si="2"/>
        <v/>
      </c>
      <c r="K56" s="23"/>
      <c r="L56" s="20"/>
      <c r="M56" s="18">
        <f>IFERROR(VLOOKUP(L56,[1]!ТМ[#Data],2,FALSE),0)</f>
        <v>0</v>
      </c>
      <c r="N56" s="20"/>
      <c r="O56" s="24"/>
      <c r="P56" s="25" t="e">
        <f t="shared" si="3"/>
        <v>#N/A</v>
      </c>
      <c r="Q56" s="22"/>
      <c r="R56" s="22" t="e">
        <f t="shared" si="0"/>
        <v>#N/A</v>
      </c>
      <c r="S56" s="26"/>
      <c r="T56" s="18">
        <f t="shared" si="4"/>
        <v>0</v>
      </c>
      <c r="U56" s="27" t="str">
        <f t="shared" si="5"/>
        <v/>
      </c>
      <c r="V56" s="22" t="str">
        <f t="shared" si="6"/>
        <v/>
      </c>
      <c r="W56" s="23" t="str">
        <f t="shared" si="7"/>
        <v/>
      </c>
      <c r="X56" s="18" t="str">
        <f t="shared" si="8"/>
        <v/>
      </c>
      <c r="Y56" s="18" t="str">
        <f t="shared" si="9"/>
        <v/>
      </c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</row>
    <row r="57" spans="1:45" ht="23.25" x14ac:dyDescent="0.35">
      <c r="A57" s="15">
        <v>54</v>
      </c>
      <c r="B57" s="18"/>
      <c r="C57" s="18"/>
      <c r="D57" s="19"/>
      <c r="E57" s="18"/>
      <c r="F57" s="20"/>
      <c r="G57" s="18"/>
      <c r="H57" s="18">
        <f t="shared" si="1"/>
        <v>0</v>
      </c>
      <c r="I57" s="21"/>
      <c r="J57" s="22" t="str">
        <f t="shared" si="2"/>
        <v/>
      </c>
      <c r="K57" s="23"/>
      <c r="L57" s="20"/>
      <c r="M57" s="18">
        <f>IFERROR(VLOOKUP(L57,[1]!ТМ[#Data],2,FALSE),0)</f>
        <v>0</v>
      </c>
      <c r="N57" s="20"/>
      <c r="O57" s="24"/>
      <c r="P57" s="25" t="e">
        <f t="shared" si="3"/>
        <v>#N/A</v>
      </c>
      <c r="Q57" s="22"/>
      <c r="R57" s="22" t="e">
        <f t="shared" si="0"/>
        <v>#N/A</v>
      </c>
      <c r="S57" s="26"/>
      <c r="T57" s="18">
        <f t="shared" si="4"/>
        <v>0</v>
      </c>
      <c r="U57" s="27" t="str">
        <f t="shared" si="5"/>
        <v/>
      </c>
      <c r="V57" s="22" t="str">
        <f t="shared" si="6"/>
        <v/>
      </c>
      <c r="W57" s="23" t="str">
        <f t="shared" si="7"/>
        <v/>
      </c>
      <c r="X57" s="18" t="str">
        <f t="shared" si="8"/>
        <v/>
      </c>
      <c r="Y57" s="18" t="str">
        <f t="shared" si="9"/>
        <v/>
      </c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</row>
    <row r="58" spans="1:45" ht="23.25" x14ac:dyDescent="0.35">
      <c r="A58" s="15">
        <v>55</v>
      </c>
      <c r="B58" s="18"/>
      <c r="C58" s="18"/>
      <c r="D58" s="19"/>
      <c r="E58" s="18"/>
      <c r="F58" s="20"/>
      <c r="G58" s="18"/>
      <c r="H58" s="18">
        <f t="shared" si="1"/>
        <v>0</v>
      </c>
      <c r="I58" s="21"/>
      <c r="J58" s="22" t="str">
        <f t="shared" si="2"/>
        <v/>
      </c>
      <c r="K58" s="23"/>
      <c r="L58" s="20"/>
      <c r="M58" s="18">
        <f>IFERROR(VLOOKUP(L58,[1]!ТМ[#Data],2,FALSE),0)</f>
        <v>0</v>
      </c>
      <c r="N58" s="20"/>
      <c r="O58" s="24"/>
      <c r="P58" s="25" t="e">
        <f t="shared" si="3"/>
        <v>#N/A</v>
      </c>
      <c r="Q58" s="22"/>
      <c r="R58" s="22" t="e">
        <f t="shared" si="0"/>
        <v>#N/A</v>
      </c>
      <c r="S58" s="26"/>
      <c r="T58" s="18">
        <f t="shared" si="4"/>
        <v>0</v>
      </c>
      <c r="U58" s="27" t="str">
        <f t="shared" si="5"/>
        <v/>
      </c>
      <c r="V58" s="22" t="str">
        <f t="shared" si="6"/>
        <v/>
      </c>
      <c r="W58" s="23" t="str">
        <f t="shared" si="7"/>
        <v/>
      </c>
      <c r="X58" s="18" t="str">
        <f t="shared" si="8"/>
        <v/>
      </c>
      <c r="Y58" s="18" t="str">
        <f t="shared" si="9"/>
        <v/>
      </c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</row>
    <row r="59" spans="1:45" ht="23.25" x14ac:dyDescent="0.35">
      <c r="A59" s="15">
        <v>56</v>
      </c>
      <c r="B59" s="18"/>
      <c r="C59" s="18"/>
      <c r="D59" s="19"/>
      <c r="E59" s="18"/>
      <c r="F59" s="20"/>
      <c r="G59" s="18"/>
      <c r="H59" s="18">
        <f t="shared" si="1"/>
        <v>0</v>
      </c>
      <c r="I59" s="21"/>
      <c r="J59" s="22" t="str">
        <f t="shared" si="2"/>
        <v/>
      </c>
      <c r="K59" s="23"/>
      <c r="L59" s="20"/>
      <c r="M59" s="18">
        <f>IFERROR(VLOOKUP(L59,[1]!ТМ[#Data],2,FALSE),0)</f>
        <v>0</v>
      </c>
      <c r="N59" s="20"/>
      <c r="O59" s="24"/>
      <c r="P59" s="25" t="e">
        <f t="shared" si="3"/>
        <v>#N/A</v>
      </c>
      <c r="Q59" s="22"/>
      <c r="R59" s="22" t="e">
        <f t="shared" si="0"/>
        <v>#N/A</v>
      </c>
      <c r="S59" s="26"/>
      <c r="T59" s="18">
        <f t="shared" si="4"/>
        <v>0</v>
      </c>
      <c r="U59" s="27" t="str">
        <f t="shared" si="5"/>
        <v/>
      </c>
      <c r="V59" s="22" t="str">
        <f t="shared" si="6"/>
        <v/>
      </c>
      <c r="W59" s="23" t="str">
        <f t="shared" si="7"/>
        <v/>
      </c>
      <c r="X59" s="18" t="str">
        <f t="shared" si="8"/>
        <v/>
      </c>
      <c r="Y59" s="18" t="str">
        <f t="shared" si="9"/>
        <v/>
      </c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</row>
    <row r="60" spans="1:45" ht="23.25" x14ac:dyDescent="0.35">
      <c r="A60" s="15">
        <v>57</v>
      </c>
      <c r="B60" s="18"/>
      <c r="C60" s="18"/>
      <c r="D60" s="19"/>
      <c r="E60" s="18"/>
      <c r="F60" s="20"/>
      <c r="G60" s="18"/>
      <c r="H60" s="18">
        <f t="shared" si="1"/>
        <v>0</v>
      </c>
      <c r="I60" s="21"/>
      <c r="J60" s="22" t="str">
        <f t="shared" si="2"/>
        <v/>
      </c>
      <c r="K60" s="23"/>
      <c r="L60" s="20"/>
      <c r="M60" s="18">
        <f>IFERROR(VLOOKUP(L60,[1]!ТМ[#Data],2,FALSE),0)</f>
        <v>0</v>
      </c>
      <c r="N60" s="20"/>
      <c r="O60" s="24"/>
      <c r="P60" s="25" t="e">
        <f t="shared" si="3"/>
        <v>#N/A</v>
      </c>
      <c r="Q60" s="22"/>
      <c r="R60" s="22" t="e">
        <f t="shared" si="0"/>
        <v>#N/A</v>
      </c>
      <c r="S60" s="26"/>
      <c r="T60" s="18">
        <f t="shared" si="4"/>
        <v>0</v>
      </c>
      <c r="U60" s="27" t="str">
        <f t="shared" si="5"/>
        <v/>
      </c>
      <c r="V60" s="22" t="str">
        <f t="shared" si="6"/>
        <v/>
      </c>
      <c r="W60" s="23" t="str">
        <f t="shared" si="7"/>
        <v/>
      </c>
      <c r="X60" s="18" t="str">
        <f t="shared" si="8"/>
        <v/>
      </c>
      <c r="Y60" s="18" t="str">
        <f t="shared" si="9"/>
        <v/>
      </c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</row>
    <row r="61" spans="1:45" ht="23.25" x14ac:dyDescent="0.35">
      <c r="A61" s="15">
        <v>58</v>
      </c>
      <c r="B61" s="18"/>
      <c r="C61" s="18"/>
      <c r="D61" s="19"/>
      <c r="E61" s="18"/>
      <c r="F61" s="20"/>
      <c r="G61" s="18"/>
      <c r="H61" s="18">
        <f t="shared" si="1"/>
        <v>0</v>
      </c>
      <c r="I61" s="21"/>
      <c r="J61" s="22" t="str">
        <f t="shared" si="2"/>
        <v/>
      </c>
      <c r="K61" s="23"/>
      <c r="L61" s="20"/>
      <c r="M61" s="18">
        <f>IFERROR(VLOOKUP(L61,[1]!ТМ[#Data],2,FALSE),0)</f>
        <v>0</v>
      </c>
      <c r="N61" s="20"/>
      <c r="O61" s="24"/>
      <c r="P61" s="25" t="e">
        <f t="shared" si="3"/>
        <v>#N/A</v>
      </c>
      <c r="Q61" s="22"/>
      <c r="R61" s="22" t="e">
        <f t="shared" si="0"/>
        <v>#N/A</v>
      </c>
      <c r="S61" s="26"/>
      <c r="T61" s="18">
        <f t="shared" si="4"/>
        <v>0</v>
      </c>
      <c r="U61" s="27" t="str">
        <f t="shared" si="5"/>
        <v/>
      </c>
      <c r="V61" s="22" t="str">
        <f t="shared" si="6"/>
        <v/>
      </c>
      <c r="W61" s="23" t="str">
        <f t="shared" si="7"/>
        <v/>
      </c>
      <c r="X61" s="18" t="str">
        <f t="shared" si="8"/>
        <v/>
      </c>
      <c r="Y61" s="18" t="str">
        <f t="shared" si="9"/>
        <v/>
      </c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</row>
    <row r="62" spans="1:45" ht="23.25" x14ac:dyDescent="0.35">
      <c r="A62" s="15">
        <v>59</v>
      </c>
      <c r="B62" s="18"/>
      <c r="C62" s="18"/>
      <c r="D62" s="19"/>
      <c r="E62" s="18"/>
      <c r="F62" s="20"/>
      <c r="G62" s="18"/>
      <c r="H62" s="18">
        <f t="shared" si="1"/>
        <v>0</v>
      </c>
      <c r="I62" s="21"/>
      <c r="J62" s="22" t="str">
        <f t="shared" si="2"/>
        <v/>
      </c>
      <c r="K62" s="23"/>
      <c r="L62" s="20"/>
      <c r="M62" s="18">
        <f>IFERROR(VLOOKUP(L62,[1]!ТМ[#Data],2,FALSE),0)</f>
        <v>0</v>
      </c>
      <c r="N62" s="20"/>
      <c r="O62" s="24"/>
      <c r="P62" s="25" t="e">
        <f t="shared" si="3"/>
        <v>#N/A</v>
      </c>
      <c r="Q62" s="22"/>
      <c r="R62" s="22" t="e">
        <f t="shared" si="0"/>
        <v>#N/A</v>
      </c>
      <c r="S62" s="26"/>
      <c r="T62" s="18">
        <f t="shared" si="4"/>
        <v>0</v>
      </c>
      <c r="U62" s="27" t="str">
        <f t="shared" si="5"/>
        <v/>
      </c>
      <c r="V62" s="22" t="str">
        <f t="shared" si="6"/>
        <v/>
      </c>
      <c r="W62" s="23" t="str">
        <f t="shared" si="7"/>
        <v/>
      </c>
      <c r="X62" s="18" t="str">
        <f t="shared" si="8"/>
        <v/>
      </c>
      <c r="Y62" s="18" t="str">
        <f t="shared" si="9"/>
        <v/>
      </c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</row>
    <row r="63" spans="1:45" ht="23.25" x14ac:dyDescent="0.35">
      <c r="A63" s="15">
        <v>60</v>
      </c>
      <c r="B63" s="18"/>
      <c r="C63" s="18"/>
      <c r="D63" s="19"/>
      <c r="E63" s="18"/>
      <c r="F63" s="20"/>
      <c r="G63" s="18"/>
      <c r="H63" s="18">
        <f t="shared" si="1"/>
        <v>0</v>
      </c>
      <c r="I63" s="21"/>
      <c r="J63" s="22" t="str">
        <f t="shared" si="2"/>
        <v/>
      </c>
      <c r="K63" s="23"/>
      <c r="L63" s="20"/>
      <c r="M63" s="18">
        <f>IFERROR(VLOOKUP(L63,[1]!ТМ[#Data],2,FALSE),0)</f>
        <v>0</v>
      </c>
      <c r="N63" s="20"/>
      <c r="O63" s="24"/>
      <c r="P63" s="25" t="e">
        <f t="shared" si="3"/>
        <v>#N/A</v>
      </c>
      <c r="Q63" s="22"/>
      <c r="R63" s="22" t="e">
        <f t="shared" si="0"/>
        <v>#N/A</v>
      </c>
      <c r="S63" s="26"/>
      <c r="T63" s="18">
        <f t="shared" si="4"/>
        <v>0</v>
      </c>
      <c r="U63" s="27" t="str">
        <f t="shared" si="5"/>
        <v/>
      </c>
      <c r="V63" s="22" t="str">
        <f t="shared" si="6"/>
        <v/>
      </c>
      <c r="W63" s="23" t="str">
        <f t="shared" si="7"/>
        <v/>
      </c>
      <c r="X63" s="18" t="str">
        <f t="shared" si="8"/>
        <v/>
      </c>
      <c r="Y63" s="18" t="str">
        <f t="shared" si="9"/>
        <v/>
      </c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</row>
    <row r="64" spans="1:45" ht="23.25" x14ac:dyDescent="0.35">
      <c r="A64" s="15">
        <v>61</v>
      </c>
      <c r="B64" s="18"/>
      <c r="C64" s="18"/>
      <c r="D64" s="19"/>
      <c r="E64" s="18"/>
      <c r="F64" s="20"/>
      <c r="G64" s="18"/>
      <c r="H64" s="18">
        <f t="shared" si="1"/>
        <v>0</v>
      </c>
      <c r="I64" s="21"/>
      <c r="J64" s="22" t="str">
        <f t="shared" si="2"/>
        <v/>
      </c>
      <c r="K64" s="23"/>
      <c r="L64" s="20"/>
      <c r="M64" s="18">
        <f>IFERROR(VLOOKUP(L64,[1]!ТМ[#Data],2,FALSE),0)</f>
        <v>0</v>
      </c>
      <c r="N64" s="20"/>
      <c r="O64" s="24"/>
      <c r="P64" s="25" t="e">
        <f t="shared" si="3"/>
        <v>#N/A</v>
      </c>
      <c r="Q64" s="22"/>
      <c r="R64" s="22" t="e">
        <f t="shared" si="0"/>
        <v>#N/A</v>
      </c>
      <c r="S64" s="26"/>
      <c r="T64" s="18">
        <f t="shared" si="4"/>
        <v>0</v>
      </c>
      <c r="U64" s="27" t="str">
        <f t="shared" si="5"/>
        <v/>
      </c>
      <c r="V64" s="22" t="str">
        <f t="shared" si="6"/>
        <v/>
      </c>
      <c r="W64" s="23" t="str">
        <f t="shared" si="7"/>
        <v/>
      </c>
      <c r="X64" s="18" t="str">
        <f t="shared" si="8"/>
        <v/>
      </c>
      <c r="Y64" s="18" t="str">
        <f t="shared" si="9"/>
        <v/>
      </c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</row>
    <row r="65" spans="1:45" ht="23.25" x14ac:dyDescent="0.35">
      <c r="A65" s="15">
        <v>62</v>
      </c>
      <c r="B65" s="18"/>
      <c r="C65" s="18"/>
      <c r="D65" s="19"/>
      <c r="E65" s="18"/>
      <c r="F65" s="20"/>
      <c r="G65" s="18"/>
      <c r="H65" s="18">
        <f t="shared" si="1"/>
        <v>0</v>
      </c>
      <c r="I65" s="21"/>
      <c r="J65" s="22" t="str">
        <f t="shared" si="2"/>
        <v/>
      </c>
      <c r="K65" s="23"/>
      <c r="L65" s="20"/>
      <c r="M65" s="18">
        <f>IFERROR(VLOOKUP(L65,[1]!ТМ[#Data],2,FALSE),0)</f>
        <v>0</v>
      </c>
      <c r="N65" s="20"/>
      <c r="O65" s="24"/>
      <c r="P65" s="25" t="e">
        <f t="shared" si="3"/>
        <v>#N/A</v>
      </c>
      <c r="Q65" s="22"/>
      <c r="R65" s="22" t="e">
        <f t="shared" si="0"/>
        <v>#N/A</v>
      </c>
      <c r="S65" s="26"/>
      <c r="T65" s="18">
        <f t="shared" si="4"/>
        <v>0</v>
      </c>
      <c r="U65" s="27" t="str">
        <f t="shared" si="5"/>
        <v/>
      </c>
      <c r="V65" s="22" t="str">
        <f t="shared" si="6"/>
        <v/>
      </c>
      <c r="W65" s="23" t="str">
        <f t="shared" si="7"/>
        <v/>
      </c>
      <c r="X65" s="18" t="str">
        <f t="shared" si="8"/>
        <v/>
      </c>
      <c r="Y65" s="18" t="str">
        <f t="shared" si="9"/>
        <v/>
      </c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</row>
    <row r="66" spans="1:45" ht="23.25" x14ac:dyDescent="0.35">
      <c r="A66" s="15">
        <v>63</v>
      </c>
      <c r="B66" s="18"/>
      <c r="C66" s="18"/>
      <c r="D66" s="19"/>
      <c r="E66" s="18"/>
      <c r="F66" s="20"/>
      <c r="G66" s="18"/>
      <c r="H66" s="18">
        <f t="shared" si="1"/>
        <v>0</v>
      </c>
      <c r="I66" s="21"/>
      <c r="J66" s="22" t="str">
        <f t="shared" si="2"/>
        <v/>
      </c>
      <c r="K66" s="23"/>
      <c r="L66" s="20"/>
      <c r="M66" s="18">
        <f>IFERROR(VLOOKUP(L66,[1]!ТМ[#Data],2,FALSE),0)</f>
        <v>0</v>
      </c>
      <c r="N66" s="20"/>
      <c r="O66" s="24"/>
      <c r="P66" s="25" t="e">
        <f t="shared" si="3"/>
        <v>#N/A</v>
      </c>
      <c r="Q66" s="22"/>
      <c r="R66" s="22" t="e">
        <f t="shared" si="0"/>
        <v>#N/A</v>
      </c>
      <c r="S66" s="26"/>
      <c r="T66" s="18">
        <f t="shared" si="4"/>
        <v>0</v>
      </c>
      <c r="U66" s="27" t="str">
        <f t="shared" si="5"/>
        <v/>
      </c>
      <c r="V66" s="22" t="str">
        <f t="shared" si="6"/>
        <v/>
      </c>
      <c r="W66" s="23" t="str">
        <f t="shared" si="7"/>
        <v/>
      </c>
      <c r="X66" s="18" t="str">
        <f t="shared" si="8"/>
        <v/>
      </c>
      <c r="Y66" s="18" t="str">
        <f t="shared" si="9"/>
        <v/>
      </c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</row>
    <row r="67" spans="1:45" ht="23.25" x14ac:dyDescent="0.35">
      <c r="A67" s="15">
        <v>64</v>
      </c>
      <c r="B67" s="18"/>
      <c r="C67" s="18"/>
      <c r="D67" s="19"/>
      <c r="E67" s="18"/>
      <c r="F67" s="20"/>
      <c r="G67" s="18"/>
      <c r="H67" s="18">
        <f t="shared" si="1"/>
        <v>0</v>
      </c>
      <c r="I67" s="21"/>
      <c r="J67" s="22" t="str">
        <f t="shared" si="2"/>
        <v/>
      </c>
      <c r="K67" s="23"/>
      <c r="L67" s="20"/>
      <c r="M67" s="18">
        <f>IFERROR(VLOOKUP(L67,[1]!ТМ[#Data],2,FALSE),0)</f>
        <v>0</v>
      </c>
      <c r="N67" s="20"/>
      <c r="O67" s="24"/>
      <c r="P67" s="25" t="e">
        <f t="shared" si="3"/>
        <v>#N/A</v>
      </c>
      <c r="Q67" s="22"/>
      <c r="R67" s="22" t="e">
        <f t="shared" si="0"/>
        <v>#N/A</v>
      </c>
      <c r="S67" s="26"/>
      <c r="T67" s="18">
        <f t="shared" si="4"/>
        <v>0</v>
      </c>
      <c r="U67" s="27" t="str">
        <f t="shared" si="5"/>
        <v/>
      </c>
      <c r="V67" s="22" t="str">
        <f t="shared" si="6"/>
        <v/>
      </c>
      <c r="W67" s="23" t="str">
        <f t="shared" si="7"/>
        <v/>
      </c>
      <c r="X67" s="18" t="str">
        <f t="shared" si="8"/>
        <v/>
      </c>
      <c r="Y67" s="18" t="str">
        <f t="shared" si="9"/>
        <v/>
      </c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</row>
    <row r="68" spans="1:45" ht="23.25" x14ac:dyDescent="0.35">
      <c r="A68" s="15">
        <v>65</v>
      </c>
      <c r="B68" s="18"/>
      <c r="C68" s="18"/>
      <c r="D68" s="19"/>
      <c r="E68" s="18"/>
      <c r="F68" s="20"/>
      <c r="G68" s="18"/>
      <c r="H68" s="18">
        <f t="shared" si="1"/>
        <v>0</v>
      </c>
      <c r="I68" s="21"/>
      <c r="J68" s="22" t="str">
        <f t="shared" si="2"/>
        <v/>
      </c>
      <c r="K68" s="23"/>
      <c r="L68" s="20"/>
      <c r="M68" s="18">
        <f>IFERROR(VLOOKUP(L68,[1]!ТМ[#Data],2,FALSE),0)</f>
        <v>0</v>
      </c>
      <c r="N68" s="20"/>
      <c r="O68" s="24"/>
      <c r="P68" s="25" t="e">
        <f t="shared" si="3"/>
        <v>#N/A</v>
      </c>
      <c r="Q68" s="22"/>
      <c r="R68" s="22" t="e">
        <f t="shared" ref="R68:R131" si="10">_xlfn.IFS(N68="Труба профильная","х",N68="Уголок","х",N68="Труба круглая","х")</f>
        <v>#N/A</v>
      </c>
      <c r="S68" s="26"/>
      <c r="T68" s="18">
        <f t="shared" si="4"/>
        <v>0</v>
      </c>
      <c r="U68" s="27" t="str">
        <f t="shared" si="5"/>
        <v/>
      </c>
      <c r="V68" s="22" t="str">
        <f t="shared" si="6"/>
        <v/>
      </c>
      <c r="W68" s="23" t="str">
        <f t="shared" si="7"/>
        <v/>
      </c>
      <c r="X68" s="18" t="str">
        <f t="shared" si="8"/>
        <v/>
      </c>
      <c r="Y68" s="18" t="str">
        <f t="shared" si="9"/>
        <v/>
      </c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</row>
    <row r="69" spans="1:45" ht="23.25" x14ac:dyDescent="0.35">
      <c r="A69" s="15">
        <v>66</v>
      </c>
      <c r="B69" s="18"/>
      <c r="C69" s="18"/>
      <c r="D69" s="19"/>
      <c r="E69" s="18"/>
      <c r="F69" s="20"/>
      <c r="G69" s="18"/>
      <c r="H69" s="18">
        <f t="shared" ref="H69:H132" si="11">PRODUCT(D69,G69)</f>
        <v>0</v>
      </c>
      <c r="I69" s="21"/>
      <c r="J69" s="22" t="str">
        <f t="shared" ref="J69:J132" si="12">IF(N69="Лист/Плита","х","")</f>
        <v/>
      </c>
      <c r="K69" s="23"/>
      <c r="L69" s="20"/>
      <c r="M69" s="18">
        <f>IFERROR(VLOOKUP(L69,[1]!ТМ[#Data],2,FALSE),0)</f>
        <v>0</v>
      </c>
      <c r="N69" s="20"/>
      <c r="O69" s="24"/>
      <c r="P69" s="25" t="e">
        <f t="shared" ref="P69:P132" si="13">_xlfn.IFS(N69="Лазерная вырезка","s",N69="Круг/Пруток","Ø",N69="Труба профильная","х",N69="Шестигранник","s",N69="Лист/Плита","s",N69="Лента","s",N69="Уголок","х",N69="Штанга резьбовая","М",N69="Квадрат","",N69="Труба круглая","",N69="Швеллер","",N69="Балка/Двутавр","")</f>
        <v>#N/A</v>
      </c>
      <c r="Q69" s="22"/>
      <c r="R69" s="22" t="e">
        <f t="shared" si="10"/>
        <v>#N/A</v>
      </c>
      <c r="S69" s="26"/>
      <c r="T69" s="18">
        <f t="shared" ref="T69:T132" si="14">IF(H69&gt;0,(IF(OR(N69="Балка/Двутавр",N69="Швеллер"),(_xlfn.IFS(Q69*10&lt;=20,1,Q69*10&lt;=75,1.5,Q69*10&lt;=150,2,Q69*10&gt;150,2.5)),(_xlfn.IFS(Q69&lt;=20,1,Q69&lt;=75,1.5,Q69&lt;=150,2,Q69&gt;150,2.5)))),0)</f>
        <v>0</v>
      </c>
      <c r="U69" s="27" t="str">
        <f t="shared" ref="U69:U132" si="15">IF(N69="Лист/Плита",(SUM(I69,T69*2)),"")</f>
        <v/>
      </c>
      <c r="V69" s="22" t="str">
        <f t="shared" ref="V69:V132" si="16">IF(N69="Лист/Плита","х","")</f>
        <v/>
      </c>
      <c r="W69" s="23" t="str">
        <f t="shared" ref="W69:W132" si="17">IF((SUM(K69,T69*2)&gt;2),(SUM(K69,T69*2)),"")</f>
        <v/>
      </c>
      <c r="X69" s="18" t="str">
        <f t="shared" ref="X69:X132" si="18">IF(N69="Лазерная вырезка",H69,(IF(ISERR(IF(N69="Лист/Плита",H69,ROUNDUP(SUM(((H69*W69)/1000),(((H69*W69)/1000)*0.1),((H69*5)/1000)),1))),"",(IF(N69="Лист/Плита",H69,ROUNDUP(SUM(((H69*W69)/1000),(((H69*W69)/1000)*0.1),((H69*5)/1000)),1))))))</f>
        <v/>
      </c>
      <c r="Y69" s="18" t="str">
        <f t="shared" ref="Y69:Y132" si="19">IF(N69="Лазерная вырезка","шт.",(IF(H69&gt;0,(IF(N69="Лист/Плита","шт.","м.")),"")))</f>
        <v/>
      </c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</row>
    <row r="70" spans="1:45" ht="23.25" x14ac:dyDescent="0.35">
      <c r="A70" s="15">
        <v>67</v>
      </c>
      <c r="B70" s="18"/>
      <c r="C70" s="18"/>
      <c r="D70" s="19"/>
      <c r="E70" s="18"/>
      <c r="F70" s="20"/>
      <c r="G70" s="18"/>
      <c r="H70" s="18">
        <f t="shared" si="11"/>
        <v>0</v>
      </c>
      <c r="I70" s="21"/>
      <c r="J70" s="22" t="str">
        <f t="shared" si="12"/>
        <v/>
      </c>
      <c r="K70" s="23"/>
      <c r="L70" s="20"/>
      <c r="M70" s="18">
        <f>IFERROR(VLOOKUP(L70,[1]!ТМ[#Data],2,FALSE),0)</f>
        <v>0</v>
      </c>
      <c r="N70" s="20"/>
      <c r="O70" s="24"/>
      <c r="P70" s="25" t="e">
        <f t="shared" si="13"/>
        <v>#N/A</v>
      </c>
      <c r="Q70" s="22"/>
      <c r="R70" s="22" t="e">
        <f t="shared" si="10"/>
        <v>#N/A</v>
      </c>
      <c r="S70" s="26"/>
      <c r="T70" s="18">
        <f t="shared" si="14"/>
        <v>0</v>
      </c>
      <c r="U70" s="27" t="str">
        <f t="shared" si="15"/>
        <v/>
      </c>
      <c r="V70" s="22" t="str">
        <f t="shared" si="16"/>
        <v/>
      </c>
      <c r="W70" s="23" t="str">
        <f t="shared" si="17"/>
        <v/>
      </c>
      <c r="X70" s="18" t="str">
        <f t="shared" si="18"/>
        <v/>
      </c>
      <c r="Y70" s="18" t="str">
        <f t="shared" si="19"/>
        <v/>
      </c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</row>
    <row r="71" spans="1:45" ht="23.25" x14ac:dyDescent="0.35">
      <c r="A71" s="15">
        <v>68</v>
      </c>
      <c r="B71" s="18"/>
      <c r="C71" s="18"/>
      <c r="D71" s="19"/>
      <c r="E71" s="18"/>
      <c r="F71" s="20"/>
      <c r="G71" s="18"/>
      <c r="H71" s="18">
        <f t="shared" si="11"/>
        <v>0</v>
      </c>
      <c r="I71" s="21"/>
      <c r="J71" s="22" t="str">
        <f t="shared" si="12"/>
        <v/>
      </c>
      <c r="K71" s="23"/>
      <c r="L71" s="20"/>
      <c r="M71" s="18">
        <f>IFERROR(VLOOKUP(L71,[1]!ТМ[#Data],2,FALSE),0)</f>
        <v>0</v>
      </c>
      <c r="N71" s="20"/>
      <c r="O71" s="24"/>
      <c r="P71" s="25" t="e">
        <f t="shared" si="13"/>
        <v>#N/A</v>
      </c>
      <c r="Q71" s="22"/>
      <c r="R71" s="22" t="e">
        <f t="shared" si="10"/>
        <v>#N/A</v>
      </c>
      <c r="S71" s="26"/>
      <c r="T71" s="18">
        <f t="shared" si="14"/>
        <v>0</v>
      </c>
      <c r="U71" s="27" t="str">
        <f t="shared" si="15"/>
        <v/>
      </c>
      <c r="V71" s="22" t="str">
        <f t="shared" si="16"/>
        <v/>
      </c>
      <c r="W71" s="23" t="str">
        <f t="shared" si="17"/>
        <v/>
      </c>
      <c r="X71" s="18" t="str">
        <f t="shared" si="18"/>
        <v/>
      </c>
      <c r="Y71" s="18" t="str">
        <f t="shared" si="19"/>
        <v/>
      </c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</row>
    <row r="72" spans="1:45" ht="23.25" x14ac:dyDescent="0.35">
      <c r="A72" s="15">
        <v>69</v>
      </c>
      <c r="B72" s="18"/>
      <c r="C72" s="18"/>
      <c r="D72" s="19"/>
      <c r="E72" s="18"/>
      <c r="F72" s="20"/>
      <c r="G72" s="18"/>
      <c r="H72" s="18">
        <f t="shared" si="11"/>
        <v>0</v>
      </c>
      <c r="I72" s="21"/>
      <c r="J72" s="22" t="str">
        <f t="shared" si="12"/>
        <v/>
      </c>
      <c r="K72" s="23"/>
      <c r="L72" s="20"/>
      <c r="M72" s="18">
        <f>IFERROR(VLOOKUP(L72,[1]!ТМ[#Data],2,FALSE),0)</f>
        <v>0</v>
      </c>
      <c r="N72" s="20"/>
      <c r="O72" s="24"/>
      <c r="P72" s="25" t="e">
        <f t="shared" si="13"/>
        <v>#N/A</v>
      </c>
      <c r="Q72" s="22"/>
      <c r="R72" s="22" t="e">
        <f t="shared" si="10"/>
        <v>#N/A</v>
      </c>
      <c r="S72" s="26"/>
      <c r="T72" s="18">
        <f t="shared" si="14"/>
        <v>0</v>
      </c>
      <c r="U72" s="27" t="str">
        <f t="shared" si="15"/>
        <v/>
      </c>
      <c r="V72" s="22" t="str">
        <f t="shared" si="16"/>
        <v/>
      </c>
      <c r="W72" s="23" t="str">
        <f t="shared" si="17"/>
        <v/>
      </c>
      <c r="X72" s="18" t="str">
        <f t="shared" si="18"/>
        <v/>
      </c>
      <c r="Y72" s="18" t="str">
        <f t="shared" si="19"/>
        <v/>
      </c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</row>
    <row r="73" spans="1:45" ht="23.25" x14ac:dyDescent="0.35">
      <c r="A73" s="15">
        <v>70</v>
      </c>
      <c r="B73" s="18"/>
      <c r="C73" s="18"/>
      <c r="D73" s="19"/>
      <c r="E73" s="18"/>
      <c r="F73" s="20"/>
      <c r="G73" s="18"/>
      <c r="H73" s="18">
        <f t="shared" si="11"/>
        <v>0</v>
      </c>
      <c r="I73" s="21"/>
      <c r="J73" s="22" t="str">
        <f t="shared" si="12"/>
        <v/>
      </c>
      <c r="K73" s="23"/>
      <c r="L73" s="20"/>
      <c r="M73" s="18">
        <f>IFERROR(VLOOKUP(L73,[1]!ТМ[#Data],2,FALSE),0)</f>
        <v>0</v>
      </c>
      <c r="N73" s="20"/>
      <c r="O73" s="24"/>
      <c r="P73" s="25" t="e">
        <f t="shared" si="13"/>
        <v>#N/A</v>
      </c>
      <c r="Q73" s="22"/>
      <c r="R73" s="22" t="e">
        <f t="shared" si="10"/>
        <v>#N/A</v>
      </c>
      <c r="S73" s="26"/>
      <c r="T73" s="18">
        <f t="shared" si="14"/>
        <v>0</v>
      </c>
      <c r="U73" s="27" t="str">
        <f t="shared" si="15"/>
        <v/>
      </c>
      <c r="V73" s="22" t="str">
        <f t="shared" si="16"/>
        <v/>
      </c>
      <c r="W73" s="23" t="str">
        <f t="shared" si="17"/>
        <v/>
      </c>
      <c r="X73" s="18" t="str">
        <f t="shared" si="18"/>
        <v/>
      </c>
      <c r="Y73" s="18" t="str">
        <f t="shared" si="19"/>
        <v/>
      </c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</row>
    <row r="74" spans="1:45" ht="23.25" x14ac:dyDescent="0.35">
      <c r="A74" s="15">
        <v>71</v>
      </c>
      <c r="B74" s="18"/>
      <c r="C74" s="18"/>
      <c r="D74" s="19"/>
      <c r="E74" s="18"/>
      <c r="F74" s="20"/>
      <c r="G74" s="18"/>
      <c r="H74" s="18">
        <f t="shared" si="11"/>
        <v>0</v>
      </c>
      <c r="I74" s="21"/>
      <c r="J74" s="22" t="str">
        <f t="shared" si="12"/>
        <v/>
      </c>
      <c r="K74" s="23"/>
      <c r="L74" s="20"/>
      <c r="M74" s="18">
        <f>IFERROR(VLOOKUP(L74,[1]!ТМ[#Data],2,FALSE),0)</f>
        <v>0</v>
      </c>
      <c r="N74" s="20"/>
      <c r="O74" s="24"/>
      <c r="P74" s="25" t="e">
        <f t="shared" si="13"/>
        <v>#N/A</v>
      </c>
      <c r="Q74" s="22"/>
      <c r="R74" s="22" t="e">
        <f t="shared" si="10"/>
        <v>#N/A</v>
      </c>
      <c r="S74" s="26"/>
      <c r="T74" s="18">
        <f t="shared" si="14"/>
        <v>0</v>
      </c>
      <c r="U74" s="27" t="str">
        <f t="shared" si="15"/>
        <v/>
      </c>
      <c r="V74" s="22" t="str">
        <f t="shared" si="16"/>
        <v/>
      </c>
      <c r="W74" s="23" t="str">
        <f t="shared" si="17"/>
        <v/>
      </c>
      <c r="X74" s="18" t="str">
        <f t="shared" si="18"/>
        <v/>
      </c>
      <c r="Y74" s="18" t="str">
        <f t="shared" si="19"/>
        <v/>
      </c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</row>
    <row r="75" spans="1:45" ht="23.25" x14ac:dyDescent="0.35">
      <c r="A75" s="15">
        <v>72</v>
      </c>
      <c r="B75" s="18"/>
      <c r="C75" s="18"/>
      <c r="D75" s="19"/>
      <c r="E75" s="18"/>
      <c r="F75" s="20"/>
      <c r="G75" s="18"/>
      <c r="H75" s="18">
        <f t="shared" si="11"/>
        <v>0</v>
      </c>
      <c r="I75" s="21"/>
      <c r="J75" s="22" t="str">
        <f t="shared" si="12"/>
        <v/>
      </c>
      <c r="K75" s="23"/>
      <c r="L75" s="20"/>
      <c r="M75" s="18">
        <f>IFERROR(VLOOKUP(L75,[1]!ТМ[#Data],2,FALSE),0)</f>
        <v>0</v>
      </c>
      <c r="N75" s="20"/>
      <c r="O75" s="24"/>
      <c r="P75" s="25" t="e">
        <f t="shared" si="13"/>
        <v>#N/A</v>
      </c>
      <c r="Q75" s="22"/>
      <c r="R75" s="22" t="e">
        <f t="shared" si="10"/>
        <v>#N/A</v>
      </c>
      <c r="S75" s="26"/>
      <c r="T75" s="18">
        <f t="shared" si="14"/>
        <v>0</v>
      </c>
      <c r="U75" s="27" t="str">
        <f t="shared" si="15"/>
        <v/>
      </c>
      <c r="V75" s="22" t="str">
        <f t="shared" si="16"/>
        <v/>
      </c>
      <c r="W75" s="23" t="str">
        <f t="shared" si="17"/>
        <v/>
      </c>
      <c r="X75" s="18" t="str">
        <f t="shared" si="18"/>
        <v/>
      </c>
      <c r="Y75" s="18" t="str">
        <f t="shared" si="19"/>
        <v/>
      </c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</row>
    <row r="76" spans="1:45" ht="23.25" x14ac:dyDescent="0.35">
      <c r="A76" s="15">
        <v>73</v>
      </c>
      <c r="B76" s="18"/>
      <c r="C76" s="18"/>
      <c r="D76" s="19"/>
      <c r="E76" s="18"/>
      <c r="F76" s="20"/>
      <c r="G76" s="18"/>
      <c r="H76" s="18">
        <f t="shared" si="11"/>
        <v>0</v>
      </c>
      <c r="I76" s="21"/>
      <c r="J76" s="22" t="str">
        <f t="shared" si="12"/>
        <v/>
      </c>
      <c r="K76" s="23"/>
      <c r="L76" s="20"/>
      <c r="M76" s="18">
        <f>IFERROR(VLOOKUP(L76,[1]!ТМ[#Data],2,FALSE),0)</f>
        <v>0</v>
      </c>
      <c r="N76" s="20"/>
      <c r="O76" s="24"/>
      <c r="P76" s="25" t="e">
        <f t="shared" si="13"/>
        <v>#N/A</v>
      </c>
      <c r="Q76" s="22"/>
      <c r="R76" s="22" t="e">
        <f t="shared" si="10"/>
        <v>#N/A</v>
      </c>
      <c r="S76" s="26"/>
      <c r="T76" s="18">
        <f t="shared" si="14"/>
        <v>0</v>
      </c>
      <c r="U76" s="27" t="str">
        <f t="shared" si="15"/>
        <v/>
      </c>
      <c r="V76" s="22" t="str">
        <f t="shared" si="16"/>
        <v/>
      </c>
      <c r="W76" s="23" t="str">
        <f t="shared" si="17"/>
        <v/>
      </c>
      <c r="X76" s="18" t="str">
        <f t="shared" si="18"/>
        <v/>
      </c>
      <c r="Y76" s="18" t="str">
        <f t="shared" si="19"/>
        <v/>
      </c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</row>
    <row r="77" spans="1:45" ht="23.25" x14ac:dyDescent="0.35">
      <c r="A77" s="15">
        <v>74</v>
      </c>
      <c r="B77" s="18"/>
      <c r="C77" s="18"/>
      <c r="D77" s="19"/>
      <c r="E77" s="18"/>
      <c r="F77" s="20"/>
      <c r="G77" s="18"/>
      <c r="H77" s="18">
        <f t="shared" si="11"/>
        <v>0</v>
      </c>
      <c r="I77" s="21"/>
      <c r="J77" s="22" t="str">
        <f t="shared" si="12"/>
        <v/>
      </c>
      <c r="K77" s="23"/>
      <c r="L77" s="20"/>
      <c r="M77" s="18">
        <f>IFERROR(VLOOKUP(L77,[1]!ТМ[#Data],2,FALSE),0)</f>
        <v>0</v>
      </c>
      <c r="N77" s="20"/>
      <c r="O77" s="24"/>
      <c r="P77" s="25" t="e">
        <f t="shared" si="13"/>
        <v>#N/A</v>
      </c>
      <c r="Q77" s="22"/>
      <c r="R77" s="22" t="e">
        <f t="shared" si="10"/>
        <v>#N/A</v>
      </c>
      <c r="S77" s="26"/>
      <c r="T77" s="18">
        <f t="shared" si="14"/>
        <v>0</v>
      </c>
      <c r="U77" s="27" t="str">
        <f t="shared" si="15"/>
        <v/>
      </c>
      <c r="V77" s="22" t="str">
        <f t="shared" si="16"/>
        <v/>
      </c>
      <c r="W77" s="23" t="str">
        <f t="shared" si="17"/>
        <v/>
      </c>
      <c r="X77" s="18" t="str">
        <f t="shared" si="18"/>
        <v/>
      </c>
      <c r="Y77" s="18" t="str">
        <f t="shared" si="19"/>
        <v/>
      </c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</row>
    <row r="78" spans="1:45" ht="23.25" x14ac:dyDescent="0.35">
      <c r="A78" s="15">
        <v>75</v>
      </c>
      <c r="B78" s="18"/>
      <c r="C78" s="18"/>
      <c r="D78" s="19"/>
      <c r="E78" s="18"/>
      <c r="F78" s="20"/>
      <c r="G78" s="18"/>
      <c r="H78" s="18">
        <f t="shared" si="11"/>
        <v>0</v>
      </c>
      <c r="I78" s="21"/>
      <c r="J78" s="22" t="str">
        <f t="shared" si="12"/>
        <v/>
      </c>
      <c r="K78" s="23"/>
      <c r="L78" s="20"/>
      <c r="M78" s="18">
        <f>IFERROR(VLOOKUP(L78,[1]!ТМ[#Data],2,FALSE),0)</f>
        <v>0</v>
      </c>
      <c r="N78" s="20"/>
      <c r="O78" s="24"/>
      <c r="P78" s="25" t="e">
        <f t="shared" si="13"/>
        <v>#N/A</v>
      </c>
      <c r="Q78" s="22"/>
      <c r="R78" s="22" t="e">
        <f t="shared" si="10"/>
        <v>#N/A</v>
      </c>
      <c r="S78" s="26"/>
      <c r="T78" s="18">
        <f t="shared" si="14"/>
        <v>0</v>
      </c>
      <c r="U78" s="27" t="str">
        <f t="shared" si="15"/>
        <v/>
      </c>
      <c r="V78" s="22" t="str">
        <f t="shared" si="16"/>
        <v/>
      </c>
      <c r="W78" s="23" t="str">
        <f t="shared" si="17"/>
        <v/>
      </c>
      <c r="X78" s="18" t="str">
        <f t="shared" si="18"/>
        <v/>
      </c>
      <c r="Y78" s="18" t="str">
        <f t="shared" si="19"/>
        <v/>
      </c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</row>
    <row r="79" spans="1:45" ht="23.25" x14ac:dyDescent="0.35">
      <c r="A79" s="15">
        <v>76</v>
      </c>
      <c r="B79" s="18"/>
      <c r="C79" s="18"/>
      <c r="D79" s="19"/>
      <c r="E79" s="18"/>
      <c r="F79" s="20"/>
      <c r="G79" s="18"/>
      <c r="H79" s="18">
        <f t="shared" si="11"/>
        <v>0</v>
      </c>
      <c r="I79" s="21"/>
      <c r="J79" s="22" t="str">
        <f t="shared" si="12"/>
        <v/>
      </c>
      <c r="K79" s="23"/>
      <c r="L79" s="20"/>
      <c r="M79" s="18">
        <f>IFERROR(VLOOKUP(L79,[1]!ТМ[#Data],2,FALSE),0)</f>
        <v>0</v>
      </c>
      <c r="N79" s="20"/>
      <c r="O79" s="24"/>
      <c r="P79" s="25" t="e">
        <f t="shared" si="13"/>
        <v>#N/A</v>
      </c>
      <c r="Q79" s="22"/>
      <c r="R79" s="22" t="e">
        <f t="shared" si="10"/>
        <v>#N/A</v>
      </c>
      <c r="S79" s="26"/>
      <c r="T79" s="18">
        <f t="shared" si="14"/>
        <v>0</v>
      </c>
      <c r="U79" s="27" t="str">
        <f t="shared" si="15"/>
        <v/>
      </c>
      <c r="V79" s="22" t="str">
        <f t="shared" si="16"/>
        <v/>
      </c>
      <c r="W79" s="23" t="str">
        <f t="shared" si="17"/>
        <v/>
      </c>
      <c r="X79" s="18" t="str">
        <f t="shared" si="18"/>
        <v/>
      </c>
      <c r="Y79" s="18" t="str">
        <f t="shared" si="19"/>
        <v/>
      </c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</row>
    <row r="80" spans="1:45" ht="23.25" x14ac:dyDescent="0.35">
      <c r="A80" s="15">
        <v>77</v>
      </c>
      <c r="B80" s="18"/>
      <c r="C80" s="18"/>
      <c r="D80" s="19"/>
      <c r="E80" s="18"/>
      <c r="F80" s="20"/>
      <c r="G80" s="18"/>
      <c r="H80" s="18">
        <f t="shared" si="11"/>
        <v>0</v>
      </c>
      <c r="I80" s="21"/>
      <c r="J80" s="22" t="str">
        <f t="shared" si="12"/>
        <v/>
      </c>
      <c r="K80" s="23"/>
      <c r="L80" s="20"/>
      <c r="M80" s="18">
        <f>IFERROR(VLOOKUP(L80,[1]!ТМ[#Data],2,FALSE),0)</f>
        <v>0</v>
      </c>
      <c r="N80" s="20"/>
      <c r="O80" s="24"/>
      <c r="P80" s="25" t="e">
        <f t="shared" si="13"/>
        <v>#N/A</v>
      </c>
      <c r="Q80" s="22"/>
      <c r="R80" s="22" t="e">
        <f t="shared" si="10"/>
        <v>#N/A</v>
      </c>
      <c r="S80" s="26"/>
      <c r="T80" s="18">
        <f t="shared" si="14"/>
        <v>0</v>
      </c>
      <c r="U80" s="27" t="str">
        <f t="shared" si="15"/>
        <v/>
      </c>
      <c r="V80" s="22" t="str">
        <f t="shared" si="16"/>
        <v/>
      </c>
      <c r="W80" s="23" t="str">
        <f t="shared" si="17"/>
        <v/>
      </c>
      <c r="X80" s="18" t="str">
        <f t="shared" si="18"/>
        <v/>
      </c>
      <c r="Y80" s="18" t="str">
        <f t="shared" si="19"/>
        <v/>
      </c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45" ht="23.25" x14ac:dyDescent="0.35">
      <c r="A81" s="15">
        <v>78</v>
      </c>
      <c r="B81" s="18"/>
      <c r="C81" s="18"/>
      <c r="D81" s="19"/>
      <c r="E81" s="18"/>
      <c r="F81" s="20"/>
      <c r="G81" s="18"/>
      <c r="H81" s="18">
        <f t="shared" si="11"/>
        <v>0</v>
      </c>
      <c r="I81" s="21"/>
      <c r="J81" s="22" t="str">
        <f t="shared" si="12"/>
        <v/>
      </c>
      <c r="K81" s="23"/>
      <c r="L81" s="20"/>
      <c r="M81" s="18">
        <f>IFERROR(VLOOKUP(L81,[1]!ТМ[#Data],2,FALSE),0)</f>
        <v>0</v>
      </c>
      <c r="N81" s="20"/>
      <c r="O81" s="24"/>
      <c r="P81" s="25" t="e">
        <f t="shared" si="13"/>
        <v>#N/A</v>
      </c>
      <c r="Q81" s="22"/>
      <c r="R81" s="22" t="e">
        <f t="shared" si="10"/>
        <v>#N/A</v>
      </c>
      <c r="S81" s="26"/>
      <c r="T81" s="18">
        <f t="shared" si="14"/>
        <v>0</v>
      </c>
      <c r="U81" s="27" t="str">
        <f t="shared" si="15"/>
        <v/>
      </c>
      <c r="V81" s="22" t="str">
        <f t="shared" si="16"/>
        <v/>
      </c>
      <c r="W81" s="23" t="str">
        <f t="shared" si="17"/>
        <v/>
      </c>
      <c r="X81" s="18" t="str">
        <f t="shared" si="18"/>
        <v/>
      </c>
      <c r="Y81" s="18" t="str">
        <f t="shared" si="19"/>
        <v/>
      </c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45" ht="23.25" x14ac:dyDescent="0.35">
      <c r="A82" s="15">
        <v>79</v>
      </c>
      <c r="B82" s="18"/>
      <c r="C82" s="18"/>
      <c r="D82" s="19"/>
      <c r="E82" s="18"/>
      <c r="F82" s="20"/>
      <c r="G82" s="18"/>
      <c r="H82" s="18">
        <f t="shared" si="11"/>
        <v>0</v>
      </c>
      <c r="I82" s="21"/>
      <c r="J82" s="22" t="str">
        <f t="shared" si="12"/>
        <v/>
      </c>
      <c r="K82" s="23"/>
      <c r="L82" s="20"/>
      <c r="M82" s="18">
        <f>IFERROR(VLOOKUP(L82,[1]!ТМ[#Data],2,FALSE),0)</f>
        <v>0</v>
      </c>
      <c r="N82" s="20"/>
      <c r="O82" s="24"/>
      <c r="P82" s="25" t="e">
        <f t="shared" si="13"/>
        <v>#N/A</v>
      </c>
      <c r="Q82" s="22"/>
      <c r="R82" s="22" t="e">
        <f t="shared" si="10"/>
        <v>#N/A</v>
      </c>
      <c r="S82" s="26"/>
      <c r="T82" s="18">
        <f t="shared" si="14"/>
        <v>0</v>
      </c>
      <c r="U82" s="27" t="str">
        <f t="shared" si="15"/>
        <v/>
      </c>
      <c r="V82" s="22" t="str">
        <f t="shared" si="16"/>
        <v/>
      </c>
      <c r="W82" s="23" t="str">
        <f t="shared" si="17"/>
        <v/>
      </c>
      <c r="X82" s="18" t="str">
        <f t="shared" si="18"/>
        <v/>
      </c>
      <c r="Y82" s="18" t="str">
        <f t="shared" si="19"/>
        <v/>
      </c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</row>
    <row r="83" spans="1:45" ht="23.25" x14ac:dyDescent="0.35">
      <c r="A83" s="15">
        <v>80</v>
      </c>
      <c r="B83" s="18"/>
      <c r="C83" s="18"/>
      <c r="D83" s="19"/>
      <c r="E83" s="18"/>
      <c r="F83" s="20"/>
      <c r="G83" s="18"/>
      <c r="H83" s="18">
        <f t="shared" si="11"/>
        <v>0</v>
      </c>
      <c r="I83" s="21"/>
      <c r="J83" s="22" t="str">
        <f t="shared" si="12"/>
        <v/>
      </c>
      <c r="K83" s="23"/>
      <c r="L83" s="20"/>
      <c r="M83" s="18">
        <f>IFERROR(VLOOKUP(L83,[1]!ТМ[#Data],2,FALSE),0)</f>
        <v>0</v>
      </c>
      <c r="N83" s="20"/>
      <c r="O83" s="24"/>
      <c r="P83" s="25" t="e">
        <f t="shared" si="13"/>
        <v>#N/A</v>
      </c>
      <c r="Q83" s="22"/>
      <c r="R83" s="22" t="e">
        <f t="shared" si="10"/>
        <v>#N/A</v>
      </c>
      <c r="S83" s="26"/>
      <c r="T83" s="18">
        <f t="shared" si="14"/>
        <v>0</v>
      </c>
      <c r="U83" s="27" t="str">
        <f t="shared" si="15"/>
        <v/>
      </c>
      <c r="V83" s="22" t="str">
        <f t="shared" si="16"/>
        <v/>
      </c>
      <c r="W83" s="23" t="str">
        <f t="shared" si="17"/>
        <v/>
      </c>
      <c r="X83" s="18" t="str">
        <f t="shared" si="18"/>
        <v/>
      </c>
      <c r="Y83" s="18" t="str">
        <f t="shared" si="19"/>
        <v/>
      </c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</row>
    <row r="84" spans="1:45" ht="23.25" x14ac:dyDescent="0.35">
      <c r="A84" s="15">
        <v>81</v>
      </c>
      <c r="B84" s="18"/>
      <c r="C84" s="18"/>
      <c r="D84" s="19"/>
      <c r="E84" s="18"/>
      <c r="F84" s="20"/>
      <c r="G84" s="18"/>
      <c r="H84" s="18">
        <f t="shared" si="11"/>
        <v>0</v>
      </c>
      <c r="I84" s="21"/>
      <c r="J84" s="22" t="str">
        <f t="shared" si="12"/>
        <v/>
      </c>
      <c r="K84" s="23"/>
      <c r="L84" s="20"/>
      <c r="M84" s="18">
        <f>IFERROR(VLOOKUP(L84,[1]!ТМ[#Data],2,FALSE),0)</f>
        <v>0</v>
      </c>
      <c r="N84" s="20"/>
      <c r="O84" s="24"/>
      <c r="P84" s="25" t="e">
        <f t="shared" si="13"/>
        <v>#N/A</v>
      </c>
      <c r="Q84" s="22"/>
      <c r="R84" s="22" t="e">
        <f t="shared" si="10"/>
        <v>#N/A</v>
      </c>
      <c r="S84" s="26"/>
      <c r="T84" s="18">
        <f t="shared" si="14"/>
        <v>0</v>
      </c>
      <c r="U84" s="27" t="str">
        <f t="shared" si="15"/>
        <v/>
      </c>
      <c r="V84" s="22" t="str">
        <f t="shared" si="16"/>
        <v/>
      </c>
      <c r="W84" s="23" t="str">
        <f t="shared" si="17"/>
        <v/>
      </c>
      <c r="X84" s="18" t="str">
        <f t="shared" si="18"/>
        <v/>
      </c>
      <c r="Y84" s="18" t="str">
        <f t="shared" si="19"/>
        <v/>
      </c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45" ht="23.25" x14ac:dyDescent="0.35">
      <c r="A85" s="15">
        <v>82</v>
      </c>
      <c r="B85" s="18"/>
      <c r="C85" s="18"/>
      <c r="D85" s="19"/>
      <c r="E85" s="18"/>
      <c r="F85" s="20"/>
      <c r="G85" s="18"/>
      <c r="H85" s="18">
        <f t="shared" si="11"/>
        <v>0</v>
      </c>
      <c r="I85" s="21"/>
      <c r="J85" s="22" t="str">
        <f t="shared" si="12"/>
        <v/>
      </c>
      <c r="K85" s="23"/>
      <c r="L85" s="20"/>
      <c r="M85" s="18">
        <f>IFERROR(VLOOKUP(L85,[1]!ТМ[#Data],2,FALSE),0)</f>
        <v>0</v>
      </c>
      <c r="N85" s="20"/>
      <c r="O85" s="24"/>
      <c r="P85" s="25" t="e">
        <f t="shared" si="13"/>
        <v>#N/A</v>
      </c>
      <c r="Q85" s="22"/>
      <c r="R85" s="22" t="e">
        <f t="shared" si="10"/>
        <v>#N/A</v>
      </c>
      <c r="S85" s="26"/>
      <c r="T85" s="18">
        <f t="shared" si="14"/>
        <v>0</v>
      </c>
      <c r="U85" s="27" t="str">
        <f t="shared" si="15"/>
        <v/>
      </c>
      <c r="V85" s="22" t="str">
        <f t="shared" si="16"/>
        <v/>
      </c>
      <c r="W85" s="23" t="str">
        <f t="shared" si="17"/>
        <v/>
      </c>
      <c r="X85" s="18" t="str">
        <f t="shared" si="18"/>
        <v/>
      </c>
      <c r="Y85" s="18" t="str">
        <f t="shared" si="19"/>
        <v/>
      </c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1:45" ht="23.25" x14ac:dyDescent="0.35">
      <c r="A86" s="15">
        <v>83</v>
      </c>
      <c r="B86" s="18"/>
      <c r="C86" s="18"/>
      <c r="D86" s="19"/>
      <c r="E86" s="18"/>
      <c r="F86" s="20"/>
      <c r="G86" s="18"/>
      <c r="H86" s="18">
        <f t="shared" si="11"/>
        <v>0</v>
      </c>
      <c r="I86" s="21"/>
      <c r="J86" s="22" t="str">
        <f t="shared" si="12"/>
        <v/>
      </c>
      <c r="K86" s="23"/>
      <c r="L86" s="20"/>
      <c r="M86" s="18">
        <f>IFERROR(VLOOKUP(L86,[1]!ТМ[#Data],2,FALSE),0)</f>
        <v>0</v>
      </c>
      <c r="N86" s="20"/>
      <c r="O86" s="24"/>
      <c r="P86" s="25" t="e">
        <f t="shared" si="13"/>
        <v>#N/A</v>
      </c>
      <c r="Q86" s="22"/>
      <c r="R86" s="22" t="e">
        <f t="shared" si="10"/>
        <v>#N/A</v>
      </c>
      <c r="S86" s="26"/>
      <c r="T86" s="18">
        <f t="shared" si="14"/>
        <v>0</v>
      </c>
      <c r="U86" s="27" t="str">
        <f t="shared" si="15"/>
        <v/>
      </c>
      <c r="V86" s="22" t="str">
        <f t="shared" si="16"/>
        <v/>
      </c>
      <c r="W86" s="23" t="str">
        <f t="shared" si="17"/>
        <v/>
      </c>
      <c r="X86" s="18" t="str">
        <f t="shared" si="18"/>
        <v/>
      </c>
      <c r="Y86" s="18" t="str">
        <f t="shared" si="19"/>
        <v/>
      </c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</row>
    <row r="87" spans="1:45" ht="23.25" x14ac:dyDescent="0.35">
      <c r="A87" s="15">
        <v>84</v>
      </c>
      <c r="B87" s="18"/>
      <c r="C87" s="18"/>
      <c r="D87" s="19"/>
      <c r="E87" s="18"/>
      <c r="F87" s="20"/>
      <c r="G87" s="18"/>
      <c r="H87" s="18">
        <f t="shared" si="11"/>
        <v>0</v>
      </c>
      <c r="I87" s="21"/>
      <c r="J87" s="22" t="str">
        <f t="shared" si="12"/>
        <v/>
      </c>
      <c r="K87" s="23"/>
      <c r="L87" s="20"/>
      <c r="M87" s="18">
        <f>IFERROR(VLOOKUP(L87,[1]!ТМ[#Data],2,FALSE),0)</f>
        <v>0</v>
      </c>
      <c r="N87" s="20"/>
      <c r="O87" s="24"/>
      <c r="P87" s="25" t="e">
        <f t="shared" si="13"/>
        <v>#N/A</v>
      </c>
      <c r="Q87" s="22"/>
      <c r="R87" s="22" t="e">
        <f t="shared" si="10"/>
        <v>#N/A</v>
      </c>
      <c r="S87" s="26"/>
      <c r="T87" s="18">
        <f t="shared" si="14"/>
        <v>0</v>
      </c>
      <c r="U87" s="27" t="str">
        <f t="shared" si="15"/>
        <v/>
      </c>
      <c r="V87" s="22" t="str">
        <f t="shared" si="16"/>
        <v/>
      </c>
      <c r="W87" s="23" t="str">
        <f t="shared" si="17"/>
        <v/>
      </c>
      <c r="X87" s="18" t="str">
        <f t="shared" si="18"/>
        <v/>
      </c>
      <c r="Y87" s="18" t="str">
        <f t="shared" si="19"/>
        <v/>
      </c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45" ht="23.25" x14ac:dyDescent="0.35">
      <c r="A88" s="15">
        <v>85</v>
      </c>
      <c r="B88" s="18"/>
      <c r="C88" s="18"/>
      <c r="D88" s="19"/>
      <c r="E88" s="18"/>
      <c r="F88" s="20"/>
      <c r="G88" s="18"/>
      <c r="H88" s="18">
        <f t="shared" si="11"/>
        <v>0</v>
      </c>
      <c r="I88" s="21"/>
      <c r="J88" s="22" t="str">
        <f t="shared" si="12"/>
        <v/>
      </c>
      <c r="K88" s="23"/>
      <c r="L88" s="20"/>
      <c r="M88" s="18">
        <f>IFERROR(VLOOKUP(L88,[1]!ТМ[#Data],2,FALSE),0)</f>
        <v>0</v>
      </c>
      <c r="N88" s="20"/>
      <c r="O88" s="24"/>
      <c r="P88" s="25" t="e">
        <f t="shared" si="13"/>
        <v>#N/A</v>
      </c>
      <c r="Q88" s="22"/>
      <c r="R88" s="22" t="e">
        <f t="shared" si="10"/>
        <v>#N/A</v>
      </c>
      <c r="S88" s="26"/>
      <c r="T88" s="18">
        <f t="shared" si="14"/>
        <v>0</v>
      </c>
      <c r="U88" s="27" t="str">
        <f t="shared" si="15"/>
        <v/>
      </c>
      <c r="V88" s="22" t="str">
        <f t="shared" si="16"/>
        <v/>
      </c>
      <c r="W88" s="23" t="str">
        <f t="shared" si="17"/>
        <v/>
      </c>
      <c r="X88" s="18" t="str">
        <f t="shared" si="18"/>
        <v/>
      </c>
      <c r="Y88" s="18" t="str">
        <f t="shared" si="19"/>
        <v/>
      </c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</row>
    <row r="89" spans="1:45" ht="23.25" x14ac:dyDescent="0.35">
      <c r="A89" s="15">
        <v>86</v>
      </c>
      <c r="B89" s="18"/>
      <c r="C89" s="18"/>
      <c r="D89" s="19"/>
      <c r="E89" s="18"/>
      <c r="F89" s="20"/>
      <c r="G89" s="18"/>
      <c r="H89" s="18">
        <f t="shared" si="11"/>
        <v>0</v>
      </c>
      <c r="I89" s="21"/>
      <c r="J89" s="22" t="str">
        <f t="shared" si="12"/>
        <v/>
      </c>
      <c r="K89" s="23"/>
      <c r="L89" s="20"/>
      <c r="M89" s="18">
        <f>IFERROR(VLOOKUP(L89,[1]!ТМ[#Data],2,FALSE),0)</f>
        <v>0</v>
      </c>
      <c r="N89" s="20"/>
      <c r="O89" s="24"/>
      <c r="P89" s="25" t="e">
        <f t="shared" si="13"/>
        <v>#N/A</v>
      </c>
      <c r="Q89" s="22"/>
      <c r="R89" s="22" t="e">
        <f t="shared" si="10"/>
        <v>#N/A</v>
      </c>
      <c r="S89" s="26"/>
      <c r="T89" s="18">
        <f t="shared" si="14"/>
        <v>0</v>
      </c>
      <c r="U89" s="27" t="str">
        <f t="shared" si="15"/>
        <v/>
      </c>
      <c r="V89" s="22" t="str">
        <f t="shared" si="16"/>
        <v/>
      </c>
      <c r="W89" s="23" t="str">
        <f t="shared" si="17"/>
        <v/>
      </c>
      <c r="X89" s="18" t="str">
        <f t="shared" si="18"/>
        <v/>
      </c>
      <c r="Y89" s="18" t="str">
        <f t="shared" si="19"/>
        <v/>
      </c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</row>
    <row r="90" spans="1:45" ht="23.25" x14ac:dyDescent="0.35">
      <c r="A90" s="15">
        <v>87</v>
      </c>
      <c r="B90" s="18"/>
      <c r="C90" s="18"/>
      <c r="D90" s="19"/>
      <c r="E90" s="18"/>
      <c r="F90" s="20"/>
      <c r="G90" s="18"/>
      <c r="H90" s="18">
        <f t="shared" si="11"/>
        <v>0</v>
      </c>
      <c r="I90" s="21"/>
      <c r="J90" s="22" t="str">
        <f t="shared" si="12"/>
        <v/>
      </c>
      <c r="K90" s="23"/>
      <c r="L90" s="20"/>
      <c r="M90" s="18">
        <f>IFERROR(VLOOKUP(L90,[1]!ТМ[#Data],2,FALSE),0)</f>
        <v>0</v>
      </c>
      <c r="N90" s="20"/>
      <c r="O90" s="24"/>
      <c r="P90" s="25" t="e">
        <f t="shared" si="13"/>
        <v>#N/A</v>
      </c>
      <c r="Q90" s="22"/>
      <c r="R90" s="22" t="e">
        <f t="shared" si="10"/>
        <v>#N/A</v>
      </c>
      <c r="S90" s="26"/>
      <c r="T90" s="18">
        <f t="shared" si="14"/>
        <v>0</v>
      </c>
      <c r="U90" s="27" t="str">
        <f t="shared" si="15"/>
        <v/>
      </c>
      <c r="V90" s="22" t="str">
        <f t="shared" si="16"/>
        <v/>
      </c>
      <c r="W90" s="23" t="str">
        <f t="shared" si="17"/>
        <v/>
      </c>
      <c r="X90" s="18" t="str">
        <f t="shared" si="18"/>
        <v/>
      </c>
      <c r="Y90" s="18" t="str">
        <f t="shared" si="19"/>
        <v/>
      </c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</row>
    <row r="91" spans="1:45" ht="23.25" x14ac:dyDescent="0.35">
      <c r="A91" s="15">
        <v>88</v>
      </c>
      <c r="B91" s="18"/>
      <c r="C91" s="18"/>
      <c r="D91" s="19"/>
      <c r="E91" s="18"/>
      <c r="F91" s="20"/>
      <c r="G91" s="18"/>
      <c r="H91" s="18">
        <f t="shared" si="11"/>
        <v>0</v>
      </c>
      <c r="I91" s="21"/>
      <c r="J91" s="22" t="str">
        <f t="shared" si="12"/>
        <v/>
      </c>
      <c r="K91" s="23"/>
      <c r="L91" s="20"/>
      <c r="M91" s="18">
        <f>IFERROR(VLOOKUP(L91,[1]!ТМ[#Data],2,FALSE),0)</f>
        <v>0</v>
      </c>
      <c r="N91" s="20"/>
      <c r="O91" s="24"/>
      <c r="P91" s="25" t="e">
        <f t="shared" si="13"/>
        <v>#N/A</v>
      </c>
      <c r="Q91" s="22"/>
      <c r="R91" s="22" t="e">
        <f t="shared" si="10"/>
        <v>#N/A</v>
      </c>
      <c r="S91" s="26"/>
      <c r="T91" s="18">
        <f t="shared" si="14"/>
        <v>0</v>
      </c>
      <c r="U91" s="27" t="str">
        <f t="shared" si="15"/>
        <v/>
      </c>
      <c r="V91" s="22" t="str">
        <f t="shared" si="16"/>
        <v/>
      </c>
      <c r="W91" s="23" t="str">
        <f t="shared" si="17"/>
        <v/>
      </c>
      <c r="X91" s="18" t="str">
        <f t="shared" si="18"/>
        <v/>
      </c>
      <c r="Y91" s="18" t="str">
        <f t="shared" si="19"/>
        <v/>
      </c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</row>
    <row r="92" spans="1:45" ht="23.25" x14ac:dyDescent="0.35">
      <c r="A92" s="15">
        <v>89</v>
      </c>
      <c r="B92" s="18"/>
      <c r="C92" s="18"/>
      <c r="D92" s="19"/>
      <c r="E92" s="18"/>
      <c r="F92" s="20"/>
      <c r="G92" s="18"/>
      <c r="H92" s="18">
        <f t="shared" si="11"/>
        <v>0</v>
      </c>
      <c r="I92" s="21"/>
      <c r="J92" s="22" t="str">
        <f t="shared" si="12"/>
        <v/>
      </c>
      <c r="K92" s="23"/>
      <c r="L92" s="20"/>
      <c r="M92" s="18">
        <f>IFERROR(VLOOKUP(L92,[1]!ТМ[#Data],2,FALSE),0)</f>
        <v>0</v>
      </c>
      <c r="N92" s="20"/>
      <c r="O92" s="24"/>
      <c r="P92" s="25" t="e">
        <f t="shared" si="13"/>
        <v>#N/A</v>
      </c>
      <c r="Q92" s="22"/>
      <c r="R92" s="22" t="e">
        <f t="shared" si="10"/>
        <v>#N/A</v>
      </c>
      <c r="S92" s="26"/>
      <c r="T92" s="18">
        <f t="shared" si="14"/>
        <v>0</v>
      </c>
      <c r="U92" s="27" t="str">
        <f t="shared" si="15"/>
        <v/>
      </c>
      <c r="V92" s="22" t="str">
        <f t="shared" si="16"/>
        <v/>
      </c>
      <c r="W92" s="23" t="str">
        <f t="shared" si="17"/>
        <v/>
      </c>
      <c r="X92" s="18" t="str">
        <f t="shared" si="18"/>
        <v/>
      </c>
      <c r="Y92" s="18" t="str">
        <f t="shared" si="19"/>
        <v/>
      </c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1:45" ht="23.25" x14ac:dyDescent="0.35">
      <c r="A93" s="15">
        <v>90</v>
      </c>
      <c r="B93" s="18"/>
      <c r="C93" s="18"/>
      <c r="D93" s="19"/>
      <c r="E93" s="18"/>
      <c r="F93" s="20"/>
      <c r="G93" s="18"/>
      <c r="H93" s="18">
        <f t="shared" si="11"/>
        <v>0</v>
      </c>
      <c r="I93" s="21"/>
      <c r="J93" s="22" t="str">
        <f t="shared" si="12"/>
        <v/>
      </c>
      <c r="K93" s="23"/>
      <c r="L93" s="20"/>
      <c r="M93" s="18">
        <f>IFERROR(VLOOKUP(L93,[1]!ТМ[#Data],2,FALSE),0)</f>
        <v>0</v>
      </c>
      <c r="N93" s="20"/>
      <c r="O93" s="24"/>
      <c r="P93" s="25" t="e">
        <f t="shared" si="13"/>
        <v>#N/A</v>
      </c>
      <c r="Q93" s="22"/>
      <c r="R93" s="22" t="e">
        <f t="shared" si="10"/>
        <v>#N/A</v>
      </c>
      <c r="S93" s="26"/>
      <c r="T93" s="18">
        <f t="shared" si="14"/>
        <v>0</v>
      </c>
      <c r="U93" s="27" t="str">
        <f t="shared" si="15"/>
        <v/>
      </c>
      <c r="V93" s="22" t="str">
        <f t="shared" si="16"/>
        <v/>
      </c>
      <c r="W93" s="23" t="str">
        <f t="shared" si="17"/>
        <v/>
      </c>
      <c r="X93" s="18" t="str">
        <f t="shared" si="18"/>
        <v/>
      </c>
      <c r="Y93" s="18" t="str">
        <f t="shared" si="19"/>
        <v/>
      </c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</row>
    <row r="94" spans="1:45" ht="23.25" x14ac:dyDescent="0.35">
      <c r="A94" s="15">
        <v>91</v>
      </c>
      <c r="B94" s="18"/>
      <c r="C94" s="18"/>
      <c r="D94" s="19"/>
      <c r="E94" s="18"/>
      <c r="F94" s="20"/>
      <c r="G94" s="18"/>
      <c r="H94" s="18">
        <f t="shared" si="11"/>
        <v>0</v>
      </c>
      <c r="I94" s="21"/>
      <c r="J94" s="22" t="str">
        <f t="shared" si="12"/>
        <v/>
      </c>
      <c r="K94" s="23"/>
      <c r="L94" s="20"/>
      <c r="M94" s="18">
        <f>IFERROR(VLOOKUP(L94,[1]!ТМ[#Data],2,FALSE),0)</f>
        <v>0</v>
      </c>
      <c r="N94" s="20"/>
      <c r="O94" s="24"/>
      <c r="P94" s="25" t="e">
        <f t="shared" si="13"/>
        <v>#N/A</v>
      </c>
      <c r="Q94" s="22"/>
      <c r="R94" s="22" t="e">
        <f t="shared" si="10"/>
        <v>#N/A</v>
      </c>
      <c r="S94" s="26"/>
      <c r="T94" s="18">
        <f t="shared" si="14"/>
        <v>0</v>
      </c>
      <c r="U94" s="27" t="str">
        <f t="shared" si="15"/>
        <v/>
      </c>
      <c r="V94" s="22" t="str">
        <f t="shared" si="16"/>
        <v/>
      </c>
      <c r="W94" s="23" t="str">
        <f t="shared" si="17"/>
        <v/>
      </c>
      <c r="X94" s="18" t="str">
        <f t="shared" si="18"/>
        <v/>
      </c>
      <c r="Y94" s="18" t="str">
        <f t="shared" si="19"/>
        <v/>
      </c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1:45" ht="23.25" x14ac:dyDescent="0.35">
      <c r="A95" s="15">
        <v>92</v>
      </c>
      <c r="B95" s="18"/>
      <c r="C95" s="18"/>
      <c r="D95" s="19"/>
      <c r="E95" s="18"/>
      <c r="F95" s="20"/>
      <c r="G95" s="18"/>
      <c r="H95" s="18">
        <f t="shared" si="11"/>
        <v>0</v>
      </c>
      <c r="I95" s="21"/>
      <c r="J95" s="22" t="str">
        <f t="shared" si="12"/>
        <v/>
      </c>
      <c r="K95" s="23"/>
      <c r="L95" s="20"/>
      <c r="M95" s="18">
        <f>IFERROR(VLOOKUP(L95,[1]!ТМ[#Data],2,FALSE),0)</f>
        <v>0</v>
      </c>
      <c r="N95" s="20"/>
      <c r="O95" s="24"/>
      <c r="P95" s="25" t="e">
        <f t="shared" si="13"/>
        <v>#N/A</v>
      </c>
      <c r="Q95" s="22"/>
      <c r="R95" s="22" t="e">
        <f t="shared" si="10"/>
        <v>#N/A</v>
      </c>
      <c r="S95" s="26"/>
      <c r="T95" s="18">
        <f t="shared" si="14"/>
        <v>0</v>
      </c>
      <c r="U95" s="27" t="str">
        <f t="shared" si="15"/>
        <v/>
      </c>
      <c r="V95" s="22" t="str">
        <f t="shared" si="16"/>
        <v/>
      </c>
      <c r="W95" s="23" t="str">
        <f t="shared" si="17"/>
        <v/>
      </c>
      <c r="X95" s="18" t="str">
        <f t="shared" si="18"/>
        <v/>
      </c>
      <c r="Y95" s="18" t="str">
        <f t="shared" si="19"/>
        <v/>
      </c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</row>
    <row r="96" spans="1:45" ht="23.25" x14ac:dyDescent="0.35">
      <c r="A96" s="15">
        <v>93</v>
      </c>
      <c r="B96" s="18"/>
      <c r="C96" s="18"/>
      <c r="D96" s="19"/>
      <c r="E96" s="18"/>
      <c r="F96" s="20"/>
      <c r="G96" s="18"/>
      <c r="H96" s="18">
        <f t="shared" si="11"/>
        <v>0</v>
      </c>
      <c r="I96" s="21"/>
      <c r="J96" s="22" t="str">
        <f t="shared" si="12"/>
        <v/>
      </c>
      <c r="K96" s="23"/>
      <c r="L96" s="20"/>
      <c r="M96" s="18">
        <f>IFERROR(VLOOKUP(L96,[1]!ТМ[#Data],2,FALSE),0)</f>
        <v>0</v>
      </c>
      <c r="N96" s="20"/>
      <c r="O96" s="24"/>
      <c r="P96" s="25" t="e">
        <f t="shared" si="13"/>
        <v>#N/A</v>
      </c>
      <c r="Q96" s="22"/>
      <c r="R96" s="22" t="e">
        <f t="shared" si="10"/>
        <v>#N/A</v>
      </c>
      <c r="S96" s="26"/>
      <c r="T96" s="18">
        <f t="shared" si="14"/>
        <v>0</v>
      </c>
      <c r="U96" s="27" t="str">
        <f t="shared" si="15"/>
        <v/>
      </c>
      <c r="V96" s="22" t="str">
        <f t="shared" si="16"/>
        <v/>
      </c>
      <c r="W96" s="23" t="str">
        <f t="shared" si="17"/>
        <v/>
      </c>
      <c r="X96" s="18" t="str">
        <f t="shared" si="18"/>
        <v/>
      </c>
      <c r="Y96" s="18" t="str">
        <f t="shared" si="19"/>
        <v/>
      </c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</row>
    <row r="97" spans="1:45" ht="23.25" x14ac:dyDescent="0.35">
      <c r="A97" s="15">
        <v>94</v>
      </c>
      <c r="B97" s="18"/>
      <c r="C97" s="18"/>
      <c r="D97" s="19"/>
      <c r="E97" s="18"/>
      <c r="F97" s="20"/>
      <c r="G97" s="18"/>
      <c r="H97" s="18">
        <f t="shared" si="11"/>
        <v>0</v>
      </c>
      <c r="I97" s="21"/>
      <c r="J97" s="22" t="str">
        <f t="shared" si="12"/>
        <v/>
      </c>
      <c r="K97" s="23"/>
      <c r="L97" s="20"/>
      <c r="M97" s="18">
        <f>IFERROR(VLOOKUP(L97,[1]!ТМ[#Data],2,FALSE),0)</f>
        <v>0</v>
      </c>
      <c r="N97" s="20"/>
      <c r="O97" s="24"/>
      <c r="P97" s="25" t="e">
        <f t="shared" si="13"/>
        <v>#N/A</v>
      </c>
      <c r="Q97" s="22"/>
      <c r="R97" s="22" t="e">
        <f t="shared" si="10"/>
        <v>#N/A</v>
      </c>
      <c r="S97" s="26"/>
      <c r="T97" s="18">
        <f t="shared" si="14"/>
        <v>0</v>
      </c>
      <c r="U97" s="27" t="str">
        <f t="shared" si="15"/>
        <v/>
      </c>
      <c r="V97" s="22" t="str">
        <f t="shared" si="16"/>
        <v/>
      </c>
      <c r="W97" s="23" t="str">
        <f t="shared" si="17"/>
        <v/>
      </c>
      <c r="X97" s="18" t="str">
        <f t="shared" si="18"/>
        <v/>
      </c>
      <c r="Y97" s="18" t="str">
        <f t="shared" si="19"/>
        <v/>
      </c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</row>
    <row r="98" spans="1:45" ht="23.25" x14ac:dyDescent="0.35">
      <c r="A98" s="15">
        <v>95</v>
      </c>
      <c r="B98" s="18"/>
      <c r="C98" s="18"/>
      <c r="D98" s="19"/>
      <c r="E98" s="18"/>
      <c r="F98" s="20"/>
      <c r="G98" s="18"/>
      <c r="H98" s="18">
        <f t="shared" si="11"/>
        <v>0</v>
      </c>
      <c r="I98" s="21"/>
      <c r="J98" s="22" t="str">
        <f t="shared" si="12"/>
        <v/>
      </c>
      <c r="K98" s="23"/>
      <c r="L98" s="20"/>
      <c r="M98" s="18">
        <f>IFERROR(VLOOKUP(L98,[1]!ТМ[#Data],2,FALSE),0)</f>
        <v>0</v>
      </c>
      <c r="N98" s="20"/>
      <c r="O98" s="24"/>
      <c r="P98" s="25" t="e">
        <f t="shared" si="13"/>
        <v>#N/A</v>
      </c>
      <c r="Q98" s="22"/>
      <c r="R98" s="22" t="e">
        <f t="shared" si="10"/>
        <v>#N/A</v>
      </c>
      <c r="S98" s="26"/>
      <c r="T98" s="18">
        <f t="shared" si="14"/>
        <v>0</v>
      </c>
      <c r="U98" s="27" t="str">
        <f t="shared" si="15"/>
        <v/>
      </c>
      <c r="V98" s="22" t="str">
        <f t="shared" si="16"/>
        <v/>
      </c>
      <c r="W98" s="23" t="str">
        <f t="shared" si="17"/>
        <v/>
      </c>
      <c r="X98" s="18" t="str">
        <f t="shared" si="18"/>
        <v/>
      </c>
      <c r="Y98" s="18" t="str">
        <f t="shared" si="19"/>
        <v/>
      </c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</row>
    <row r="99" spans="1:45" ht="23.25" x14ac:dyDescent="0.35">
      <c r="A99" s="15">
        <v>96</v>
      </c>
      <c r="B99" s="18"/>
      <c r="C99" s="18"/>
      <c r="D99" s="19"/>
      <c r="E99" s="18"/>
      <c r="F99" s="20"/>
      <c r="G99" s="18"/>
      <c r="H99" s="18">
        <f t="shared" si="11"/>
        <v>0</v>
      </c>
      <c r="I99" s="21"/>
      <c r="J99" s="22" t="str">
        <f t="shared" si="12"/>
        <v/>
      </c>
      <c r="K99" s="23"/>
      <c r="L99" s="20"/>
      <c r="M99" s="18">
        <f>IFERROR(VLOOKUP(L99,[1]!ТМ[#Data],2,FALSE),0)</f>
        <v>0</v>
      </c>
      <c r="N99" s="20"/>
      <c r="O99" s="24"/>
      <c r="P99" s="25" t="e">
        <f t="shared" si="13"/>
        <v>#N/A</v>
      </c>
      <c r="Q99" s="22"/>
      <c r="R99" s="22" t="e">
        <f t="shared" si="10"/>
        <v>#N/A</v>
      </c>
      <c r="S99" s="26"/>
      <c r="T99" s="18">
        <f t="shared" si="14"/>
        <v>0</v>
      </c>
      <c r="U99" s="27" t="str">
        <f t="shared" si="15"/>
        <v/>
      </c>
      <c r="V99" s="22" t="str">
        <f t="shared" si="16"/>
        <v/>
      </c>
      <c r="W99" s="23" t="str">
        <f t="shared" si="17"/>
        <v/>
      </c>
      <c r="X99" s="18" t="str">
        <f t="shared" si="18"/>
        <v/>
      </c>
      <c r="Y99" s="18" t="str">
        <f t="shared" si="19"/>
        <v/>
      </c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</row>
    <row r="100" spans="1:45" ht="23.25" x14ac:dyDescent="0.35">
      <c r="A100" s="15">
        <v>97</v>
      </c>
      <c r="B100" s="18"/>
      <c r="C100" s="18"/>
      <c r="D100" s="19"/>
      <c r="E100" s="18"/>
      <c r="F100" s="20"/>
      <c r="G100" s="18"/>
      <c r="H100" s="18">
        <f t="shared" si="11"/>
        <v>0</v>
      </c>
      <c r="I100" s="21"/>
      <c r="J100" s="22" t="str">
        <f t="shared" si="12"/>
        <v/>
      </c>
      <c r="K100" s="23"/>
      <c r="L100" s="20"/>
      <c r="M100" s="18">
        <f>IFERROR(VLOOKUP(L100,[1]!ТМ[#Data],2,FALSE),0)</f>
        <v>0</v>
      </c>
      <c r="N100" s="20"/>
      <c r="O100" s="24"/>
      <c r="P100" s="25" t="e">
        <f t="shared" si="13"/>
        <v>#N/A</v>
      </c>
      <c r="Q100" s="22"/>
      <c r="R100" s="22" t="e">
        <f t="shared" si="10"/>
        <v>#N/A</v>
      </c>
      <c r="S100" s="26"/>
      <c r="T100" s="18">
        <f t="shared" si="14"/>
        <v>0</v>
      </c>
      <c r="U100" s="27" t="str">
        <f t="shared" si="15"/>
        <v/>
      </c>
      <c r="V100" s="22" t="str">
        <f t="shared" si="16"/>
        <v/>
      </c>
      <c r="W100" s="23" t="str">
        <f t="shared" si="17"/>
        <v/>
      </c>
      <c r="X100" s="18" t="str">
        <f t="shared" si="18"/>
        <v/>
      </c>
      <c r="Y100" s="18" t="str">
        <f t="shared" si="19"/>
        <v/>
      </c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</row>
    <row r="101" spans="1:45" ht="23.25" x14ac:dyDescent="0.35">
      <c r="A101" s="15">
        <v>98</v>
      </c>
      <c r="B101" s="18"/>
      <c r="C101" s="18"/>
      <c r="D101" s="19"/>
      <c r="E101" s="18"/>
      <c r="F101" s="20"/>
      <c r="G101" s="18"/>
      <c r="H101" s="18">
        <f t="shared" si="11"/>
        <v>0</v>
      </c>
      <c r="I101" s="21"/>
      <c r="J101" s="22" t="str">
        <f t="shared" si="12"/>
        <v/>
      </c>
      <c r="K101" s="23"/>
      <c r="L101" s="20"/>
      <c r="M101" s="18">
        <f>IFERROR(VLOOKUP(L101,[1]!ТМ[#Data],2,FALSE),0)</f>
        <v>0</v>
      </c>
      <c r="N101" s="20"/>
      <c r="O101" s="24"/>
      <c r="P101" s="25" t="e">
        <f t="shared" si="13"/>
        <v>#N/A</v>
      </c>
      <c r="Q101" s="22"/>
      <c r="R101" s="22" t="e">
        <f t="shared" si="10"/>
        <v>#N/A</v>
      </c>
      <c r="S101" s="26"/>
      <c r="T101" s="18">
        <f t="shared" si="14"/>
        <v>0</v>
      </c>
      <c r="U101" s="27" t="str">
        <f t="shared" si="15"/>
        <v/>
      </c>
      <c r="V101" s="22" t="str">
        <f t="shared" si="16"/>
        <v/>
      </c>
      <c r="W101" s="23" t="str">
        <f t="shared" si="17"/>
        <v/>
      </c>
      <c r="X101" s="18" t="str">
        <f t="shared" si="18"/>
        <v/>
      </c>
      <c r="Y101" s="18" t="str">
        <f t="shared" si="19"/>
        <v/>
      </c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</row>
    <row r="102" spans="1:45" ht="23.25" x14ac:dyDescent="0.35">
      <c r="A102" s="15">
        <v>99</v>
      </c>
      <c r="B102" s="18"/>
      <c r="C102" s="18"/>
      <c r="D102" s="19"/>
      <c r="E102" s="18"/>
      <c r="F102" s="20"/>
      <c r="G102" s="18"/>
      <c r="H102" s="18">
        <f t="shared" si="11"/>
        <v>0</v>
      </c>
      <c r="I102" s="21"/>
      <c r="J102" s="22" t="str">
        <f t="shared" si="12"/>
        <v/>
      </c>
      <c r="K102" s="23"/>
      <c r="L102" s="20"/>
      <c r="M102" s="18">
        <f>IFERROR(VLOOKUP(L102,[1]!ТМ[#Data],2,FALSE),0)</f>
        <v>0</v>
      </c>
      <c r="N102" s="20"/>
      <c r="O102" s="24"/>
      <c r="P102" s="25" t="e">
        <f t="shared" si="13"/>
        <v>#N/A</v>
      </c>
      <c r="Q102" s="22"/>
      <c r="R102" s="22" t="e">
        <f t="shared" si="10"/>
        <v>#N/A</v>
      </c>
      <c r="S102" s="26"/>
      <c r="T102" s="18">
        <f t="shared" si="14"/>
        <v>0</v>
      </c>
      <c r="U102" s="27" t="str">
        <f t="shared" si="15"/>
        <v/>
      </c>
      <c r="V102" s="22" t="str">
        <f t="shared" si="16"/>
        <v/>
      </c>
      <c r="W102" s="23" t="str">
        <f t="shared" si="17"/>
        <v/>
      </c>
      <c r="X102" s="18" t="str">
        <f t="shared" si="18"/>
        <v/>
      </c>
      <c r="Y102" s="18" t="str">
        <f t="shared" si="19"/>
        <v/>
      </c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</row>
    <row r="103" spans="1:45" ht="23.25" x14ac:dyDescent="0.35">
      <c r="A103" s="15">
        <v>100</v>
      </c>
      <c r="B103" s="18"/>
      <c r="C103" s="18"/>
      <c r="D103" s="19"/>
      <c r="E103" s="18"/>
      <c r="F103" s="20"/>
      <c r="G103" s="18"/>
      <c r="H103" s="18">
        <f t="shared" si="11"/>
        <v>0</v>
      </c>
      <c r="I103" s="21"/>
      <c r="J103" s="22" t="str">
        <f t="shared" si="12"/>
        <v/>
      </c>
      <c r="K103" s="23"/>
      <c r="L103" s="20"/>
      <c r="M103" s="18">
        <f>IFERROR(VLOOKUP(L103,[1]!ТМ[#Data],2,FALSE),0)</f>
        <v>0</v>
      </c>
      <c r="N103" s="20"/>
      <c r="O103" s="24"/>
      <c r="P103" s="25" t="e">
        <f t="shared" si="13"/>
        <v>#N/A</v>
      </c>
      <c r="Q103" s="22"/>
      <c r="R103" s="22" t="e">
        <f t="shared" si="10"/>
        <v>#N/A</v>
      </c>
      <c r="S103" s="26"/>
      <c r="T103" s="18">
        <f t="shared" si="14"/>
        <v>0</v>
      </c>
      <c r="U103" s="27" t="str">
        <f t="shared" si="15"/>
        <v/>
      </c>
      <c r="V103" s="22" t="str">
        <f t="shared" si="16"/>
        <v/>
      </c>
      <c r="W103" s="23" t="str">
        <f t="shared" si="17"/>
        <v/>
      </c>
      <c r="X103" s="18" t="str">
        <f t="shared" si="18"/>
        <v/>
      </c>
      <c r="Y103" s="18" t="str">
        <f t="shared" si="19"/>
        <v/>
      </c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</row>
    <row r="104" spans="1:45" ht="23.25" x14ac:dyDescent="0.35">
      <c r="A104" s="15">
        <v>101</v>
      </c>
      <c r="B104" s="18"/>
      <c r="C104" s="18"/>
      <c r="D104" s="19"/>
      <c r="E104" s="18"/>
      <c r="F104" s="20"/>
      <c r="G104" s="18"/>
      <c r="H104" s="18">
        <f t="shared" si="11"/>
        <v>0</v>
      </c>
      <c r="I104" s="21"/>
      <c r="J104" s="22" t="str">
        <f t="shared" si="12"/>
        <v/>
      </c>
      <c r="K104" s="23"/>
      <c r="L104" s="20"/>
      <c r="M104" s="18">
        <f>IFERROR(VLOOKUP(L104,[1]!ТМ[#Data],2,FALSE),0)</f>
        <v>0</v>
      </c>
      <c r="N104" s="20"/>
      <c r="O104" s="24"/>
      <c r="P104" s="25" t="e">
        <f t="shared" si="13"/>
        <v>#N/A</v>
      </c>
      <c r="Q104" s="22"/>
      <c r="R104" s="22" t="e">
        <f t="shared" si="10"/>
        <v>#N/A</v>
      </c>
      <c r="S104" s="26"/>
      <c r="T104" s="18">
        <f t="shared" si="14"/>
        <v>0</v>
      </c>
      <c r="U104" s="27" t="str">
        <f t="shared" si="15"/>
        <v/>
      </c>
      <c r="V104" s="22" t="str">
        <f t="shared" si="16"/>
        <v/>
      </c>
      <c r="W104" s="23" t="str">
        <f t="shared" si="17"/>
        <v/>
      </c>
      <c r="X104" s="18" t="str">
        <f t="shared" si="18"/>
        <v/>
      </c>
      <c r="Y104" s="18" t="str">
        <f t="shared" si="19"/>
        <v/>
      </c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</row>
    <row r="105" spans="1:45" ht="23.25" x14ac:dyDescent="0.35">
      <c r="A105" s="15">
        <v>102</v>
      </c>
      <c r="B105" s="18"/>
      <c r="C105" s="18"/>
      <c r="D105" s="19"/>
      <c r="E105" s="18"/>
      <c r="F105" s="20"/>
      <c r="G105" s="18"/>
      <c r="H105" s="18">
        <f t="shared" si="11"/>
        <v>0</v>
      </c>
      <c r="I105" s="21"/>
      <c r="J105" s="22" t="str">
        <f t="shared" si="12"/>
        <v/>
      </c>
      <c r="K105" s="23"/>
      <c r="L105" s="20"/>
      <c r="M105" s="18">
        <f>IFERROR(VLOOKUP(L105,[1]!ТМ[#Data],2,FALSE),0)</f>
        <v>0</v>
      </c>
      <c r="N105" s="20"/>
      <c r="O105" s="24"/>
      <c r="P105" s="25" t="e">
        <f t="shared" si="13"/>
        <v>#N/A</v>
      </c>
      <c r="Q105" s="22"/>
      <c r="R105" s="22" t="e">
        <f t="shared" si="10"/>
        <v>#N/A</v>
      </c>
      <c r="S105" s="26"/>
      <c r="T105" s="18">
        <f t="shared" si="14"/>
        <v>0</v>
      </c>
      <c r="U105" s="27" t="str">
        <f t="shared" si="15"/>
        <v/>
      </c>
      <c r="V105" s="22" t="str">
        <f t="shared" si="16"/>
        <v/>
      </c>
      <c r="W105" s="23" t="str">
        <f t="shared" si="17"/>
        <v/>
      </c>
      <c r="X105" s="18" t="str">
        <f t="shared" si="18"/>
        <v/>
      </c>
      <c r="Y105" s="18" t="str">
        <f t="shared" si="19"/>
        <v/>
      </c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</row>
    <row r="106" spans="1:45" ht="23.25" x14ac:dyDescent="0.35">
      <c r="A106" s="15">
        <v>103</v>
      </c>
      <c r="B106" s="18"/>
      <c r="C106" s="18"/>
      <c r="D106" s="19"/>
      <c r="E106" s="18"/>
      <c r="F106" s="20"/>
      <c r="G106" s="18"/>
      <c r="H106" s="18">
        <f t="shared" si="11"/>
        <v>0</v>
      </c>
      <c r="I106" s="21"/>
      <c r="J106" s="22" t="str">
        <f t="shared" si="12"/>
        <v/>
      </c>
      <c r="K106" s="23"/>
      <c r="L106" s="20"/>
      <c r="M106" s="18">
        <f>IFERROR(VLOOKUP(L106,[1]!ТМ[#Data],2,FALSE),0)</f>
        <v>0</v>
      </c>
      <c r="N106" s="20"/>
      <c r="O106" s="24"/>
      <c r="P106" s="25" t="e">
        <f t="shared" si="13"/>
        <v>#N/A</v>
      </c>
      <c r="Q106" s="22"/>
      <c r="R106" s="22" t="e">
        <f t="shared" si="10"/>
        <v>#N/A</v>
      </c>
      <c r="S106" s="26"/>
      <c r="T106" s="18">
        <f t="shared" si="14"/>
        <v>0</v>
      </c>
      <c r="U106" s="27" t="str">
        <f t="shared" si="15"/>
        <v/>
      </c>
      <c r="V106" s="22" t="str">
        <f t="shared" si="16"/>
        <v/>
      </c>
      <c r="W106" s="23" t="str">
        <f t="shared" si="17"/>
        <v/>
      </c>
      <c r="X106" s="18" t="str">
        <f t="shared" si="18"/>
        <v/>
      </c>
      <c r="Y106" s="18" t="str">
        <f t="shared" si="19"/>
        <v/>
      </c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</row>
    <row r="107" spans="1:45" ht="23.25" x14ac:dyDescent="0.35">
      <c r="A107" s="15">
        <v>104</v>
      </c>
      <c r="B107" s="18"/>
      <c r="C107" s="18"/>
      <c r="D107" s="19"/>
      <c r="E107" s="18"/>
      <c r="F107" s="20"/>
      <c r="G107" s="18"/>
      <c r="H107" s="18">
        <f t="shared" si="11"/>
        <v>0</v>
      </c>
      <c r="I107" s="21"/>
      <c r="J107" s="22" t="str">
        <f t="shared" si="12"/>
        <v/>
      </c>
      <c r="K107" s="23"/>
      <c r="L107" s="20"/>
      <c r="M107" s="18">
        <f>IFERROR(VLOOKUP(L107,[1]!ТМ[#Data],2,FALSE),0)</f>
        <v>0</v>
      </c>
      <c r="N107" s="20"/>
      <c r="O107" s="24"/>
      <c r="P107" s="25" t="e">
        <f t="shared" si="13"/>
        <v>#N/A</v>
      </c>
      <c r="Q107" s="22"/>
      <c r="R107" s="22" t="e">
        <f t="shared" si="10"/>
        <v>#N/A</v>
      </c>
      <c r="S107" s="26"/>
      <c r="T107" s="18">
        <f t="shared" si="14"/>
        <v>0</v>
      </c>
      <c r="U107" s="27" t="str">
        <f t="shared" si="15"/>
        <v/>
      </c>
      <c r="V107" s="22" t="str">
        <f t="shared" si="16"/>
        <v/>
      </c>
      <c r="W107" s="23" t="str">
        <f t="shared" si="17"/>
        <v/>
      </c>
      <c r="X107" s="18" t="str">
        <f t="shared" si="18"/>
        <v/>
      </c>
      <c r="Y107" s="18" t="str">
        <f t="shared" si="19"/>
        <v/>
      </c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</row>
    <row r="108" spans="1:45" ht="23.25" x14ac:dyDescent="0.35">
      <c r="A108" s="15">
        <v>105</v>
      </c>
      <c r="B108" s="18"/>
      <c r="C108" s="18"/>
      <c r="D108" s="19"/>
      <c r="E108" s="18"/>
      <c r="F108" s="20"/>
      <c r="G108" s="18"/>
      <c r="H108" s="18">
        <f t="shared" si="11"/>
        <v>0</v>
      </c>
      <c r="I108" s="21"/>
      <c r="J108" s="22" t="str">
        <f t="shared" si="12"/>
        <v/>
      </c>
      <c r="K108" s="23"/>
      <c r="L108" s="20"/>
      <c r="M108" s="18">
        <f>IFERROR(VLOOKUP(L108,[1]!ТМ[#Data],2,FALSE),0)</f>
        <v>0</v>
      </c>
      <c r="N108" s="20"/>
      <c r="O108" s="24"/>
      <c r="P108" s="25" t="e">
        <f t="shared" si="13"/>
        <v>#N/A</v>
      </c>
      <c r="Q108" s="22"/>
      <c r="R108" s="22" t="e">
        <f t="shared" si="10"/>
        <v>#N/A</v>
      </c>
      <c r="S108" s="26"/>
      <c r="T108" s="18">
        <f t="shared" si="14"/>
        <v>0</v>
      </c>
      <c r="U108" s="27" t="str">
        <f t="shared" si="15"/>
        <v/>
      </c>
      <c r="V108" s="22" t="str">
        <f t="shared" si="16"/>
        <v/>
      </c>
      <c r="W108" s="23" t="str">
        <f t="shared" si="17"/>
        <v/>
      </c>
      <c r="X108" s="18" t="str">
        <f t="shared" si="18"/>
        <v/>
      </c>
      <c r="Y108" s="18" t="str">
        <f t="shared" si="19"/>
        <v/>
      </c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</row>
    <row r="109" spans="1:45" ht="23.25" x14ac:dyDescent="0.35">
      <c r="A109" s="15">
        <v>106</v>
      </c>
      <c r="B109" s="18"/>
      <c r="C109" s="18"/>
      <c r="D109" s="19"/>
      <c r="E109" s="18"/>
      <c r="F109" s="20"/>
      <c r="G109" s="18"/>
      <c r="H109" s="18">
        <f t="shared" si="11"/>
        <v>0</v>
      </c>
      <c r="I109" s="21"/>
      <c r="J109" s="22" t="str">
        <f t="shared" si="12"/>
        <v/>
      </c>
      <c r="K109" s="23"/>
      <c r="L109" s="20"/>
      <c r="M109" s="18">
        <f>IFERROR(VLOOKUP(L109,[1]!ТМ[#Data],2,FALSE),0)</f>
        <v>0</v>
      </c>
      <c r="N109" s="20"/>
      <c r="O109" s="24"/>
      <c r="P109" s="25" t="e">
        <f t="shared" si="13"/>
        <v>#N/A</v>
      </c>
      <c r="Q109" s="22"/>
      <c r="R109" s="22" t="e">
        <f t="shared" si="10"/>
        <v>#N/A</v>
      </c>
      <c r="S109" s="26"/>
      <c r="T109" s="18">
        <f t="shared" si="14"/>
        <v>0</v>
      </c>
      <c r="U109" s="27" t="str">
        <f t="shared" si="15"/>
        <v/>
      </c>
      <c r="V109" s="22" t="str">
        <f t="shared" si="16"/>
        <v/>
      </c>
      <c r="W109" s="23" t="str">
        <f t="shared" si="17"/>
        <v/>
      </c>
      <c r="X109" s="18" t="str">
        <f t="shared" si="18"/>
        <v/>
      </c>
      <c r="Y109" s="18" t="str">
        <f t="shared" si="19"/>
        <v/>
      </c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</row>
    <row r="110" spans="1:45" ht="23.25" x14ac:dyDescent="0.35">
      <c r="A110" s="15">
        <v>107</v>
      </c>
      <c r="B110" s="18"/>
      <c r="C110" s="18"/>
      <c r="D110" s="19"/>
      <c r="E110" s="18"/>
      <c r="F110" s="20"/>
      <c r="G110" s="18"/>
      <c r="H110" s="18">
        <f t="shared" si="11"/>
        <v>0</v>
      </c>
      <c r="I110" s="21"/>
      <c r="J110" s="22" t="str">
        <f t="shared" si="12"/>
        <v/>
      </c>
      <c r="K110" s="23"/>
      <c r="L110" s="20"/>
      <c r="M110" s="18">
        <f>IFERROR(VLOOKUP(L110,[1]!ТМ[#Data],2,FALSE),0)</f>
        <v>0</v>
      </c>
      <c r="N110" s="20"/>
      <c r="O110" s="24"/>
      <c r="P110" s="25" t="e">
        <f t="shared" si="13"/>
        <v>#N/A</v>
      </c>
      <c r="Q110" s="22"/>
      <c r="R110" s="22" t="e">
        <f t="shared" si="10"/>
        <v>#N/A</v>
      </c>
      <c r="S110" s="26"/>
      <c r="T110" s="18">
        <f t="shared" si="14"/>
        <v>0</v>
      </c>
      <c r="U110" s="27" t="str">
        <f t="shared" si="15"/>
        <v/>
      </c>
      <c r="V110" s="22" t="str">
        <f t="shared" si="16"/>
        <v/>
      </c>
      <c r="W110" s="23" t="str">
        <f t="shared" si="17"/>
        <v/>
      </c>
      <c r="X110" s="18" t="str">
        <f t="shared" si="18"/>
        <v/>
      </c>
      <c r="Y110" s="18" t="str">
        <f t="shared" si="19"/>
        <v/>
      </c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</row>
    <row r="111" spans="1:45" ht="23.25" x14ac:dyDescent="0.35">
      <c r="A111" s="15">
        <v>108</v>
      </c>
      <c r="B111" s="18"/>
      <c r="C111" s="18"/>
      <c r="D111" s="19"/>
      <c r="E111" s="18"/>
      <c r="F111" s="20"/>
      <c r="G111" s="18"/>
      <c r="H111" s="18">
        <f t="shared" si="11"/>
        <v>0</v>
      </c>
      <c r="I111" s="21"/>
      <c r="J111" s="22" t="str">
        <f t="shared" si="12"/>
        <v/>
      </c>
      <c r="K111" s="23"/>
      <c r="L111" s="20"/>
      <c r="M111" s="18">
        <f>IFERROR(VLOOKUP(L111,[1]!ТМ[#Data],2,FALSE),0)</f>
        <v>0</v>
      </c>
      <c r="N111" s="20"/>
      <c r="O111" s="24"/>
      <c r="P111" s="25" t="e">
        <f t="shared" si="13"/>
        <v>#N/A</v>
      </c>
      <c r="Q111" s="22"/>
      <c r="R111" s="22" t="e">
        <f t="shared" si="10"/>
        <v>#N/A</v>
      </c>
      <c r="S111" s="26"/>
      <c r="T111" s="18">
        <f t="shared" si="14"/>
        <v>0</v>
      </c>
      <c r="U111" s="27" t="str">
        <f t="shared" si="15"/>
        <v/>
      </c>
      <c r="V111" s="22" t="str">
        <f t="shared" si="16"/>
        <v/>
      </c>
      <c r="W111" s="23" t="str">
        <f t="shared" si="17"/>
        <v/>
      </c>
      <c r="X111" s="18" t="str">
        <f t="shared" si="18"/>
        <v/>
      </c>
      <c r="Y111" s="18" t="str">
        <f t="shared" si="19"/>
        <v/>
      </c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</row>
    <row r="112" spans="1:45" ht="23.25" x14ac:dyDescent="0.35">
      <c r="A112" s="15">
        <v>109</v>
      </c>
      <c r="B112" s="18"/>
      <c r="C112" s="18"/>
      <c r="D112" s="19"/>
      <c r="E112" s="18"/>
      <c r="F112" s="20"/>
      <c r="G112" s="18"/>
      <c r="H112" s="18">
        <f t="shared" si="11"/>
        <v>0</v>
      </c>
      <c r="I112" s="21"/>
      <c r="J112" s="22" t="str">
        <f t="shared" si="12"/>
        <v/>
      </c>
      <c r="K112" s="23"/>
      <c r="L112" s="20"/>
      <c r="M112" s="18">
        <f>IFERROR(VLOOKUP(L112,[1]!ТМ[#Data],2,FALSE),0)</f>
        <v>0</v>
      </c>
      <c r="N112" s="20"/>
      <c r="O112" s="24"/>
      <c r="P112" s="25" t="e">
        <f t="shared" si="13"/>
        <v>#N/A</v>
      </c>
      <c r="Q112" s="22"/>
      <c r="R112" s="22" t="e">
        <f t="shared" si="10"/>
        <v>#N/A</v>
      </c>
      <c r="S112" s="26"/>
      <c r="T112" s="18">
        <f t="shared" si="14"/>
        <v>0</v>
      </c>
      <c r="U112" s="27" t="str">
        <f t="shared" si="15"/>
        <v/>
      </c>
      <c r="V112" s="22" t="str">
        <f t="shared" si="16"/>
        <v/>
      </c>
      <c r="W112" s="23" t="str">
        <f t="shared" si="17"/>
        <v/>
      </c>
      <c r="X112" s="18" t="str">
        <f t="shared" si="18"/>
        <v/>
      </c>
      <c r="Y112" s="18" t="str">
        <f t="shared" si="19"/>
        <v/>
      </c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</row>
    <row r="113" spans="1:45" ht="23.25" x14ac:dyDescent="0.35">
      <c r="A113" s="15">
        <v>110</v>
      </c>
      <c r="B113" s="18"/>
      <c r="C113" s="18"/>
      <c r="D113" s="19"/>
      <c r="E113" s="18"/>
      <c r="F113" s="20"/>
      <c r="G113" s="18"/>
      <c r="H113" s="18">
        <f t="shared" si="11"/>
        <v>0</v>
      </c>
      <c r="I113" s="21"/>
      <c r="J113" s="22" t="str">
        <f t="shared" si="12"/>
        <v/>
      </c>
      <c r="K113" s="23"/>
      <c r="L113" s="20"/>
      <c r="M113" s="18">
        <f>IFERROR(VLOOKUP(L113,[1]!ТМ[#Data],2,FALSE),0)</f>
        <v>0</v>
      </c>
      <c r="N113" s="20"/>
      <c r="O113" s="24"/>
      <c r="P113" s="25" t="e">
        <f t="shared" si="13"/>
        <v>#N/A</v>
      </c>
      <c r="Q113" s="22"/>
      <c r="R113" s="22" t="e">
        <f t="shared" si="10"/>
        <v>#N/A</v>
      </c>
      <c r="S113" s="26"/>
      <c r="T113" s="18">
        <f t="shared" si="14"/>
        <v>0</v>
      </c>
      <c r="U113" s="27" t="str">
        <f t="shared" si="15"/>
        <v/>
      </c>
      <c r="V113" s="22" t="str">
        <f t="shared" si="16"/>
        <v/>
      </c>
      <c r="W113" s="23" t="str">
        <f t="shared" si="17"/>
        <v/>
      </c>
      <c r="X113" s="18" t="str">
        <f t="shared" si="18"/>
        <v/>
      </c>
      <c r="Y113" s="18" t="str">
        <f t="shared" si="19"/>
        <v/>
      </c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</row>
    <row r="114" spans="1:45" ht="23.25" x14ac:dyDescent="0.35">
      <c r="A114" s="15">
        <v>111</v>
      </c>
      <c r="B114" s="18"/>
      <c r="C114" s="18"/>
      <c r="D114" s="19"/>
      <c r="E114" s="18"/>
      <c r="F114" s="20"/>
      <c r="G114" s="18"/>
      <c r="H114" s="18">
        <f t="shared" si="11"/>
        <v>0</v>
      </c>
      <c r="I114" s="21"/>
      <c r="J114" s="22" t="str">
        <f t="shared" si="12"/>
        <v/>
      </c>
      <c r="K114" s="23"/>
      <c r="L114" s="20"/>
      <c r="M114" s="18">
        <f>IFERROR(VLOOKUP(L114,[1]!ТМ[#Data],2,FALSE),0)</f>
        <v>0</v>
      </c>
      <c r="N114" s="20"/>
      <c r="O114" s="24"/>
      <c r="P114" s="25" t="e">
        <f t="shared" si="13"/>
        <v>#N/A</v>
      </c>
      <c r="Q114" s="22"/>
      <c r="R114" s="22" t="e">
        <f t="shared" si="10"/>
        <v>#N/A</v>
      </c>
      <c r="S114" s="26"/>
      <c r="T114" s="18">
        <f t="shared" si="14"/>
        <v>0</v>
      </c>
      <c r="U114" s="27" t="str">
        <f t="shared" si="15"/>
        <v/>
      </c>
      <c r="V114" s="22" t="str">
        <f t="shared" si="16"/>
        <v/>
      </c>
      <c r="W114" s="23" t="str">
        <f t="shared" si="17"/>
        <v/>
      </c>
      <c r="X114" s="18" t="str">
        <f t="shared" si="18"/>
        <v/>
      </c>
      <c r="Y114" s="18" t="str">
        <f t="shared" si="19"/>
        <v/>
      </c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</row>
    <row r="115" spans="1:45" ht="23.25" x14ac:dyDescent="0.35">
      <c r="A115" s="15">
        <v>112</v>
      </c>
      <c r="B115" s="18"/>
      <c r="C115" s="18"/>
      <c r="D115" s="19"/>
      <c r="E115" s="18"/>
      <c r="F115" s="20"/>
      <c r="G115" s="18"/>
      <c r="H115" s="18">
        <f t="shared" si="11"/>
        <v>0</v>
      </c>
      <c r="I115" s="21"/>
      <c r="J115" s="22" t="str">
        <f t="shared" si="12"/>
        <v/>
      </c>
      <c r="K115" s="23"/>
      <c r="L115" s="20"/>
      <c r="M115" s="18">
        <f>IFERROR(VLOOKUP(L115,[1]!ТМ[#Data],2,FALSE),0)</f>
        <v>0</v>
      </c>
      <c r="N115" s="20"/>
      <c r="O115" s="24"/>
      <c r="P115" s="25" t="e">
        <f t="shared" si="13"/>
        <v>#N/A</v>
      </c>
      <c r="Q115" s="22"/>
      <c r="R115" s="22" t="e">
        <f t="shared" si="10"/>
        <v>#N/A</v>
      </c>
      <c r="S115" s="26"/>
      <c r="T115" s="18">
        <f t="shared" si="14"/>
        <v>0</v>
      </c>
      <c r="U115" s="27" t="str">
        <f t="shared" si="15"/>
        <v/>
      </c>
      <c r="V115" s="22" t="str">
        <f t="shared" si="16"/>
        <v/>
      </c>
      <c r="W115" s="23" t="str">
        <f t="shared" si="17"/>
        <v/>
      </c>
      <c r="X115" s="18" t="str">
        <f t="shared" si="18"/>
        <v/>
      </c>
      <c r="Y115" s="18" t="str">
        <f t="shared" si="19"/>
        <v/>
      </c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</row>
    <row r="116" spans="1:45" ht="23.25" x14ac:dyDescent="0.35">
      <c r="A116" s="15">
        <v>113</v>
      </c>
      <c r="B116" s="18"/>
      <c r="C116" s="18"/>
      <c r="D116" s="19"/>
      <c r="E116" s="18"/>
      <c r="F116" s="20"/>
      <c r="G116" s="18"/>
      <c r="H116" s="18">
        <f t="shared" si="11"/>
        <v>0</v>
      </c>
      <c r="I116" s="21"/>
      <c r="J116" s="22" t="str">
        <f t="shared" si="12"/>
        <v/>
      </c>
      <c r="K116" s="23"/>
      <c r="L116" s="20"/>
      <c r="M116" s="18">
        <f>IFERROR(VLOOKUP(L116,[1]!ТМ[#Data],2,FALSE),0)</f>
        <v>0</v>
      </c>
      <c r="N116" s="20"/>
      <c r="O116" s="24"/>
      <c r="P116" s="25" t="e">
        <f t="shared" si="13"/>
        <v>#N/A</v>
      </c>
      <c r="Q116" s="22"/>
      <c r="R116" s="22" t="e">
        <f t="shared" si="10"/>
        <v>#N/A</v>
      </c>
      <c r="S116" s="26"/>
      <c r="T116" s="18">
        <f t="shared" si="14"/>
        <v>0</v>
      </c>
      <c r="U116" s="27" t="str">
        <f t="shared" si="15"/>
        <v/>
      </c>
      <c r="V116" s="22" t="str">
        <f t="shared" si="16"/>
        <v/>
      </c>
      <c r="W116" s="23" t="str">
        <f t="shared" si="17"/>
        <v/>
      </c>
      <c r="X116" s="18" t="str">
        <f t="shared" si="18"/>
        <v/>
      </c>
      <c r="Y116" s="18" t="str">
        <f t="shared" si="19"/>
        <v/>
      </c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</row>
    <row r="117" spans="1:45" ht="23.25" x14ac:dyDescent="0.35">
      <c r="A117" s="15">
        <v>114</v>
      </c>
      <c r="B117" s="18"/>
      <c r="C117" s="18"/>
      <c r="D117" s="19"/>
      <c r="E117" s="18"/>
      <c r="F117" s="20"/>
      <c r="G117" s="18"/>
      <c r="H117" s="18">
        <f t="shared" si="11"/>
        <v>0</v>
      </c>
      <c r="I117" s="21"/>
      <c r="J117" s="22" t="str">
        <f t="shared" si="12"/>
        <v/>
      </c>
      <c r="K117" s="23"/>
      <c r="L117" s="20"/>
      <c r="M117" s="18">
        <f>IFERROR(VLOOKUP(L117,[1]!ТМ[#Data],2,FALSE),0)</f>
        <v>0</v>
      </c>
      <c r="N117" s="20"/>
      <c r="O117" s="24"/>
      <c r="P117" s="25" t="e">
        <f t="shared" si="13"/>
        <v>#N/A</v>
      </c>
      <c r="Q117" s="22"/>
      <c r="R117" s="22" t="e">
        <f t="shared" si="10"/>
        <v>#N/A</v>
      </c>
      <c r="S117" s="26"/>
      <c r="T117" s="18">
        <f t="shared" si="14"/>
        <v>0</v>
      </c>
      <c r="U117" s="27" t="str">
        <f t="shared" si="15"/>
        <v/>
      </c>
      <c r="V117" s="22" t="str">
        <f t="shared" si="16"/>
        <v/>
      </c>
      <c r="W117" s="23" t="str">
        <f t="shared" si="17"/>
        <v/>
      </c>
      <c r="X117" s="18" t="str">
        <f t="shared" si="18"/>
        <v/>
      </c>
      <c r="Y117" s="18" t="str">
        <f t="shared" si="19"/>
        <v/>
      </c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</row>
    <row r="118" spans="1:45" ht="23.25" x14ac:dyDescent="0.35">
      <c r="A118" s="15">
        <v>115</v>
      </c>
      <c r="B118" s="18"/>
      <c r="C118" s="18"/>
      <c r="D118" s="19"/>
      <c r="E118" s="18"/>
      <c r="F118" s="20"/>
      <c r="G118" s="18"/>
      <c r="H118" s="18">
        <f t="shared" si="11"/>
        <v>0</v>
      </c>
      <c r="I118" s="21"/>
      <c r="J118" s="22" t="str">
        <f t="shared" si="12"/>
        <v/>
      </c>
      <c r="K118" s="23"/>
      <c r="L118" s="20"/>
      <c r="M118" s="18">
        <f>IFERROR(VLOOKUP(L118,[1]!ТМ[#Data],2,FALSE),0)</f>
        <v>0</v>
      </c>
      <c r="N118" s="20"/>
      <c r="O118" s="24"/>
      <c r="P118" s="25" t="e">
        <f t="shared" si="13"/>
        <v>#N/A</v>
      </c>
      <c r="Q118" s="22"/>
      <c r="R118" s="22" t="e">
        <f t="shared" si="10"/>
        <v>#N/A</v>
      </c>
      <c r="S118" s="26"/>
      <c r="T118" s="18">
        <f t="shared" si="14"/>
        <v>0</v>
      </c>
      <c r="U118" s="27" t="str">
        <f t="shared" si="15"/>
        <v/>
      </c>
      <c r="V118" s="22" t="str">
        <f t="shared" si="16"/>
        <v/>
      </c>
      <c r="W118" s="23" t="str">
        <f t="shared" si="17"/>
        <v/>
      </c>
      <c r="X118" s="18" t="str">
        <f t="shared" si="18"/>
        <v/>
      </c>
      <c r="Y118" s="18" t="str">
        <f t="shared" si="19"/>
        <v/>
      </c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</row>
    <row r="119" spans="1:45" ht="23.25" x14ac:dyDescent="0.35">
      <c r="A119" s="15">
        <v>116</v>
      </c>
      <c r="B119" s="18"/>
      <c r="C119" s="18"/>
      <c r="D119" s="19"/>
      <c r="E119" s="18"/>
      <c r="F119" s="20"/>
      <c r="G119" s="18"/>
      <c r="H119" s="18">
        <f t="shared" si="11"/>
        <v>0</v>
      </c>
      <c r="I119" s="21"/>
      <c r="J119" s="22" t="str">
        <f t="shared" si="12"/>
        <v/>
      </c>
      <c r="K119" s="23"/>
      <c r="L119" s="20"/>
      <c r="M119" s="18">
        <f>IFERROR(VLOOKUP(L119,[1]!ТМ[#Data],2,FALSE),0)</f>
        <v>0</v>
      </c>
      <c r="N119" s="20"/>
      <c r="O119" s="24"/>
      <c r="P119" s="25" t="e">
        <f t="shared" si="13"/>
        <v>#N/A</v>
      </c>
      <c r="Q119" s="22"/>
      <c r="R119" s="22" t="e">
        <f t="shared" si="10"/>
        <v>#N/A</v>
      </c>
      <c r="S119" s="26"/>
      <c r="T119" s="18">
        <f t="shared" si="14"/>
        <v>0</v>
      </c>
      <c r="U119" s="27" t="str">
        <f t="shared" si="15"/>
        <v/>
      </c>
      <c r="V119" s="22" t="str">
        <f t="shared" si="16"/>
        <v/>
      </c>
      <c r="W119" s="23" t="str">
        <f t="shared" si="17"/>
        <v/>
      </c>
      <c r="X119" s="18" t="str">
        <f t="shared" si="18"/>
        <v/>
      </c>
      <c r="Y119" s="18" t="str">
        <f t="shared" si="19"/>
        <v/>
      </c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</row>
    <row r="120" spans="1:45" ht="23.25" x14ac:dyDescent="0.35">
      <c r="A120" s="15">
        <v>117</v>
      </c>
      <c r="B120" s="18"/>
      <c r="C120" s="18"/>
      <c r="D120" s="19"/>
      <c r="E120" s="18"/>
      <c r="F120" s="20"/>
      <c r="G120" s="18"/>
      <c r="H120" s="18">
        <f t="shared" si="11"/>
        <v>0</v>
      </c>
      <c r="I120" s="21"/>
      <c r="J120" s="22" t="str">
        <f t="shared" si="12"/>
        <v/>
      </c>
      <c r="K120" s="23"/>
      <c r="L120" s="20"/>
      <c r="M120" s="18">
        <f>IFERROR(VLOOKUP(L120,[1]!ТМ[#Data],2,FALSE),0)</f>
        <v>0</v>
      </c>
      <c r="N120" s="20"/>
      <c r="O120" s="24"/>
      <c r="P120" s="25" t="e">
        <f t="shared" si="13"/>
        <v>#N/A</v>
      </c>
      <c r="Q120" s="22"/>
      <c r="R120" s="22" t="e">
        <f t="shared" si="10"/>
        <v>#N/A</v>
      </c>
      <c r="S120" s="26"/>
      <c r="T120" s="18">
        <f t="shared" si="14"/>
        <v>0</v>
      </c>
      <c r="U120" s="27" t="str">
        <f t="shared" si="15"/>
        <v/>
      </c>
      <c r="V120" s="22" t="str">
        <f t="shared" si="16"/>
        <v/>
      </c>
      <c r="W120" s="23" t="str">
        <f t="shared" si="17"/>
        <v/>
      </c>
      <c r="X120" s="18" t="str">
        <f t="shared" si="18"/>
        <v/>
      </c>
      <c r="Y120" s="18" t="str">
        <f t="shared" si="19"/>
        <v/>
      </c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</row>
    <row r="121" spans="1:45" ht="23.25" x14ac:dyDescent="0.35">
      <c r="A121" s="15">
        <v>118</v>
      </c>
      <c r="B121" s="18"/>
      <c r="C121" s="18"/>
      <c r="D121" s="19"/>
      <c r="E121" s="18"/>
      <c r="F121" s="20"/>
      <c r="G121" s="18"/>
      <c r="H121" s="18">
        <f t="shared" si="11"/>
        <v>0</v>
      </c>
      <c r="I121" s="21"/>
      <c r="J121" s="22" t="str">
        <f t="shared" si="12"/>
        <v/>
      </c>
      <c r="K121" s="23"/>
      <c r="L121" s="20"/>
      <c r="M121" s="18">
        <f>IFERROR(VLOOKUP(L121,[1]!ТМ[#Data],2,FALSE),0)</f>
        <v>0</v>
      </c>
      <c r="N121" s="20"/>
      <c r="O121" s="24"/>
      <c r="P121" s="25" t="e">
        <f t="shared" si="13"/>
        <v>#N/A</v>
      </c>
      <c r="Q121" s="22"/>
      <c r="R121" s="22" t="e">
        <f t="shared" si="10"/>
        <v>#N/A</v>
      </c>
      <c r="S121" s="26"/>
      <c r="T121" s="18">
        <f t="shared" si="14"/>
        <v>0</v>
      </c>
      <c r="U121" s="27" t="str">
        <f t="shared" si="15"/>
        <v/>
      </c>
      <c r="V121" s="22" t="str">
        <f t="shared" si="16"/>
        <v/>
      </c>
      <c r="W121" s="23" t="str">
        <f t="shared" si="17"/>
        <v/>
      </c>
      <c r="X121" s="18" t="str">
        <f t="shared" si="18"/>
        <v/>
      </c>
      <c r="Y121" s="18" t="str">
        <f t="shared" si="19"/>
        <v/>
      </c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</row>
    <row r="122" spans="1:45" ht="23.25" x14ac:dyDescent="0.35">
      <c r="A122" s="15">
        <v>119</v>
      </c>
      <c r="B122" s="18"/>
      <c r="C122" s="18"/>
      <c r="D122" s="19"/>
      <c r="E122" s="18"/>
      <c r="F122" s="20"/>
      <c r="G122" s="18"/>
      <c r="H122" s="18">
        <f t="shared" si="11"/>
        <v>0</v>
      </c>
      <c r="I122" s="21"/>
      <c r="J122" s="22" t="str">
        <f t="shared" si="12"/>
        <v/>
      </c>
      <c r="K122" s="23"/>
      <c r="L122" s="20"/>
      <c r="M122" s="18">
        <f>IFERROR(VLOOKUP(L122,[1]!ТМ[#Data],2,FALSE),0)</f>
        <v>0</v>
      </c>
      <c r="N122" s="20"/>
      <c r="O122" s="24"/>
      <c r="P122" s="25" t="e">
        <f t="shared" si="13"/>
        <v>#N/A</v>
      </c>
      <c r="Q122" s="22"/>
      <c r="R122" s="22" t="e">
        <f t="shared" si="10"/>
        <v>#N/A</v>
      </c>
      <c r="S122" s="26"/>
      <c r="T122" s="18">
        <f t="shared" si="14"/>
        <v>0</v>
      </c>
      <c r="U122" s="27" t="str">
        <f t="shared" si="15"/>
        <v/>
      </c>
      <c r="V122" s="22" t="str">
        <f t="shared" si="16"/>
        <v/>
      </c>
      <c r="W122" s="23" t="str">
        <f t="shared" si="17"/>
        <v/>
      </c>
      <c r="X122" s="18" t="str">
        <f t="shared" si="18"/>
        <v/>
      </c>
      <c r="Y122" s="18" t="str">
        <f t="shared" si="19"/>
        <v/>
      </c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</row>
    <row r="123" spans="1:45" ht="23.25" x14ac:dyDescent="0.35">
      <c r="A123" s="15">
        <v>120</v>
      </c>
      <c r="B123" s="18"/>
      <c r="C123" s="18"/>
      <c r="D123" s="19"/>
      <c r="E123" s="18"/>
      <c r="F123" s="20"/>
      <c r="G123" s="18"/>
      <c r="H123" s="18">
        <f t="shared" si="11"/>
        <v>0</v>
      </c>
      <c r="I123" s="21"/>
      <c r="J123" s="22" t="str">
        <f t="shared" si="12"/>
        <v/>
      </c>
      <c r="K123" s="23"/>
      <c r="L123" s="20"/>
      <c r="M123" s="18">
        <f>IFERROR(VLOOKUP(L123,[1]!ТМ[#Data],2,FALSE),0)</f>
        <v>0</v>
      </c>
      <c r="N123" s="20"/>
      <c r="O123" s="24"/>
      <c r="P123" s="25" t="e">
        <f t="shared" si="13"/>
        <v>#N/A</v>
      </c>
      <c r="Q123" s="22"/>
      <c r="R123" s="22" t="e">
        <f t="shared" si="10"/>
        <v>#N/A</v>
      </c>
      <c r="S123" s="26"/>
      <c r="T123" s="18">
        <f t="shared" si="14"/>
        <v>0</v>
      </c>
      <c r="U123" s="27" t="str">
        <f t="shared" si="15"/>
        <v/>
      </c>
      <c r="V123" s="22" t="str">
        <f t="shared" si="16"/>
        <v/>
      </c>
      <c r="W123" s="23" t="str">
        <f t="shared" si="17"/>
        <v/>
      </c>
      <c r="X123" s="18" t="str">
        <f t="shared" si="18"/>
        <v/>
      </c>
      <c r="Y123" s="18" t="str">
        <f t="shared" si="19"/>
        <v/>
      </c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</row>
    <row r="124" spans="1:45" ht="23.25" x14ac:dyDescent="0.35">
      <c r="A124" s="15">
        <v>121</v>
      </c>
      <c r="B124" s="18"/>
      <c r="C124" s="18"/>
      <c r="D124" s="19"/>
      <c r="E124" s="18"/>
      <c r="F124" s="20"/>
      <c r="G124" s="18"/>
      <c r="H124" s="18">
        <f t="shared" si="11"/>
        <v>0</v>
      </c>
      <c r="I124" s="21"/>
      <c r="J124" s="22" t="str">
        <f t="shared" si="12"/>
        <v/>
      </c>
      <c r="K124" s="23"/>
      <c r="L124" s="20"/>
      <c r="M124" s="18">
        <f>IFERROR(VLOOKUP(L124,[1]!ТМ[#Data],2,FALSE),0)</f>
        <v>0</v>
      </c>
      <c r="N124" s="20"/>
      <c r="O124" s="24"/>
      <c r="P124" s="25" t="e">
        <f t="shared" si="13"/>
        <v>#N/A</v>
      </c>
      <c r="Q124" s="22"/>
      <c r="R124" s="22" t="e">
        <f t="shared" si="10"/>
        <v>#N/A</v>
      </c>
      <c r="S124" s="26"/>
      <c r="T124" s="18">
        <f t="shared" si="14"/>
        <v>0</v>
      </c>
      <c r="U124" s="27" t="str">
        <f t="shared" si="15"/>
        <v/>
      </c>
      <c r="V124" s="22" t="str">
        <f t="shared" si="16"/>
        <v/>
      </c>
      <c r="W124" s="23" t="str">
        <f t="shared" si="17"/>
        <v/>
      </c>
      <c r="X124" s="18" t="str">
        <f t="shared" si="18"/>
        <v/>
      </c>
      <c r="Y124" s="18" t="str">
        <f t="shared" si="19"/>
        <v/>
      </c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</row>
    <row r="125" spans="1:45" ht="23.25" x14ac:dyDescent="0.35">
      <c r="A125" s="15">
        <v>122</v>
      </c>
      <c r="B125" s="18"/>
      <c r="C125" s="18"/>
      <c r="D125" s="19"/>
      <c r="E125" s="18"/>
      <c r="F125" s="20"/>
      <c r="G125" s="18"/>
      <c r="H125" s="18">
        <f t="shared" si="11"/>
        <v>0</v>
      </c>
      <c r="I125" s="21"/>
      <c r="J125" s="22" t="str">
        <f t="shared" si="12"/>
        <v/>
      </c>
      <c r="K125" s="23"/>
      <c r="L125" s="20"/>
      <c r="M125" s="18">
        <f>IFERROR(VLOOKUP(L125,[1]!ТМ[#Data],2,FALSE),0)</f>
        <v>0</v>
      </c>
      <c r="N125" s="20"/>
      <c r="O125" s="24"/>
      <c r="P125" s="25" t="e">
        <f t="shared" si="13"/>
        <v>#N/A</v>
      </c>
      <c r="Q125" s="22"/>
      <c r="R125" s="22" t="e">
        <f t="shared" si="10"/>
        <v>#N/A</v>
      </c>
      <c r="S125" s="26"/>
      <c r="T125" s="18">
        <f t="shared" si="14"/>
        <v>0</v>
      </c>
      <c r="U125" s="27" t="str">
        <f t="shared" si="15"/>
        <v/>
      </c>
      <c r="V125" s="22" t="str">
        <f t="shared" si="16"/>
        <v/>
      </c>
      <c r="W125" s="23" t="str">
        <f t="shared" si="17"/>
        <v/>
      </c>
      <c r="X125" s="18" t="str">
        <f t="shared" si="18"/>
        <v/>
      </c>
      <c r="Y125" s="18" t="str">
        <f t="shared" si="19"/>
        <v/>
      </c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</row>
    <row r="126" spans="1:45" ht="23.25" x14ac:dyDescent="0.35">
      <c r="A126" s="15">
        <v>123</v>
      </c>
      <c r="B126" s="18"/>
      <c r="C126" s="18"/>
      <c r="D126" s="19"/>
      <c r="E126" s="18"/>
      <c r="F126" s="20"/>
      <c r="G126" s="18"/>
      <c r="H126" s="18">
        <f t="shared" si="11"/>
        <v>0</v>
      </c>
      <c r="I126" s="21"/>
      <c r="J126" s="22" t="str">
        <f t="shared" si="12"/>
        <v/>
      </c>
      <c r="K126" s="23"/>
      <c r="L126" s="20"/>
      <c r="M126" s="18">
        <f>IFERROR(VLOOKUP(L126,[1]!ТМ[#Data],2,FALSE),0)</f>
        <v>0</v>
      </c>
      <c r="N126" s="20"/>
      <c r="O126" s="24"/>
      <c r="P126" s="25" t="e">
        <f t="shared" si="13"/>
        <v>#N/A</v>
      </c>
      <c r="Q126" s="22"/>
      <c r="R126" s="22" t="e">
        <f t="shared" si="10"/>
        <v>#N/A</v>
      </c>
      <c r="S126" s="26"/>
      <c r="T126" s="18">
        <f t="shared" si="14"/>
        <v>0</v>
      </c>
      <c r="U126" s="27" t="str">
        <f t="shared" si="15"/>
        <v/>
      </c>
      <c r="V126" s="22" t="str">
        <f t="shared" si="16"/>
        <v/>
      </c>
      <c r="W126" s="23" t="str">
        <f t="shared" si="17"/>
        <v/>
      </c>
      <c r="X126" s="18" t="str">
        <f t="shared" si="18"/>
        <v/>
      </c>
      <c r="Y126" s="18" t="str">
        <f t="shared" si="19"/>
        <v/>
      </c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</row>
    <row r="127" spans="1:45" ht="23.25" x14ac:dyDescent="0.35">
      <c r="A127" s="15">
        <v>124</v>
      </c>
      <c r="B127" s="18"/>
      <c r="C127" s="18"/>
      <c r="D127" s="19"/>
      <c r="E127" s="18"/>
      <c r="F127" s="20"/>
      <c r="G127" s="18"/>
      <c r="H127" s="18">
        <f t="shared" si="11"/>
        <v>0</v>
      </c>
      <c r="I127" s="21"/>
      <c r="J127" s="22" t="str">
        <f t="shared" si="12"/>
        <v/>
      </c>
      <c r="K127" s="23"/>
      <c r="L127" s="20"/>
      <c r="M127" s="18">
        <f>IFERROR(VLOOKUP(L127,[1]!ТМ[#Data],2,FALSE),0)</f>
        <v>0</v>
      </c>
      <c r="N127" s="20"/>
      <c r="O127" s="24"/>
      <c r="P127" s="25" t="e">
        <f t="shared" si="13"/>
        <v>#N/A</v>
      </c>
      <c r="Q127" s="22"/>
      <c r="R127" s="22" t="e">
        <f t="shared" si="10"/>
        <v>#N/A</v>
      </c>
      <c r="S127" s="26"/>
      <c r="T127" s="18">
        <f t="shared" si="14"/>
        <v>0</v>
      </c>
      <c r="U127" s="27" t="str">
        <f t="shared" si="15"/>
        <v/>
      </c>
      <c r="V127" s="22" t="str">
        <f t="shared" si="16"/>
        <v/>
      </c>
      <c r="W127" s="23" t="str">
        <f t="shared" si="17"/>
        <v/>
      </c>
      <c r="X127" s="18" t="str">
        <f t="shared" si="18"/>
        <v/>
      </c>
      <c r="Y127" s="18" t="str">
        <f t="shared" si="19"/>
        <v/>
      </c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</row>
    <row r="128" spans="1:45" ht="23.25" x14ac:dyDescent="0.35">
      <c r="A128" s="15">
        <v>125</v>
      </c>
      <c r="B128" s="18"/>
      <c r="C128" s="18"/>
      <c r="D128" s="19"/>
      <c r="E128" s="18"/>
      <c r="F128" s="20"/>
      <c r="G128" s="18"/>
      <c r="H128" s="18">
        <f t="shared" si="11"/>
        <v>0</v>
      </c>
      <c r="I128" s="21"/>
      <c r="J128" s="22" t="str">
        <f t="shared" si="12"/>
        <v/>
      </c>
      <c r="K128" s="23"/>
      <c r="L128" s="20"/>
      <c r="M128" s="18">
        <f>IFERROR(VLOOKUP(L128,[1]!ТМ[#Data],2,FALSE),0)</f>
        <v>0</v>
      </c>
      <c r="N128" s="20"/>
      <c r="O128" s="24"/>
      <c r="P128" s="25" t="e">
        <f t="shared" si="13"/>
        <v>#N/A</v>
      </c>
      <c r="Q128" s="22"/>
      <c r="R128" s="22" t="e">
        <f t="shared" si="10"/>
        <v>#N/A</v>
      </c>
      <c r="S128" s="26"/>
      <c r="T128" s="18">
        <f t="shared" si="14"/>
        <v>0</v>
      </c>
      <c r="U128" s="27" t="str">
        <f t="shared" si="15"/>
        <v/>
      </c>
      <c r="V128" s="22" t="str">
        <f t="shared" si="16"/>
        <v/>
      </c>
      <c r="W128" s="23" t="str">
        <f t="shared" si="17"/>
        <v/>
      </c>
      <c r="X128" s="18" t="str">
        <f t="shared" si="18"/>
        <v/>
      </c>
      <c r="Y128" s="18" t="str">
        <f t="shared" si="19"/>
        <v/>
      </c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</row>
    <row r="129" spans="1:45" ht="23.25" x14ac:dyDescent="0.35">
      <c r="A129" s="15">
        <v>126</v>
      </c>
      <c r="B129" s="18"/>
      <c r="C129" s="18"/>
      <c r="D129" s="19"/>
      <c r="E129" s="18"/>
      <c r="F129" s="20"/>
      <c r="G129" s="18"/>
      <c r="H129" s="18">
        <f t="shared" si="11"/>
        <v>0</v>
      </c>
      <c r="I129" s="21"/>
      <c r="J129" s="22" t="str">
        <f t="shared" si="12"/>
        <v/>
      </c>
      <c r="K129" s="23"/>
      <c r="L129" s="20"/>
      <c r="M129" s="18">
        <f>IFERROR(VLOOKUP(L129,[1]!ТМ[#Data],2,FALSE),0)</f>
        <v>0</v>
      </c>
      <c r="N129" s="20"/>
      <c r="O129" s="24"/>
      <c r="P129" s="25" t="e">
        <f t="shared" si="13"/>
        <v>#N/A</v>
      </c>
      <c r="Q129" s="22"/>
      <c r="R129" s="22" t="e">
        <f t="shared" si="10"/>
        <v>#N/A</v>
      </c>
      <c r="S129" s="26"/>
      <c r="T129" s="18">
        <f t="shared" si="14"/>
        <v>0</v>
      </c>
      <c r="U129" s="27" t="str">
        <f t="shared" si="15"/>
        <v/>
      </c>
      <c r="V129" s="22" t="str">
        <f t="shared" si="16"/>
        <v/>
      </c>
      <c r="W129" s="23" t="str">
        <f t="shared" si="17"/>
        <v/>
      </c>
      <c r="X129" s="18" t="str">
        <f t="shared" si="18"/>
        <v/>
      </c>
      <c r="Y129" s="18" t="str">
        <f t="shared" si="19"/>
        <v/>
      </c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</row>
    <row r="130" spans="1:45" ht="23.25" x14ac:dyDescent="0.35">
      <c r="A130" s="15">
        <v>127</v>
      </c>
      <c r="B130" s="18"/>
      <c r="C130" s="18"/>
      <c r="D130" s="19"/>
      <c r="E130" s="18"/>
      <c r="F130" s="20"/>
      <c r="G130" s="18"/>
      <c r="H130" s="18">
        <f t="shared" si="11"/>
        <v>0</v>
      </c>
      <c r="I130" s="21"/>
      <c r="J130" s="22" t="str">
        <f t="shared" si="12"/>
        <v/>
      </c>
      <c r="K130" s="23"/>
      <c r="L130" s="20"/>
      <c r="M130" s="18">
        <f>IFERROR(VLOOKUP(L130,[1]!ТМ[#Data],2,FALSE),0)</f>
        <v>0</v>
      </c>
      <c r="N130" s="20"/>
      <c r="O130" s="24"/>
      <c r="P130" s="25" t="e">
        <f t="shared" si="13"/>
        <v>#N/A</v>
      </c>
      <c r="Q130" s="22"/>
      <c r="R130" s="22" t="e">
        <f t="shared" si="10"/>
        <v>#N/A</v>
      </c>
      <c r="S130" s="26"/>
      <c r="T130" s="18">
        <f t="shared" si="14"/>
        <v>0</v>
      </c>
      <c r="U130" s="27" t="str">
        <f t="shared" si="15"/>
        <v/>
      </c>
      <c r="V130" s="22" t="str">
        <f t="shared" si="16"/>
        <v/>
      </c>
      <c r="W130" s="23" t="str">
        <f t="shared" si="17"/>
        <v/>
      </c>
      <c r="X130" s="18" t="str">
        <f t="shared" si="18"/>
        <v/>
      </c>
      <c r="Y130" s="18" t="str">
        <f t="shared" si="19"/>
        <v/>
      </c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</row>
    <row r="131" spans="1:45" ht="23.25" x14ac:dyDescent="0.35">
      <c r="A131" s="15">
        <v>128</v>
      </c>
      <c r="B131" s="18"/>
      <c r="C131" s="18"/>
      <c r="D131" s="19"/>
      <c r="E131" s="18"/>
      <c r="F131" s="20"/>
      <c r="G131" s="18"/>
      <c r="H131" s="18">
        <f t="shared" si="11"/>
        <v>0</v>
      </c>
      <c r="I131" s="21"/>
      <c r="J131" s="22" t="str">
        <f t="shared" si="12"/>
        <v/>
      </c>
      <c r="K131" s="23"/>
      <c r="L131" s="20"/>
      <c r="M131" s="18">
        <f>IFERROR(VLOOKUP(L131,[1]!ТМ[#Data],2,FALSE),0)</f>
        <v>0</v>
      </c>
      <c r="N131" s="20"/>
      <c r="O131" s="24"/>
      <c r="P131" s="25" t="e">
        <f t="shared" si="13"/>
        <v>#N/A</v>
      </c>
      <c r="Q131" s="22"/>
      <c r="R131" s="22" t="e">
        <f t="shared" si="10"/>
        <v>#N/A</v>
      </c>
      <c r="S131" s="26"/>
      <c r="T131" s="18">
        <f t="shared" si="14"/>
        <v>0</v>
      </c>
      <c r="U131" s="27" t="str">
        <f t="shared" si="15"/>
        <v/>
      </c>
      <c r="V131" s="22" t="str">
        <f t="shared" si="16"/>
        <v/>
      </c>
      <c r="W131" s="23" t="str">
        <f t="shared" si="17"/>
        <v/>
      </c>
      <c r="X131" s="18" t="str">
        <f t="shared" si="18"/>
        <v/>
      </c>
      <c r="Y131" s="18" t="str">
        <f t="shared" si="19"/>
        <v/>
      </c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</row>
    <row r="132" spans="1:45" ht="23.25" x14ac:dyDescent="0.35">
      <c r="A132" s="15">
        <v>129</v>
      </c>
      <c r="B132" s="18"/>
      <c r="C132" s="18"/>
      <c r="D132" s="19"/>
      <c r="E132" s="18"/>
      <c r="F132" s="20"/>
      <c r="G132" s="18"/>
      <c r="H132" s="18">
        <f t="shared" si="11"/>
        <v>0</v>
      </c>
      <c r="I132" s="21"/>
      <c r="J132" s="22" t="str">
        <f t="shared" si="12"/>
        <v/>
      </c>
      <c r="K132" s="23"/>
      <c r="L132" s="20"/>
      <c r="M132" s="18">
        <f>IFERROR(VLOOKUP(L132,[1]!ТМ[#Data],2,FALSE),0)</f>
        <v>0</v>
      </c>
      <c r="N132" s="20"/>
      <c r="O132" s="24"/>
      <c r="P132" s="25" t="e">
        <f t="shared" si="13"/>
        <v>#N/A</v>
      </c>
      <c r="Q132" s="22"/>
      <c r="R132" s="22" t="e">
        <f t="shared" ref="R132:R195" si="20">_xlfn.IFS(N132="Труба профильная","х",N132="Уголок","х",N132="Труба круглая","х")</f>
        <v>#N/A</v>
      </c>
      <c r="S132" s="26"/>
      <c r="T132" s="18">
        <f t="shared" si="14"/>
        <v>0</v>
      </c>
      <c r="U132" s="27" t="str">
        <f t="shared" si="15"/>
        <v/>
      </c>
      <c r="V132" s="22" t="str">
        <f t="shared" si="16"/>
        <v/>
      </c>
      <c r="W132" s="23" t="str">
        <f t="shared" si="17"/>
        <v/>
      </c>
      <c r="X132" s="18" t="str">
        <f t="shared" si="18"/>
        <v/>
      </c>
      <c r="Y132" s="18" t="str">
        <f t="shared" si="19"/>
        <v/>
      </c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</row>
    <row r="133" spans="1:45" ht="23.25" x14ac:dyDescent="0.35">
      <c r="A133" s="15">
        <v>130</v>
      </c>
      <c r="B133" s="18"/>
      <c r="C133" s="18"/>
      <c r="D133" s="19"/>
      <c r="E133" s="18"/>
      <c r="F133" s="20"/>
      <c r="G133" s="18"/>
      <c r="H133" s="18">
        <f t="shared" ref="H133:H196" si="21">PRODUCT(D133,G133)</f>
        <v>0</v>
      </c>
      <c r="I133" s="21"/>
      <c r="J133" s="22" t="str">
        <f t="shared" ref="J133:J196" si="22">IF(N133="Лист/Плита","х","")</f>
        <v/>
      </c>
      <c r="K133" s="23"/>
      <c r="L133" s="20"/>
      <c r="M133" s="18">
        <f>IFERROR(VLOOKUP(L133,[1]!ТМ[#Data],2,FALSE),0)</f>
        <v>0</v>
      </c>
      <c r="N133" s="20"/>
      <c r="O133" s="24"/>
      <c r="P133" s="25" t="e">
        <f t="shared" ref="P133:P196" si="23">_xlfn.IFS(N133="Лазерная вырезка","s",N133="Круг/Пруток","Ø",N133="Труба профильная","х",N133="Шестигранник","s",N133="Лист/Плита","s",N133="Лента","s",N133="Уголок","х",N133="Штанга резьбовая","М",N133="Квадрат","",N133="Труба круглая","",N133="Швеллер","",N133="Балка/Двутавр","")</f>
        <v>#N/A</v>
      </c>
      <c r="Q133" s="22"/>
      <c r="R133" s="22" t="e">
        <f t="shared" si="20"/>
        <v>#N/A</v>
      </c>
      <c r="S133" s="26"/>
      <c r="T133" s="18">
        <f t="shared" ref="T133:T196" si="24">IF(H133&gt;0,(IF(OR(N133="Балка/Двутавр",N133="Швеллер"),(_xlfn.IFS(Q133*10&lt;=20,1,Q133*10&lt;=75,1.5,Q133*10&lt;=150,2,Q133*10&gt;150,2.5)),(_xlfn.IFS(Q133&lt;=20,1,Q133&lt;=75,1.5,Q133&lt;=150,2,Q133&gt;150,2.5)))),0)</f>
        <v>0</v>
      </c>
      <c r="U133" s="27" t="str">
        <f t="shared" ref="U133:U196" si="25">IF(N133="Лист/Плита",(SUM(I133,T133*2)),"")</f>
        <v/>
      </c>
      <c r="V133" s="22" t="str">
        <f t="shared" ref="V133:V196" si="26">IF(N133="Лист/Плита","х","")</f>
        <v/>
      </c>
      <c r="W133" s="23" t="str">
        <f t="shared" ref="W133:W196" si="27">IF((SUM(K133,T133*2)&gt;2),(SUM(K133,T133*2)),"")</f>
        <v/>
      </c>
      <c r="X133" s="18" t="str">
        <f t="shared" ref="X133:X196" si="28">IF(N133="Лазерная вырезка",H133,(IF(ISERR(IF(N133="Лист/Плита",H133,ROUNDUP(SUM(((H133*W133)/1000),(((H133*W133)/1000)*0.1),((H133*5)/1000)),1))),"",(IF(N133="Лист/Плита",H133,ROUNDUP(SUM(((H133*W133)/1000),(((H133*W133)/1000)*0.1),((H133*5)/1000)),1))))))</f>
        <v/>
      </c>
      <c r="Y133" s="18" t="str">
        <f t="shared" ref="Y133:Y196" si="29">IF(N133="Лазерная вырезка","шт.",(IF(H133&gt;0,(IF(N133="Лист/Плита","шт.","м.")),"")))</f>
        <v/>
      </c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</row>
    <row r="134" spans="1:45" ht="23.25" x14ac:dyDescent="0.35">
      <c r="A134" s="15">
        <v>131</v>
      </c>
      <c r="B134" s="18"/>
      <c r="C134" s="18"/>
      <c r="D134" s="19"/>
      <c r="E134" s="18"/>
      <c r="F134" s="20"/>
      <c r="G134" s="18"/>
      <c r="H134" s="18">
        <f t="shared" si="21"/>
        <v>0</v>
      </c>
      <c r="I134" s="21"/>
      <c r="J134" s="22" t="str">
        <f t="shared" si="22"/>
        <v/>
      </c>
      <c r="K134" s="23"/>
      <c r="L134" s="20"/>
      <c r="M134" s="18">
        <f>IFERROR(VLOOKUP(L134,[1]!ТМ[#Data],2,FALSE),0)</f>
        <v>0</v>
      </c>
      <c r="N134" s="20"/>
      <c r="O134" s="24"/>
      <c r="P134" s="25" t="e">
        <f t="shared" si="23"/>
        <v>#N/A</v>
      </c>
      <c r="Q134" s="22"/>
      <c r="R134" s="22" t="e">
        <f t="shared" si="20"/>
        <v>#N/A</v>
      </c>
      <c r="S134" s="26"/>
      <c r="T134" s="18">
        <f t="shared" si="24"/>
        <v>0</v>
      </c>
      <c r="U134" s="27" t="str">
        <f t="shared" si="25"/>
        <v/>
      </c>
      <c r="V134" s="22" t="str">
        <f t="shared" si="26"/>
        <v/>
      </c>
      <c r="W134" s="23" t="str">
        <f t="shared" si="27"/>
        <v/>
      </c>
      <c r="X134" s="18" t="str">
        <f t="shared" si="28"/>
        <v/>
      </c>
      <c r="Y134" s="18" t="str">
        <f t="shared" si="29"/>
        <v/>
      </c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</row>
    <row r="135" spans="1:45" ht="23.25" x14ac:dyDescent="0.35">
      <c r="A135" s="15">
        <v>132</v>
      </c>
      <c r="B135" s="18"/>
      <c r="C135" s="18"/>
      <c r="D135" s="19"/>
      <c r="E135" s="18"/>
      <c r="F135" s="20"/>
      <c r="G135" s="18"/>
      <c r="H135" s="18">
        <f t="shared" si="21"/>
        <v>0</v>
      </c>
      <c r="I135" s="21"/>
      <c r="J135" s="22" t="str">
        <f t="shared" si="22"/>
        <v/>
      </c>
      <c r="K135" s="23"/>
      <c r="L135" s="20"/>
      <c r="M135" s="18">
        <f>IFERROR(VLOOKUP(L135,[1]!ТМ[#Data],2,FALSE),0)</f>
        <v>0</v>
      </c>
      <c r="N135" s="20"/>
      <c r="O135" s="24"/>
      <c r="P135" s="25" t="e">
        <f t="shared" si="23"/>
        <v>#N/A</v>
      </c>
      <c r="Q135" s="22"/>
      <c r="R135" s="22" t="e">
        <f t="shared" si="20"/>
        <v>#N/A</v>
      </c>
      <c r="S135" s="26"/>
      <c r="T135" s="18">
        <f t="shared" si="24"/>
        <v>0</v>
      </c>
      <c r="U135" s="27" t="str">
        <f t="shared" si="25"/>
        <v/>
      </c>
      <c r="V135" s="22" t="str">
        <f t="shared" si="26"/>
        <v/>
      </c>
      <c r="W135" s="23" t="str">
        <f t="shared" si="27"/>
        <v/>
      </c>
      <c r="X135" s="18" t="str">
        <f t="shared" si="28"/>
        <v/>
      </c>
      <c r="Y135" s="18" t="str">
        <f t="shared" si="29"/>
        <v/>
      </c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</row>
    <row r="136" spans="1:45" ht="23.25" x14ac:dyDescent="0.35">
      <c r="A136" s="15">
        <v>133</v>
      </c>
      <c r="B136" s="18"/>
      <c r="C136" s="18"/>
      <c r="D136" s="19"/>
      <c r="E136" s="18"/>
      <c r="F136" s="20"/>
      <c r="G136" s="18"/>
      <c r="H136" s="18">
        <f t="shared" si="21"/>
        <v>0</v>
      </c>
      <c r="I136" s="21"/>
      <c r="J136" s="22" t="str">
        <f t="shared" si="22"/>
        <v/>
      </c>
      <c r="K136" s="23"/>
      <c r="L136" s="20"/>
      <c r="M136" s="18">
        <f>IFERROR(VLOOKUP(L136,[1]!ТМ[#Data],2,FALSE),0)</f>
        <v>0</v>
      </c>
      <c r="N136" s="20"/>
      <c r="O136" s="24"/>
      <c r="P136" s="25" t="e">
        <f t="shared" si="23"/>
        <v>#N/A</v>
      </c>
      <c r="Q136" s="22"/>
      <c r="R136" s="22" t="e">
        <f t="shared" si="20"/>
        <v>#N/A</v>
      </c>
      <c r="S136" s="26"/>
      <c r="T136" s="18">
        <f t="shared" si="24"/>
        <v>0</v>
      </c>
      <c r="U136" s="27" t="str">
        <f t="shared" si="25"/>
        <v/>
      </c>
      <c r="V136" s="22" t="str">
        <f t="shared" si="26"/>
        <v/>
      </c>
      <c r="W136" s="23" t="str">
        <f t="shared" si="27"/>
        <v/>
      </c>
      <c r="X136" s="18" t="str">
        <f t="shared" si="28"/>
        <v/>
      </c>
      <c r="Y136" s="18" t="str">
        <f t="shared" si="29"/>
        <v/>
      </c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</row>
    <row r="137" spans="1:45" ht="23.25" x14ac:dyDescent="0.35">
      <c r="A137" s="15">
        <v>134</v>
      </c>
      <c r="B137" s="18"/>
      <c r="C137" s="18"/>
      <c r="D137" s="19"/>
      <c r="E137" s="18"/>
      <c r="F137" s="20"/>
      <c r="G137" s="18"/>
      <c r="H137" s="18">
        <f t="shared" si="21"/>
        <v>0</v>
      </c>
      <c r="I137" s="21"/>
      <c r="J137" s="22" t="str">
        <f t="shared" si="22"/>
        <v/>
      </c>
      <c r="K137" s="23"/>
      <c r="L137" s="20"/>
      <c r="M137" s="18">
        <f>IFERROR(VLOOKUP(L137,[1]!ТМ[#Data],2,FALSE),0)</f>
        <v>0</v>
      </c>
      <c r="N137" s="20"/>
      <c r="O137" s="24"/>
      <c r="P137" s="25" t="e">
        <f t="shared" si="23"/>
        <v>#N/A</v>
      </c>
      <c r="Q137" s="22"/>
      <c r="R137" s="22" t="e">
        <f t="shared" si="20"/>
        <v>#N/A</v>
      </c>
      <c r="S137" s="26"/>
      <c r="T137" s="18">
        <f t="shared" si="24"/>
        <v>0</v>
      </c>
      <c r="U137" s="27" t="str">
        <f t="shared" si="25"/>
        <v/>
      </c>
      <c r="V137" s="22" t="str">
        <f t="shared" si="26"/>
        <v/>
      </c>
      <c r="W137" s="23" t="str">
        <f t="shared" si="27"/>
        <v/>
      </c>
      <c r="X137" s="18" t="str">
        <f t="shared" si="28"/>
        <v/>
      </c>
      <c r="Y137" s="18" t="str">
        <f t="shared" si="29"/>
        <v/>
      </c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  <c r="AM137" s="20"/>
      <c r="AN137" s="20"/>
      <c r="AO137" s="20"/>
      <c r="AP137" s="20"/>
      <c r="AQ137" s="20"/>
      <c r="AR137" s="20"/>
      <c r="AS137" s="20"/>
    </row>
    <row r="138" spans="1:45" ht="23.25" x14ac:dyDescent="0.35">
      <c r="A138" s="15">
        <v>135</v>
      </c>
      <c r="B138" s="18"/>
      <c r="C138" s="18"/>
      <c r="D138" s="19"/>
      <c r="E138" s="18"/>
      <c r="F138" s="20"/>
      <c r="G138" s="18"/>
      <c r="H138" s="18">
        <f t="shared" si="21"/>
        <v>0</v>
      </c>
      <c r="I138" s="21"/>
      <c r="J138" s="22" t="str">
        <f t="shared" si="22"/>
        <v/>
      </c>
      <c r="K138" s="23"/>
      <c r="L138" s="20"/>
      <c r="M138" s="18">
        <f>IFERROR(VLOOKUP(L138,[1]!ТМ[#Data],2,FALSE),0)</f>
        <v>0</v>
      </c>
      <c r="N138" s="20"/>
      <c r="O138" s="24"/>
      <c r="P138" s="25" t="e">
        <f t="shared" si="23"/>
        <v>#N/A</v>
      </c>
      <c r="Q138" s="22"/>
      <c r="R138" s="22" t="e">
        <f t="shared" si="20"/>
        <v>#N/A</v>
      </c>
      <c r="S138" s="26"/>
      <c r="T138" s="18">
        <f t="shared" si="24"/>
        <v>0</v>
      </c>
      <c r="U138" s="27" t="str">
        <f t="shared" si="25"/>
        <v/>
      </c>
      <c r="V138" s="22" t="str">
        <f t="shared" si="26"/>
        <v/>
      </c>
      <c r="W138" s="23" t="str">
        <f t="shared" si="27"/>
        <v/>
      </c>
      <c r="X138" s="18" t="str">
        <f t="shared" si="28"/>
        <v/>
      </c>
      <c r="Y138" s="18" t="str">
        <f t="shared" si="29"/>
        <v/>
      </c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  <c r="AM138" s="20"/>
      <c r="AN138" s="20"/>
      <c r="AO138" s="20"/>
      <c r="AP138" s="20"/>
      <c r="AQ138" s="20"/>
      <c r="AR138" s="20"/>
      <c r="AS138" s="20"/>
    </row>
    <row r="139" spans="1:45" ht="23.25" x14ac:dyDescent="0.35">
      <c r="A139" s="15">
        <v>136</v>
      </c>
      <c r="B139" s="18"/>
      <c r="C139" s="18"/>
      <c r="D139" s="19"/>
      <c r="E139" s="18"/>
      <c r="F139" s="20"/>
      <c r="G139" s="18"/>
      <c r="H139" s="18">
        <f t="shared" si="21"/>
        <v>0</v>
      </c>
      <c r="I139" s="21"/>
      <c r="J139" s="22" t="str">
        <f t="shared" si="22"/>
        <v/>
      </c>
      <c r="K139" s="23"/>
      <c r="L139" s="20"/>
      <c r="M139" s="18">
        <f>IFERROR(VLOOKUP(L139,[1]!ТМ[#Data],2,FALSE),0)</f>
        <v>0</v>
      </c>
      <c r="N139" s="20"/>
      <c r="O139" s="24"/>
      <c r="P139" s="25" t="e">
        <f t="shared" si="23"/>
        <v>#N/A</v>
      </c>
      <c r="Q139" s="22"/>
      <c r="R139" s="22" t="e">
        <f t="shared" si="20"/>
        <v>#N/A</v>
      </c>
      <c r="S139" s="26"/>
      <c r="T139" s="18">
        <f t="shared" si="24"/>
        <v>0</v>
      </c>
      <c r="U139" s="27" t="str">
        <f t="shared" si="25"/>
        <v/>
      </c>
      <c r="V139" s="22" t="str">
        <f t="shared" si="26"/>
        <v/>
      </c>
      <c r="W139" s="23" t="str">
        <f t="shared" si="27"/>
        <v/>
      </c>
      <c r="X139" s="18" t="str">
        <f t="shared" si="28"/>
        <v/>
      </c>
      <c r="Y139" s="18" t="str">
        <f t="shared" si="29"/>
        <v/>
      </c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</row>
    <row r="140" spans="1:45" ht="23.25" x14ac:dyDescent="0.35">
      <c r="A140" s="15">
        <v>137</v>
      </c>
      <c r="B140" s="18"/>
      <c r="C140" s="18"/>
      <c r="D140" s="19"/>
      <c r="E140" s="18"/>
      <c r="F140" s="20"/>
      <c r="G140" s="18"/>
      <c r="H140" s="18">
        <f t="shared" si="21"/>
        <v>0</v>
      </c>
      <c r="I140" s="21"/>
      <c r="J140" s="22" t="str">
        <f t="shared" si="22"/>
        <v/>
      </c>
      <c r="K140" s="23"/>
      <c r="L140" s="20"/>
      <c r="M140" s="18">
        <f>IFERROR(VLOOKUP(L140,[1]!ТМ[#Data],2,FALSE),0)</f>
        <v>0</v>
      </c>
      <c r="N140" s="20"/>
      <c r="O140" s="24"/>
      <c r="P140" s="25" t="e">
        <f t="shared" si="23"/>
        <v>#N/A</v>
      </c>
      <c r="Q140" s="22"/>
      <c r="R140" s="22" t="e">
        <f t="shared" si="20"/>
        <v>#N/A</v>
      </c>
      <c r="S140" s="26"/>
      <c r="T140" s="18">
        <f t="shared" si="24"/>
        <v>0</v>
      </c>
      <c r="U140" s="27" t="str">
        <f t="shared" si="25"/>
        <v/>
      </c>
      <c r="V140" s="22" t="str">
        <f t="shared" si="26"/>
        <v/>
      </c>
      <c r="W140" s="23" t="str">
        <f t="shared" si="27"/>
        <v/>
      </c>
      <c r="X140" s="18" t="str">
        <f t="shared" si="28"/>
        <v/>
      </c>
      <c r="Y140" s="18" t="str">
        <f t="shared" si="29"/>
        <v/>
      </c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</row>
    <row r="141" spans="1:45" ht="23.25" x14ac:dyDescent="0.35">
      <c r="A141" s="15">
        <v>138</v>
      </c>
      <c r="B141" s="18"/>
      <c r="C141" s="18"/>
      <c r="D141" s="19"/>
      <c r="E141" s="18"/>
      <c r="F141" s="20"/>
      <c r="G141" s="18"/>
      <c r="H141" s="18">
        <f t="shared" si="21"/>
        <v>0</v>
      </c>
      <c r="I141" s="21"/>
      <c r="J141" s="22" t="str">
        <f t="shared" si="22"/>
        <v/>
      </c>
      <c r="K141" s="23"/>
      <c r="L141" s="20"/>
      <c r="M141" s="18">
        <f>IFERROR(VLOOKUP(L141,[1]!ТМ[#Data],2,FALSE),0)</f>
        <v>0</v>
      </c>
      <c r="N141" s="20"/>
      <c r="O141" s="24"/>
      <c r="P141" s="25" t="e">
        <f t="shared" si="23"/>
        <v>#N/A</v>
      </c>
      <c r="Q141" s="22"/>
      <c r="R141" s="22" t="e">
        <f t="shared" si="20"/>
        <v>#N/A</v>
      </c>
      <c r="S141" s="26"/>
      <c r="T141" s="18">
        <f t="shared" si="24"/>
        <v>0</v>
      </c>
      <c r="U141" s="27" t="str">
        <f t="shared" si="25"/>
        <v/>
      </c>
      <c r="V141" s="22" t="str">
        <f t="shared" si="26"/>
        <v/>
      </c>
      <c r="W141" s="23" t="str">
        <f t="shared" si="27"/>
        <v/>
      </c>
      <c r="X141" s="18" t="str">
        <f t="shared" si="28"/>
        <v/>
      </c>
      <c r="Y141" s="18" t="str">
        <f t="shared" si="29"/>
        <v/>
      </c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0"/>
      <c r="AN141" s="20"/>
      <c r="AO141" s="20"/>
      <c r="AP141" s="20"/>
      <c r="AQ141" s="20"/>
      <c r="AR141" s="20"/>
      <c r="AS141" s="20"/>
    </row>
    <row r="142" spans="1:45" ht="23.25" x14ac:dyDescent="0.35">
      <c r="A142" s="15">
        <v>139</v>
      </c>
      <c r="B142" s="18"/>
      <c r="C142" s="18"/>
      <c r="D142" s="19"/>
      <c r="E142" s="18"/>
      <c r="F142" s="20"/>
      <c r="G142" s="18"/>
      <c r="H142" s="18">
        <f t="shared" si="21"/>
        <v>0</v>
      </c>
      <c r="I142" s="21"/>
      <c r="J142" s="22" t="str">
        <f t="shared" si="22"/>
        <v/>
      </c>
      <c r="K142" s="23"/>
      <c r="L142" s="20"/>
      <c r="M142" s="18">
        <f>IFERROR(VLOOKUP(L142,[1]!ТМ[#Data],2,FALSE),0)</f>
        <v>0</v>
      </c>
      <c r="N142" s="20"/>
      <c r="O142" s="24"/>
      <c r="P142" s="25" t="e">
        <f t="shared" si="23"/>
        <v>#N/A</v>
      </c>
      <c r="Q142" s="22"/>
      <c r="R142" s="22" t="e">
        <f t="shared" si="20"/>
        <v>#N/A</v>
      </c>
      <c r="S142" s="26"/>
      <c r="T142" s="18">
        <f t="shared" si="24"/>
        <v>0</v>
      </c>
      <c r="U142" s="27" t="str">
        <f t="shared" si="25"/>
        <v/>
      </c>
      <c r="V142" s="22" t="str">
        <f t="shared" si="26"/>
        <v/>
      </c>
      <c r="W142" s="23" t="str">
        <f t="shared" si="27"/>
        <v/>
      </c>
      <c r="X142" s="18" t="str">
        <f t="shared" si="28"/>
        <v/>
      </c>
      <c r="Y142" s="18" t="str">
        <f t="shared" si="29"/>
        <v/>
      </c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</row>
    <row r="143" spans="1:45" ht="23.25" x14ac:dyDescent="0.35">
      <c r="A143" s="15">
        <v>140</v>
      </c>
      <c r="B143" s="18"/>
      <c r="C143" s="18"/>
      <c r="D143" s="19"/>
      <c r="E143" s="18"/>
      <c r="F143" s="20"/>
      <c r="G143" s="18"/>
      <c r="H143" s="18">
        <f t="shared" si="21"/>
        <v>0</v>
      </c>
      <c r="I143" s="21"/>
      <c r="J143" s="22" t="str">
        <f t="shared" si="22"/>
        <v/>
      </c>
      <c r="K143" s="23"/>
      <c r="L143" s="20"/>
      <c r="M143" s="18">
        <f>IFERROR(VLOOKUP(L143,[1]!ТМ[#Data],2,FALSE),0)</f>
        <v>0</v>
      </c>
      <c r="N143" s="20"/>
      <c r="O143" s="24"/>
      <c r="P143" s="25" t="e">
        <f t="shared" si="23"/>
        <v>#N/A</v>
      </c>
      <c r="Q143" s="22"/>
      <c r="R143" s="22" t="e">
        <f t="shared" si="20"/>
        <v>#N/A</v>
      </c>
      <c r="S143" s="26"/>
      <c r="T143" s="18">
        <f t="shared" si="24"/>
        <v>0</v>
      </c>
      <c r="U143" s="27" t="str">
        <f t="shared" si="25"/>
        <v/>
      </c>
      <c r="V143" s="22" t="str">
        <f t="shared" si="26"/>
        <v/>
      </c>
      <c r="W143" s="23" t="str">
        <f t="shared" si="27"/>
        <v/>
      </c>
      <c r="X143" s="18" t="str">
        <f t="shared" si="28"/>
        <v/>
      </c>
      <c r="Y143" s="18" t="str">
        <f t="shared" si="29"/>
        <v/>
      </c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</row>
    <row r="144" spans="1:45" ht="23.25" x14ac:dyDescent="0.35">
      <c r="A144" s="15">
        <v>141</v>
      </c>
      <c r="B144" s="18"/>
      <c r="C144" s="18"/>
      <c r="D144" s="19"/>
      <c r="E144" s="18"/>
      <c r="F144" s="20"/>
      <c r="G144" s="18"/>
      <c r="H144" s="18">
        <f t="shared" si="21"/>
        <v>0</v>
      </c>
      <c r="I144" s="21"/>
      <c r="J144" s="22" t="str">
        <f t="shared" si="22"/>
        <v/>
      </c>
      <c r="K144" s="23"/>
      <c r="L144" s="20"/>
      <c r="M144" s="18">
        <f>IFERROR(VLOOKUP(L144,[1]!ТМ[#Data],2,FALSE),0)</f>
        <v>0</v>
      </c>
      <c r="N144" s="20"/>
      <c r="O144" s="24"/>
      <c r="P144" s="25" t="e">
        <f t="shared" si="23"/>
        <v>#N/A</v>
      </c>
      <c r="Q144" s="22"/>
      <c r="R144" s="22" t="e">
        <f t="shared" si="20"/>
        <v>#N/A</v>
      </c>
      <c r="S144" s="26"/>
      <c r="T144" s="18">
        <f t="shared" si="24"/>
        <v>0</v>
      </c>
      <c r="U144" s="27" t="str">
        <f t="shared" si="25"/>
        <v/>
      </c>
      <c r="V144" s="22" t="str">
        <f t="shared" si="26"/>
        <v/>
      </c>
      <c r="W144" s="23" t="str">
        <f t="shared" si="27"/>
        <v/>
      </c>
      <c r="X144" s="18" t="str">
        <f t="shared" si="28"/>
        <v/>
      </c>
      <c r="Y144" s="18" t="str">
        <f t="shared" si="29"/>
        <v/>
      </c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</row>
    <row r="145" spans="1:45" ht="23.25" x14ac:dyDescent="0.35">
      <c r="A145" s="15">
        <v>142</v>
      </c>
      <c r="B145" s="18"/>
      <c r="C145" s="18"/>
      <c r="D145" s="19"/>
      <c r="E145" s="18"/>
      <c r="F145" s="20"/>
      <c r="G145" s="18"/>
      <c r="H145" s="18">
        <f t="shared" si="21"/>
        <v>0</v>
      </c>
      <c r="I145" s="21"/>
      <c r="J145" s="22" t="str">
        <f t="shared" si="22"/>
        <v/>
      </c>
      <c r="K145" s="23"/>
      <c r="L145" s="20"/>
      <c r="M145" s="18">
        <f>IFERROR(VLOOKUP(L145,[1]!ТМ[#Data],2,FALSE),0)</f>
        <v>0</v>
      </c>
      <c r="N145" s="20"/>
      <c r="O145" s="24"/>
      <c r="P145" s="25" t="e">
        <f t="shared" si="23"/>
        <v>#N/A</v>
      </c>
      <c r="Q145" s="22"/>
      <c r="R145" s="22" t="e">
        <f t="shared" si="20"/>
        <v>#N/A</v>
      </c>
      <c r="S145" s="26"/>
      <c r="T145" s="18">
        <f t="shared" si="24"/>
        <v>0</v>
      </c>
      <c r="U145" s="27" t="str">
        <f t="shared" si="25"/>
        <v/>
      </c>
      <c r="V145" s="22" t="str">
        <f t="shared" si="26"/>
        <v/>
      </c>
      <c r="W145" s="23" t="str">
        <f t="shared" si="27"/>
        <v/>
      </c>
      <c r="X145" s="18" t="str">
        <f t="shared" si="28"/>
        <v/>
      </c>
      <c r="Y145" s="18" t="str">
        <f t="shared" si="29"/>
        <v/>
      </c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  <c r="AM145" s="20"/>
      <c r="AN145" s="20"/>
      <c r="AO145" s="20"/>
      <c r="AP145" s="20"/>
      <c r="AQ145" s="20"/>
      <c r="AR145" s="20"/>
      <c r="AS145" s="20"/>
    </row>
    <row r="146" spans="1:45" ht="23.25" x14ac:dyDescent="0.35">
      <c r="A146" s="15">
        <v>143</v>
      </c>
      <c r="B146" s="18"/>
      <c r="C146" s="18"/>
      <c r="D146" s="19"/>
      <c r="E146" s="18"/>
      <c r="F146" s="20"/>
      <c r="G146" s="18"/>
      <c r="H146" s="18">
        <f t="shared" si="21"/>
        <v>0</v>
      </c>
      <c r="I146" s="21"/>
      <c r="J146" s="22" t="str">
        <f t="shared" si="22"/>
        <v/>
      </c>
      <c r="K146" s="23"/>
      <c r="L146" s="20"/>
      <c r="M146" s="18">
        <f>IFERROR(VLOOKUP(L146,[1]!ТМ[#Data],2,FALSE),0)</f>
        <v>0</v>
      </c>
      <c r="N146" s="20"/>
      <c r="O146" s="24"/>
      <c r="P146" s="25" t="e">
        <f t="shared" si="23"/>
        <v>#N/A</v>
      </c>
      <c r="Q146" s="22"/>
      <c r="R146" s="22" t="e">
        <f t="shared" si="20"/>
        <v>#N/A</v>
      </c>
      <c r="S146" s="26"/>
      <c r="T146" s="18">
        <f t="shared" si="24"/>
        <v>0</v>
      </c>
      <c r="U146" s="27" t="str">
        <f t="shared" si="25"/>
        <v/>
      </c>
      <c r="V146" s="22" t="str">
        <f t="shared" si="26"/>
        <v/>
      </c>
      <c r="W146" s="23" t="str">
        <f t="shared" si="27"/>
        <v/>
      </c>
      <c r="X146" s="18" t="str">
        <f t="shared" si="28"/>
        <v/>
      </c>
      <c r="Y146" s="18" t="str">
        <f t="shared" si="29"/>
        <v/>
      </c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</row>
    <row r="147" spans="1:45" ht="23.25" x14ac:dyDescent="0.35">
      <c r="A147" s="15">
        <v>144</v>
      </c>
      <c r="B147" s="18"/>
      <c r="C147" s="18"/>
      <c r="D147" s="19"/>
      <c r="E147" s="18"/>
      <c r="F147" s="20"/>
      <c r="G147" s="18"/>
      <c r="H147" s="18">
        <f t="shared" si="21"/>
        <v>0</v>
      </c>
      <c r="I147" s="21"/>
      <c r="J147" s="22" t="str">
        <f t="shared" si="22"/>
        <v/>
      </c>
      <c r="K147" s="23"/>
      <c r="L147" s="20"/>
      <c r="M147" s="18">
        <f>IFERROR(VLOOKUP(L147,[1]!ТМ[#Data],2,FALSE),0)</f>
        <v>0</v>
      </c>
      <c r="N147" s="20"/>
      <c r="O147" s="24"/>
      <c r="P147" s="25" t="e">
        <f t="shared" si="23"/>
        <v>#N/A</v>
      </c>
      <c r="Q147" s="22"/>
      <c r="R147" s="22" t="e">
        <f t="shared" si="20"/>
        <v>#N/A</v>
      </c>
      <c r="S147" s="26"/>
      <c r="T147" s="18">
        <f t="shared" si="24"/>
        <v>0</v>
      </c>
      <c r="U147" s="27" t="str">
        <f t="shared" si="25"/>
        <v/>
      </c>
      <c r="V147" s="22" t="str">
        <f t="shared" si="26"/>
        <v/>
      </c>
      <c r="W147" s="23" t="str">
        <f t="shared" si="27"/>
        <v/>
      </c>
      <c r="X147" s="18" t="str">
        <f t="shared" si="28"/>
        <v/>
      </c>
      <c r="Y147" s="18" t="str">
        <f t="shared" si="29"/>
        <v/>
      </c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  <c r="AM147" s="20"/>
      <c r="AN147" s="20"/>
      <c r="AO147" s="20"/>
      <c r="AP147" s="20"/>
      <c r="AQ147" s="20"/>
      <c r="AR147" s="20"/>
      <c r="AS147" s="20"/>
    </row>
    <row r="148" spans="1:45" ht="23.25" x14ac:dyDescent="0.35">
      <c r="A148" s="15">
        <v>145</v>
      </c>
      <c r="B148" s="18"/>
      <c r="C148" s="18"/>
      <c r="D148" s="19"/>
      <c r="E148" s="18"/>
      <c r="F148" s="20"/>
      <c r="G148" s="18"/>
      <c r="H148" s="18">
        <f t="shared" si="21"/>
        <v>0</v>
      </c>
      <c r="I148" s="21"/>
      <c r="J148" s="22" t="str">
        <f t="shared" si="22"/>
        <v/>
      </c>
      <c r="K148" s="23"/>
      <c r="L148" s="20"/>
      <c r="M148" s="18">
        <f>IFERROR(VLOOKUP(L148,[1]!ТМ[#Data],2,FALSE),0)</f>
        <v>0</v>
      </c>
      <c r="N148" s="20"/>
      <c r="O148" s="24"/>
      <c r="P148" s="25" t="e">
        <f t="shared" si="23"/>
        <v>#N/A</v>
      </c>
      <c r="Q148" s="22"/>
      <c r="R148" s="22" t="e">
        <f t="shared" si="20"/>
        <v>#N/A</v>
      </c>
      <c r="S148" s="26"/>
      <c r="T148" s="18">
        <f t="shared" si="24"/>
        <v>0</v>
      </c>
      <c r="U148" s="27" t="str">
        <f t="shared" si="25"/>
        <v/>
      </c>
      <c r="V148" s="22" t="str">
        <f t="shared" si="26"/>
        <v/>
      </c>
      <c r="W148" s="23" t="str">
        <f t="shared" si="27"/>
        <v/>
      </c>
      <c r="X148" s="18" t="str">
        <f t="shared" si="28"/>
        <v/>
      </c>
      <c r="Y148" s="18" t="str">
        <f t="shared" si="29"/>
        <v/>
      </c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  <c r="AM148" s="20"/>
      <c r="AN148" s="20"/>
      <c r="AO148" s="20"/>
      <c r="AP148" s="20"/>
      <c r="AQ148" s="20"/>
      <c r="AR148" s="20"/>
      <c r="AS148" s="20"/>
    </row>
    <row r="149" spans="1:45" ht="23.25" x14ac:dyDescent="0.35">
      <c r="A149" s="15">
        <v>146</v>
      </c>
      <c r="B149" s="18"/>
      <c r="C149" s="18"/>
      <c r="D149" s="19"/>
      <c r="E149" s="18"/>
      <c r="F149" s="20"/>
      <c r="G149" s="18"/>
      <c r="H149" s="18">
        <f t="shared" si="21"/>
        <v>0</v>
      </c>
      <c r="I149" s="21"/>
      <c r="J149" s="22" t="str">
        <f t="shared" si="22"/>
        <v/>
      </c>
      <c r="K149" s="23"/>
      <c r="L149" s="20"/>
      <c r="M149" s="18">
        <f>IFERROR(VLOOKUP(L149,[1]!ТМ[#Data],2,FALSE),0)</f>
        <v>0</v>
      </c>
      <c r="N149" s="20"/>
      <c r="O149" s="24"/>
      <c r="P149" s="25" t="e">
        <f t="shared" si="23"/>
        <v>#N/A</v>
      </c>
      <c r="Q149" s="22"/>
      <c r="R149" s="22" t="e">
        <f t="shared" si="20"/>
        <v>#N/A</v>
      </c>
      <c r="S149" s="26"/>
      <c r="T149" s="18">
        <f t="shared" si="24"/>
        <v>0</v>
      </c>
      <c r="U149" s="27" t="str">
        <f t="shared" si="25"/>
        <v/>
      </c>
      <c r="V149" s="22" t="str">
        <f t="shared" si="26"/>
        <v/>
      </c>
      <c r="W149" s="23" t="str">
        <f t="shared" si="27"/>
        <v/>
      </c>
      <c r="X149" s="18" t="str">
        <f t="shared" si="28"/>
        <v/>
      </c>
      <c r="Y149" s="18" t="str">
        <f t="shared" si="29"/>
        <v/>
      </c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</row>
    <row r="150" spans="1:45" ht="23.25" x14ac:dyDescent="0.35">
      <c r="A150" s="15">
        <v>147</v>
      </c>
      <c r="B150" s="18"/>
      <c r="C150" s="18"/>
      <c r="D150" s="19"/>
      <c r="E150" s="18"/>
      <c r="F150" s="20"/>
      <c r="G150" s="18"/>
      <c r="H150" s="18">
        <f t="shared" si="21"/>
        <v>0</v>
      </c>
      <c r="I150" s="21"/>
      <c r="J150" s="22" t="str">
        <f t="shared" si="22"/>
        <v/>
      </c>
      <c r="K150" s="23"/>
      <c r="L150" s="20"/>
      <c r="M150" s="18">
        <f>IFERROR(VLOOKUP(L150,[1]!ТМ[#Data],2,FALSE),0)</f>
        <v>0</v>
      </c>
      <c r="N150" s="20"/>
      <c r="O150" s="24"/>
      <c r="P150" s="25" t="e">
        <f t="shared" si="23"/>
        <v>#N/A</v>
      </c>
      <c r="Q150" s="22"/>
      <c r="R150" s="22" t="e">
        <f t="shared" si="20"/>
        <v>#N/A</v>
      </c>
      <c r="S150" s="26"/>
      <c r="T150" s="18">
        <f t="shared" si="24"/>
        <v>0</v>
      </c>
      <c r="U150" s="27" t="str">
        <f t="shared" si="25"/>
        <v/>
      </c>
      <c r="V150" s="22" t="str">
        <f t="shared" si="26"/>
        <v/>
      </c>
      <c r="W150" s="23" t="str">
        <f t="shared" si="27"/>
        <v/>
      </c>
      <c r="X150" s="18" t="str">
        <f t="shared" si="28"/>
        <v/>
      </c>
      <c r="Y150" s="18" t="str">
        <f t="shared" si="29"/>
        <v/>
      </c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</row>
    <row r="151" spans="1:45" ht="23.25" x14ac:dyDescent="0.35">
      <c r="A151" s="15">
        <v>148</v>
      </c>
      <c r="B151" s="18"/>
      <c r="C151" s="18"/>
      <c r="D151" s="19"/>
      <c r="E151" s="18"/>
      <c r="F151" s="20"/>
      <c r="G151" s="18"/>
      <c r="H151" s="18">
        <f t="shared" si="21"/>
        <v>0</v>
      </c>
      <c r="I151" s="21"/>
      <c r="J151" s="22" t="str">
        <f t="shared" si="22"/>
        <v/>
      </c>
      <c r="K151" s="23"/>
      <c r="L151" s="20"/>
      <c r="M151" s="18">
        <f>IFERROR(VLOOKUP(L151,[1]!ТМ[#Data],2,FALSE),0)</f>
        <v>0</v>
      </c>
      <c r="N151" s="20"/>
      <c r="O151" s="24"/>
      <c r="P151" s="25" t="e">
        <f t="shared" si="23"/>
        <v>#N/A</v>
      </c>
      <c r="Q151" s="22"/>
      <c r="R151" s="22" t="e">
        <f t="shared" si="20"/>
        <v>#N/A</v>
      </c>
      <c r="S151" s="26"/>
      <c r="T151" s="18">
        <f t="shared" si="24"/>
        <v>0</v>
      </c>
      <c r="U151" s="27" t="str">
        <f t="shared" si="25"/>
        <v/>
      </c>
      <c r="V151" s="22" t="str">
        <f t="shared" si="26"/>
        <v/>
      </c>
      <c r="W151" s="23" t="str">
        <f t="shared" si="27"/>
        <v/>
      </c>
      <c r="X151" s="18" t="str">
        <f t="shared" si="28"/>
        <v/>
      </c>
      <c r="Y151" s="18" t="str">
        <f t="shared" si="29"/>
        <v/>
      </c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  <c r="AM151" s="20"/>
      <c r="AN151" s="20"/>
      <c r="AO151" s="20"/>
      <c r="AP151" s="20"/>
      <c r="AQ151" s="20"/>
      <c r="AR151" s="20"/>
      <c r="AS151" s="20"/>
    </row>
    <row r="152" spans="1:45" ht="23.25" x14ac:dyDescent="0.35">
      <c r="A152" s="15">
        <v>149</v>
      </c>
      <c r="B152" s="18"/>
      <c r="C152" s="18"/>
      <c r="D152" s="19"/>
      <c r="E152" s="18"/>
      <c r="F152" s="20"/>
      <c r="G152" s="18"/>
      <c r="H152" s="18">
        <f t="shared" si="21"/>
        <v>0</v>
      </c>
      <c r="I152" s="21"/>
      <c r="J152" s="22" t="str">
        <f t="shared" si="22"/>
        <v/>
      </c>
      <c r="K152" s="23"/>
      <c r="L152" s="20"/>
      <c r="M152" s="18">
        <f>IFERROR(VLOOKUP(L152,[1]!ТМ[#Data],2,FALSE),0)</f>
        <v>0</v>
      </c>
      <c r="N152" s="20"/>
      <c r="O152" s="24"/>
      <c r="P152" s="25" t="e">
        <f t="shared" si="23"/>
        <v>#N/A</v>
      </c>
      <c r="Q152" s="22"/>
      <c r="R152" s="22" t="e">
        <f t="shared" si="20"/>
        <v>#N/A</v>
      </c>
      <c r="S152" s="26"/>
      <c r="T152" s="18">
        <f t="shared" si="24"/>
        <v>0</v>
      </c>
      <c r="U152" s="27" t="str">
        <f t="shared" si="25"/>
        <v/>
      </c>
      <c r="V152" s="22" t="str">
        <f t="shared" si="26"/>
        <v/>
      </c>
      <c r="W152" s="23" t="str">
        <f t="shared" si="27"/>
        <v/>
      </c>
      <c r="X152" s="18" t="str">
        <f t="shared" si="28"/>
        <v/>
      </c>
      <c r="Y152" s="18" t="str">
        <f t="shared" si="29"/>
        <v/>
      </c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  <c r="AM152" s="20"/>
      <c r="AN152" s="20"/>
      <c r="AO152" s="20"/>
      <c r="AP152" s="20"/>
      <c r="AQ152" s="20"/>
      <c r="AR152" s="20"/>
      <c r="AS152" s="20"/>
    </row>
    <row r="153" spans="1:45" ht="23.25" x14ac:dyDescent="0.35">
      <c r="A153" s="15">
        <v>150</v>
      </c>
      <c r="B153" s="18"/>
      <c r="C153" s="18"/>
      <c r="D153" s="19"/>
      <c r="E153" s="18"/>
      <c r="F153" s="20"/>
      <c r="G153" s="18"/>
      <c r="H153" s="18">
        <f t="shared" si="21"/>
        <v>0</v>
      </c>
      <c r="I153" s="21"/>
      <c r="J153" s="22" t="str">
        <f t="shared" si="22"/>
        <v/>
      </c>
      <c r="K153" s="23"/>
      <c r="L153" s="20"/>
      <c r="M153" s="18">
        <f>IFERROR(VLOOKUP(L153,[1]!ТМ[#Data],2,FALSE),0)</f>
        <v>0</v>
      </c>
      <c r="N153" s="20"/>
      <c r="O153" s="24"/>
      <c r="P153" s="25" t="e">
        <f t="shared" si="23"/>
        <v>#N/A</v>
      </c>
      <c r="Q153" s="22"/>
      <c r="R153" s="22" t="e">
        <f t="shared" si="20"/>
        <v>#N/A</v>
      </c>
      <c r="S153" s="26"/>
      <c r="T153" s="18">
        <f t="shared" si="24"/>
        <v>0</v>
      </c>
      <c r="U153" s="27" t="str">
        <f t="shared" si="25"/>
        <v/>
      </c>
      <c r="V153" s="22" t="str">
        <f t="shared" si="26"/>
        <v/>
      </c>
      <c r="W153" s="23" t="str">
        <f t="shared" si="27"/>
        <v/>
      </c>
      <c r="X153" s="18" t="str">
        <f t="shared" si="28"/>
        <v/>
      </c>
      <c r="Y153" s="18" t="str">
        <f t="shared" si="29"/>
        <v/>
      </c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</row>
    <row r="154" spans="1:45" ht="23.25" x14ac:dyDescent="0.35">
      <c r="A154" s="15">
        <v>151</v>
      </c>
      <c r="B154" s="18"/>
      <c r="C154" s="18"/>
      <c r="D154" s="19"/>
      <c r="E154" s="18"/>
      <c r="F154" s="20"/>
      <c r="G154" s="18"/>
      <c r="H154" s="18">
        <f t="shared" si="21"/>
        <v>0</v>
      </c>
      <c r="I154" s="21"/>
      <c r="J154" s="22" t="str">
        <f t="shared" si="22"/>
        <v/>
      </c>
      <c r="K154" s="23"/>
      <c r="L154" s="20"/>
      <c r="M154" s="18">
        <f>IFERROR(VLOOKUP(L154,[1]!ТМ[#Data],2,FALSE),0)</f>
        <v>0</v>
      </c>
      <c r="N154" s="20"/>
      <c r="O154" s="24"/>
      <c r="P154" s="25" t="e">
        <f t="shared" si="23"/>
        <v>#N/A</v>
      </c>
      <c r="Q154" s="22"/>
      <c r="R154" s="22" t="e">
        <f t="shared" si="20"/>
        <v>#N/A</v>
      </c>
      <c r="S154" s="26"/>
      <c r="T154" s="18">
        <f t="shared" si="24"/>
        <v>0</v>
      </c>
      <c r="U154" s="27" t="str">
        <f t="shared" si="25"/>
        <v/>
      </c>
      <c r="V154" s="22" t="str">
        <f t="shared" si="26"/>
        <v/>
      </c>
      <c r="W154" s="23" t="str">
        <f t="shared" si="27"/>
        <v/>
      </c>
      <c r="X154" s="18" t="str">
        <f t="shared" si="28"/>
        <v/>
      </c>
      <c r="Y154" s="18" t="str">
        <f t="shared" si="29"/>
        <v/>
      </c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  <c r="AM154" s="20"/>
      <c r="AN154" s="20"/>
      <c r="AO154" s="20"/>
      <c r="AP154" s="20"/>
      <c r="AQ154" s="20"/>
      <c r="AR154" s="20"/>
      <c r="AS154" s="20"/>
    </row>
    <row r="155" spans="1:45" ht="23.25" x14ac:dyDescent="0.35">
      <c r="A155" s="15">
        <v>152</v>
      </c>
      <c r="B155" s="18"/>
      <c r="C155" s="18"/>
      <c r="D155" s="19"/>
      <c r="E155" s="18"/>
      <c r="F155" s="20"/>
      <c r="G155" s="18"/>
      <c r="H155" s="18">
        <f t="shared" si="21"/>
        <v>0</v>
      </c>
      <c r="I155" s="21"/>
      <c r="J155" s="22" t="str">
        <f t="shared" si="22"/>
        <v/>
      </c>
      <c r="K155" s="23"/>
      <c r="L155" s="20"/>
      <c r="M155" s="18">
        <f>IFERROR(VLOOKUP(L155,[1]!ТМ[#Data],2,FALSE),0)</f>
        <v>0</v>
      </c>
      <c r="N155" s="20"/>
      <c r="O155" s="24"/>
      <c r="P155" s="25" t="e">
        <f t="shared" si="23"/>
        <v>#N/A</v>
      </c>
      <c r="Q155" s="22"/>
      <c r="R155" s="22" t="e">
        <f t="shared" si="20"/>
        <v>#N/A</v>
      </c>
      <c r="S155" s="26"/>
      <c r="T155" s="18">
        <f t="shared" si="24"/>
        <v>0</v>
      </c>
      <c r="U155" s="27" t="str">
        <f t="shared" si="25"/>
        <v/>
      </c>
      <c r="V155" s="22" t="str">
        <f t="shared" si="26"/>
        <v/>
      </c>
      <c r="W155" s="23" t="str">
        <f t="shared" si="27"/>
        <v/>
      </c>
      <c r="X155" s="18" t="str">
        <f t="shared" si="28"/>
        <v/>
      </c>
      <c r="Y155" s="18" t="str">
        <f t="shared" si="29"/>
        <v/>
      </c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</row>
    <row r="156" spans="1:45" ht="23.25" x14ac:dyDescent="0.35">
      <c r="A156" s="15">
        <v>153</v>
      </c>
      <c r="B156" s="18"/>
      <c r="C156" s="18"/>
      <c r="D156" s="19"/>
      <c r="E156" s="18"/>
      <c r="F156" s="20"/>
      <c r="G156" s="18"/>
      <c r="H156" s="18">
        <f t="shared" si="21"/>
        <v>0</v>
      </c>
      <c r="I156" s="21"/>
      <c r="J156" s="22" t="str">
        <f t="shared" si="22"/>
        <v/>
      </c>
      <c r="K156" s="23"/>
      <c r="L156" s="20"/>
      <c r="M156" s="18">
        <f>IFERROR(VLOOKUP(L156,[1]!ТМ[#Data],2,FALSE),0)</f>
        <v>0</v>
      </c>
      <c r="N156" s="20"/>
      <c r="O156" s="24"/>
      <c r="P156" s="25" t="e">
        <f t="shared" si="23"/>
        <v>#N/A</v>
      </c>
      <c r="Q156" s="22"/>
      <c r="R156" s="22" t="e">
        <f t="shared" si="20"/>
        <v>#N/A</v>
      </c>
      <c r="S156" s="26"/>
      <c r="T156" s="18">
        <f t="shared" si="24"/>
        <v>0</v>
      </c>
      <c r="U156" s="27" t="str">
        <f t="shared" si="25"/>
        <v/>
      </c>
      <c r="V156" s="22" t="str">
        <f t="shared" si="26"/>
        <v/>
      </c>
      <c r="W156" s="23" t="str">
        <f t="shared" si="27"/>
        <v/>
      </c>
      <c r="X156" s="18" t="str">
        <f t="shared" si="28"/>
        <v/>
      </c>
      <c r="Y156" s="18" t="str">
        <f t="shared" si="29"/>
        <v/>
      </c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</row>
    <row r="157" spans="1:45" ht="23.25" x14ac:dyDescent="0.35">
      <c r="A157" s="15">
        <v>154</v>
      </c>
      <c r="B157" s="18"/>
      <c r="C157" s="18"/>
      <c r="D157" s="19"/>
      <c r="E157" s="18"/>
      <c r="F157" s="20"/>
      <c r="G157" s="18"/>
      <c r="H157" s="18">
        <f t="shared" si="21"/>
        <v>0</v>
      </c>
      <c r="I157" s="21"/>
      <c r="J157" s="22" t="str">
        <f t="shared" si="22"/>
        <v/>
      </c>
      <c r="K157" s="23"/>
      <c r="L157" s="20"/>
      <c r="M157" s="18">
        <f>IFERROR(VLOOKUP(L157,[1]!ТМ[#Data],2,FALSE),0)</f>
        <v>0</v>
      </c>
      <c r="N157" s="20"/>
      <c r="O157" s="24"/>
      <c r="P157" s="25" t="e">
        <f t="shared" si="23"/>
        <v>#N/A</v>
      </c>
      <c r="Q157" s="22"/>
      <c r="R157" s="22" t="e">
        <f t="shared" si="20"/>
        <v>#N/A</v>
      </c>
      <c r="S157" s="26"/>
      <c r="T157" s="18">
        <f t="shared" si="24"/>
        <v>0</v>
      </c>
      <c r="U157" s="27" t="str">
        <f t="shared" si="25"/>
        <v/>
      </c>
      <c r="V157" s="22" t="str">
        <f t="shared" si="26"/>
        <v/>
      </c>
      <c r="W157" s="23" t="str">
        <f t="shared" si="27"/>
        <v/>
      </c>
      <c r="X157" s="18" t="str">
        <f t="shared" si="28"/>
        <v/>
      </c>
      <c r="Y157" s="18" t="str">
        <f t="shared" si="29"/>
        <v/>
      </c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</row>
    <row r="158" spans="1:45" ht="23.25" x14ac:dyDescent="0.35">
      <c r="A158" s="15">
        <v>155</v>
      </c>
      <c r="B158" s="18"/>
      <c r="C158" s="18"/>
      <c r="D158" s="19"/>
      <c r="E158" s="18"/>
      <c r="F158" s="20"/>
      <c r="G158" s="18"/>
      <c r="H158" s="18">
        <f t="shared" si="21"/>
        <v>0</v>
      </c>
      <c r="I158" s="21"/>
      <c r="J158" s="22" t="str">
        <f t="shared" si="22"/>
        <v/>
      </c>
      <c r="K158" s="23"/>
      <c r="L158" s="20"/>
      <c r="M158" s="18">
        <f>IFERROR(VLOOKUP(L158,[1]!ТМ[#Data],2,FALSE),0)</f>
        <v>0</v>
      </c>
      <c r="N158" s="20"/>
      <c r="O158" s="24"/>
      <c r="P158" s="25" t="e">
        <f t="shared" si="23"/>
        <v>#N/A</v>
      </c>
      <c r="Q158" s="22"/>
      <c r="R158" s="22" t="e">
        <f t="shared" si="20"/>
        <v>#N/A</v>
      </c>
      <c r="S158" s="26"/>
      <c r="T158" s="18">
        <f t="shared" si="24"/>
        <v>0</v>
      </c>
      <c r="U158" s="27" t="str">
        <f t="shared" si="25"/>
        <v/>
      </c>
      <c r="V158" s="22" t="str">
        <f t="shared" si="26"/>
        <v/>
      </c>
      <c r="W158" s="23" t="str">
        <f t="shared" si="27"/>
        <v/>
      </c>
      <c r="X158" s="18" t="str">
        <f t="shared" si="28"/>
        <v/>
      </c>
      <c r="Y158" s="18" t="str">
        <f t="shared" si="29"/>
        <v/>
      </c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</row>
    <row r="159" spans="1:45" ht="23.25" x14ac:dyDescent="0.35">
      <c r="A159" s="15">
        <v>156</v>
      </c>
      <c r="B159" s="18"/>
      <c r="C159" s="18"/>
      <c r="D159" s="19"/>
      <c r="E159" s="18"/>
      <c r="F159" s="20"/>
      <c r="G159" s="18"/>
      <c r="H159" s="18">
        <f t="shared" si="21"/>
        <v>0</v>
      </c>
      <c r="I159" s="21"/>
      <c r="J159" s="22" t="str">
        <f t="shared" si="22"/>
        <v/>
      </c>
      <c r="K159" s="23"/>
      <c r="L159" s="20"/>
      <c r="M159" s="18">
        <f>IFERROR(VLOOKUP(L159,[1]!ТМ[#Data],2,FALSE),0)</f>
        <v>0</v>
      </c>
      <c r="N159" s="20"/>
      <c r="O159" s="24"/>
      <c r="P159" s="25" t="e">
        <f t="shared" si="23"/>
        <v>#N/A</v>
      </c>
      <c r="Q159" s="22"/>
      <c r="R159" s="22" t="e">
        <f t="shared" si="20"/>
        <v>#N/A</v>
      </c>
      <c r="S159" s="26"/>
      <c r="T159" s="18">
        <f t="shared" si="24"/>
        <v>0</v>
      </c>
      <c r="U159" s="27" t="str">
        <f t="shared" si="25"/>
        <v/>
      </c>
      <c r="V159" s="22" t="str">
        <f t="shared" si="26"/>
        <v/>
      </c>
      <c r="W159" s="23" t="str">
        <f t="shared" si="27"/>
        <v/>
      </c>
      <c r="X159" s="18" t="str">
        <f t="shared" si="28"/>
        <v/>
      </c>
      <c r="Y159" s="18" t="str">
        <f t="shared" si="29"/>
        <v/>
      </c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  <c r="AR159" s="20"/>
      <c r="AS159" s="20"/>
    </row>
    <row r="160" spans="1:45" ht="23.25" x14ac:dyDescent="0.35">
      <c r="A160" s="15">
        <v>157</v>
      </c>
      <c r="B160" s="18"/>
      <c r="C160" s="18"/>
      <c r="D160" s="19"/>
      <c r="E160" s="18"/>
      <c r="F160" s="20"/>
      <c r="G160" s="18"/>
      <c r="H160" s="18">
        <f t="shared" si="21"/>
        <v>0</v>
      </c>
      <c r="I160" s="21"/>
      <c r="J160" s="22" t="str">
        <f t="shared" si="22"/>
        <v/>
      </c>
      <c r="K160" s="23"/>
      <c r="L160" s="20"/>
      <c r="M160" s="18">
        <f>IFERROR(VLOOKUP(L160,[1]!ТМ[#Data],2,FALSE),0)</f>
        <v>0</v>
      </c>
      <c r="N160" s="20"/>
      <c r="O160" s="24"/>
      <c r="P160" s="25" t="e">
        <f t="shared" si="23"/>
        <v>#N/A</v>
      </c>
      <c r="Q160" s="22"/>
      <c r="R160" s="22" t="e">
        <f t="shared" si="20"/>
        <v>#N/A</v>
      </c>
      <c r="S160" s="26"/>
      <c r="T160" s="18">
        <f t="shared" si="24"/>
        <v>0</v>
      </c>
      <c r="U160" s="27" t="str">
        <f t="shared" si="25"/>
        <v/>
      </c>
      <c r="V160" s="22" t="str">
        <f t="shared" si="26"/>
        <v/>
      </c>
      <c r="W160" s="23" t="str">
        <f t="shared" si="27"/>
        <v/>
      </c>
      <c r="X160" s="18" t="str">
        <f t="shared" si="28"/>
        <v/>
      </c>
      <c r="Y160" s="18" t="str">
        <f t="shared" si="29"/>
        <v/>
      </c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  <c r="AR160" s="20"/>
      <c r="AS160" s="20"/>
    </row>
    <row r="161" spans="1:45" ht="23.25" x14ac:dyDescent="0.35">
      <c r="A161" s="15">
        <v>158</v>
      </c>
      <c r="B161" s="18"/>
      <c r="C161" s="18"/>
      <c r="D161" s="19"/>
      <c r="E161" s="18"/>
      <c r="F161" s="20"/>
      <c r="G161" s="18"/>
      <c r="H161" s="18">
        <f t="shared" si="21"/>
        <v>0</v>
      </c>
      <c r="I161" s="21"/>
      <c r="J161" s="22" t="str">
        <f t="shared" si="22"/>
        <v/>
      </c>
      <c r="K161" s="23"/>
      <c r="L161" s="20"/>
      <c r="M161" s="18">
        <f>IFERROR(VLOOKUP(L161,[1]!ТМ[#Data],2,FALSE),0)</f>
        <v>0</v>
      </c>
      <c r="N161" s="20"/>
      <c r="O161" s="24"/>
      <c r="P161" s="25" t="e">
        <f t="shared" si="23"/>
        <v>#N/A</v>
      </c>
      <c r="Q161" s="22"/>
      <c r="R161" s="22" t="e">
        <f t="shared" si="20"/>
        <v>#N/A</v>
      </c>
      <c r="S161" s="26"/>
      <c r="T161" s="18">
        <f t="shared" si="24"/>
        <v>0</v>
      </c>
      <c r="U161" s="27" t="str">
        <f t="shared" si="25"/>
        <v/>
      </c>
      <c r="V161" s="22" t="str">
        <f t="shared" si="26"/>
        <v/>
      </c>
      <c r="W161" s="23" t="str">
        <f t="shared" si="27"/>
        <v/>
      </c>
      <c r="X161" s="18" t="str">
        <f t="shared" si="28"/>
        <v/>
      </c>
      <c r="Y161" s="18" t="str">
        <f t="shared" si="29"/>
        <v/>
      </c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  <c r="AR161" s="20"/>
      <c r="AS161" s="20"/>
    </row>
    <row r="162" spans="1:45" ht="23.25" x14ac:dyDescent="0.35">
      <c r="A162" s="15">
        <v>159</v>
      </c>
      <c r="B162" s="18"/>
      <c r="C162" s="18"/>
      <c r="D162" s="19"/>
      <c r="E162" s="18"/>
      <c r="F162" s="20"/>
      <c r="G162" s="18"/>
      <c r="H162" s="18">
        <f t="shared" si="21"/>
        <v>0</v>
      </c>
      <c r="I162" s="21"/>
      <c r="J162" s="22" t="str">
        <f t="shared" si="22"/>
        <v/>
      </c>
      <c r="K162" s="23"/>
      <c r="L162" s="20"/>
      <c r="M162" s="18">
        <f>IFERROR(VLOOKUP(L162,[1]!ТМ[#Data],2,FALSE),0)</f>
        <v>0</v>
      </c>
      <c r="N162" s="20"/>
      <c r="O162" s="24"/>
      <c r="P162" s="25" t="e">
        <f t="shared" si="23"/>
        <v>#N/A</v>
      </c>
      <c r="Q162" s="22"/>
      <c r="R162" s="22" t="e">
        <f t="shared" si="20"/>
        <v>#N/A</v>
      </c>
      <c r="S162" s="26"/>
      <c r="T162" s="18">
        <f t="shared" si="24"/>
        <v>0</v>
      </c>
      <c r="U162" s="27" t="str">
        <f t="shared" si="25"/>
        <v/>
      </c>
      <c r="V162" s="22" t="str">
        <f t="shared" si="26"/>
        <v/>
      </c>
      <c r="W162" s="23" t="str">
        <f t="shared" si="27"/>
        <v/>
      </c>
      <c r="X162" s="18" t="str">
        <f t="shared" si="28"/>
        <v/>
      </c>
      <c r="Y162" s="18" t="str">
        <f t="shared" si="29"/>
        <v/>
      </c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  <c r="AR162" s="20"/>
      <c r="AS162" s="20"/>
    </row>
    <row r="163" spans="1:45" ht="23.25" x14ac:dyDescent="0.35">
      <c r="A163" s="15">
        <v>160</v>
      </c>
      <c r="B163" s="18"/>
      <c r="C163" s="18"/>
      <c r="D163" s="19"/>
      <c r="E163" s="18"/>
      <c r="F163" s="20"/>
      <c r="G163" s="18"/>
      <c r="H163" s="18">
        <f t="shared" si="21"/>
        <v>0</v>
      </c>
      <c r="I163" s="21"/>
      <c r="J163" s="22" t="str">
        <f t="shared" si="22"/>
        <v/>
      </c>
      <c r="K163" s="23"/>
      <c r="L163" s="20"/>
      <c r="M163" s="18">
        <f>IFERROR(VLOOKUP(L163,[1]!ТМ[#Data],2,FALSE),0)</f>
        <v>0</v>
      </c>
      <c r="N163" s="20"/>
      <c r="O163" s="24"/>
      <c r="P163" s="25" t="e">
        <f t="shared" si="23"/>
        <v>#N/A</v>
      </c>
      <c r="Q163" s="22"/>
      <c r="R163" s="22" t="e">
        <f t="shared" si="20"/>
        <v>#N/A</v>
      </c>
      <c r="S163" s="26"/>
      <c r="T163" s="18">
        <f t="shared" si="24"/>
        <v>0</v>
      </c>
      <c r="U163" s="27" t="str">
        <f t="shared" si="25"/>
        <v/>
      </c>
      <c r="V163" s="22" t="str">
        <f t="shared" si="26"/>
        <v/>
      </c>
      <c r="W163" s="23" t="str">
        <f t="shared" si="27"/>
        <v/>
      </c>
      <c r="X163" s="18" t="str">
        <f t="shared" si="28"/>
        <v/>
      </c>
      <c r="Y163" s="18" t="str">
        <f t="shared" si="29"/>
        <v/>
      </c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  <c r="AR163" s="20"/>
      <c r="AS163" s="20"/>
    </row>
    <row r="164" spans="1:45" ht="23.25" x14ac:dyDescent="0.35">
      <c r="A164" s="15">
        <v>161</v>
      </c>
      <c r="B164" s="18"/>
      <c r="C164" s="18"/>
      <c r="D164" s="19"/>
      <c r="E164" s="18"/>
      <c r="F164" s="20"/>
      <c r="G164" s="18"/>
      <c r="H164" s="18">
        <f t="shared" si="21"/>
        <v>0</v>
      </c>
      <c r="I164" s="21"/>
      <c r="J164" s="22" t="str">
        <f t="shared" si="22"/>
        <v/>
      </c>
      <c r="K164" s="23"/>
      <c r="L164" s="20"/>
      <c r="M164" s="18">
        <f>IFERROR(VLOOKUP(L164,[1]!ТМ[#Data],2,FALSE),0)</f>
        <v>0</v>
      </c>
      <c r="N164" s="20"/>
      <c r="O164" s="24"/>
      <c r="P164" s="25" t="e">
        <f t="shared" si="23"/>
        <v>#N/A</v>
      </c>
      <c r="Q164" s="22"/>
      <c r="R164" s="22" t="e">
        <f t="shared" si="20"/>
        <v>#N/A</v>
      </c>
      <c r="S164" s="26"/>
      <c r="T164" s="18">
        <f t="shared" si="24"/>
        <v>0</v>
      </c>
      <c r="U164" s="27" t="str">
        <f t="shared" si="25"/>
        <v/>
      </c>
      <c r="V164" s="22" t="str">
        <f t="shared" si="26"/>
        <v/>
      </c>
      <c r="W164" s="23" t="str">
        <f t="shared" si="27"/>
        <v/>
      </c>
      <c r="X164" s="18" t="str">
        <f t="shared" si="28"/>
        <v/>
      </c>
      <c r="Y164" s="18" t="str">
        <f t="shared" si="29"/>
        <v/>
      </c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  <c r="AR164" s="20"/>
      <c r="AS164" s="20"/>
    </row>
    <row r="165" spans="1:45" ht="23.25" x14ac:dyDescent="0.35">
      <c r="A165" s="15">
        <v>162</v>
      </c>
      <c r="B165" s="18"/>
      <c r="C165" s="18"/>
      <c r="D165" s="19"/>
      <c r="E165" s="18"/>
      <c r="F165" s="20"/>
      <c r="G165" s="18"/>
      <c r="H165" s="18">
        <f t="shared" si="21"/>
        <v>0</v>
      </c>
      <c r="I165" s="21"/>
      <c r="J165" s="22" t="str">
        <f t="shared" si="22"/>
        <v/>
      </c>
      <c r="K165" s="23"/>
      <c r="L165" s="20"/>
      <c r="M165" s="18">
        <f>IFERROR(VLOOKUP(L165,[1]!ТМ[#Data],2,FALSE),0)</f>
        <v>0</v>
      </c>
      <c r="N165" s="20"/>
      <c r="O165" s="24"/>
      <c r="P165" s="25" t="e">
        <f t="shared" si="23"/>
        <v>#N/A</v>
      </c>
      <c r="Q165" s="22"/>
      <c r="R165" s="22" t="e">
        <f t="shared" si="20"/>
        <v>#N/A</v>
      </c>
      <c r="S165" s="26"/>
      <c r="T165" s="18">
        <f t="shared" si="24"/>
        <v>0</v>
      </c>
      <c r="U165" s="27" t="str">
        <f t="shared" si="25"/>
        <v/>
      </c>
      <c r="V165" s="22" t="str">
        <f t="shared" si="26"/>
        <v/>
      </c>
      <c r="W165" s="23" t="str">
        <f t="shared" si="27"/>
        <v/>
      </c>
      <c r="X165" s="18" t="str">
        <f t="shared" si="28"/>
        <v/>
      </c>
      <c r="Y165" s="18" t="str">
        <f t="shared" si="29"/>
        <v/>
      </c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  <c r="AR165" s="20"/>
      <c r="AS165" s="20"/>
    </row>
    <row r="166" spans="1:45" ht="23.25" x14ac:dyDescent="0.35">
      <c r="A166" s="15">
        <v>163</v>
      </c>
      <c r="B166" s="18"/>
      <c r="C166" s="18"/>
      <c r="D166" s="19"/>
      <c r="E166" s="18"/>
      <c r="F166" s="20"/>
      <c r="G166" s="18"/>
      <c r="H166" s="18">
        <f t="shared" si="21"/>
        <v>0</v>
      </c>
      <c r="I166" s="21"/>
      <c r="J166" s="22" t="str">
        <f t="shared" si="22"/>
        <v/>
      </c>
      <c r="K166" s="23"/>
      <c r="L166" s="20"/>
      <c r="M166" s="18">
        <f>IFERROR(VLOOKUP(L166,[1]!ТМ[#Data],2,FALSE),0)</f>
        <v>0</v>
      </c>
      <c r="N166" s="20"/>
      <c r="O166" s="24"/>
      <c r="P166" s="25" t="e">
        <f t="shared" si="23"/>
        <v>#N/A</v>
      </c>
      <c r="Q166" s="22"/>
      <c r="R166" s="22" t="e">
        <f t="shared" si="20"/>
        <v>#N/A</v>
      </c>
      <c r="S166" s="26"/>
      <c r="T166" s="18">
        <f t="shared" si="24"/>
        <v>0</v>
      </c>
      <c r="U166" s="27" t="str">
        <f t="shared" si="25"/>
        <v/>
      </c>
      <c r="V166" s="22" t="str">
        <f t="shared" si="26"/>
        <v/>
      </c>
      <c r="W166" s="23" t="str">
        <f t="shared" si="27"/>
        <v/>
      </c>
      <c r="X166" s="18" t="str">
        <f t="shared" si="28"/>
        <v/>
      </c>
      <c r="Y166" s="18" t="str">
        <f t="shared" si="29"/>
        <v/>
      </c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</row>
    <row r="167" spans="1:45" ht="23.25" x14ac:dyDescent="0.35">
      <c r="A167" s="15">
        <v>164</v>
      </c>
      <c r="B167" s="18"/>
      <c r="C167" s="18"/>
      <c r="D167" s="19"/>
      <c r="E167" s="18"/>
      <c r="F167" s="20"/>
      <c r="G167" s="18"/>
      <c r="H167" s="18">
        <f t="shared" si="21"/>
        <v>0</v>
      </c>
      <c r="I167" s="21"/>
      <c r="J167" s="22" t="str">
        <f t="shared" si="22"/>
        <v/>
      </c>
      <c r="K167" s="23"/>
      <c r="L167" s="20"/>
      <c r="M167" s="18">
        <f>IFERROR(VLOOKUP(L167,[1]!ТМ[#Data],2,FALSE),0)</f>
        <v>0</v>
      </c>
      <c r="N167" s="20"/>
      <c r="O167" s="24"/>
      <c r="P167" s="25" t="e">
        <f t="shared" si="23"/>
        <v>#N/A</v>
      </c>
      <c r="Q167" s="22"/>
      <c r="R167" s="22" t="e">
        <f t="shared" si="20"/>
        <v>#N/A</v>
      </c>
      <c r="S167" s="26"/>
      <c r="T167" s="18">
        <f t="shared" si="24"/>
        <v>0</v>
      </c>
      <c r="U167" s="27" t="str">
        <f t="shared" si="25"/>
        <v/>
      </c>
      <c r="V167" s="22" t="str">
        <f t="shared" si="26"/>
        <v/>
      </c>
      <c r="W167" s="23" t="str">
        <f t="shared" si="27"/>
        <v/>
      </c>
      <c r="X167" s="18" t="str">
        <f t="shared" si="28"/>
        <v/>
      </c>
      <c r="Y167" s="18" t="str">
        <f t="shared" si="29"/>
        <v/>
      </c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</row>
    <row r="168" spans="1:45" ht="23.25" x14ac:dyDescent="0.35">
      <c r="A168" s="15">
        <v>165</v>
      </c>
      <c r="B168" s="18"/>
      <c r="C168" s="18"/>
      <c r="D168" s="19"/>
      <c r="E168" s="18"/>
      <c r="F168" s="20"/>
      <c r="G168" s="18"/>
      <c r="H168" s="18">
        <f t="shared" si="21"/>
        <v>0</v>
      </c>
      <c r="I168" s="21"/>
      <c r="J168" s="22" t="str">
        <f t="shared" si="22"/>
        <v/>
      </c>
      <c r="K168" s="23"/>
      <c r="L168" s="20"/>
      <c r="M168" s="18">
        <f>IFERROR(VLOOKUP(L168,[1]!ТМ[#Data],2,FALSE),0)</f>
        <v>0</v>
      </c>
      <c r="N168" s="20"/>
      <c r="O168" s="24"/>
      <c r="P168" s="25" t="e">
        <f t="shared" si="23"/>
        <v>#N/A</v>
      </c>
      <c r="Q168" s="22"/>
      <c r="R168" s="22" t="e">
        <f t="shared" si="20"/>
        <v>#N/A</v>
      </c>
      <c r="S168" s="26"/>
      <c r="T168" s="18">
        <f t="shared" si="24"/>
        <v>0</v>
      </c>
      <c r="U168" s="27" t="str">
        <f t="shared" si="25"/>
        <v/>
      </c>
      <c r="V168" s="22" t="str">
        <f t="shared" si="26"/>
        <v/>
      </c>
      <c r="W168" s="23" t="str">
        <f t="shared" si="27"/>
        <v/>
      </c>
      <c r="X168" s="18" t="str">
        <f t="shared" si="28"/>
        <v/>
      </c>
      <c r="Y168" s="18" t="str">
        <f t="shared" si="29"/>
        <v/>
      </c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</row>
    <row r="169" spans="1:45" ht="23.25" x14ac:dyDescent="0.35">
      <c r="A169" s="15">
        <v>166</v>
      </c>
      <c r="B169" s="18"/>
      <c r="C169" s="18"/>
      <c r="D169" s="19"/>
      <c r="E169" s="18"/>
      <c r="F169" s="20"/>
      <c r="G169" s="18"/>
      <c r="H169" s="18">
        <f t="shared" si="21"/>
        <v>0</v>
      </c>
      <c r="I169" s="21"/>
      <c r="J169" s="22" t="str">
        <f t="shared" si="22"/>
        <v/>
      </c>
      <c r="K169" s="23"/>
      <c r="L169" s="20"/>
      <c r="M169" s="18">
        <f>IFERROR(VLOOKUP(L169,[1]!ТМ[#Data],2,FALSE),0)</f>
        <v>0</v>
      </c>
      <c r="N169" s="20"/>
      <c r="O169" s="24"/>
      <c r="P169" s="25" t="e">
        <f t="shared" si="23"/>
        <v>#N/A</v>
      </c>
      <c r="Q169" s="22"/>
      <c r="R169" s="22" t="e">
        <f t="shared" si="20"/>
        <v>#N/A</v>
      </c>
      <c r="S169" s="26"/>
      <c r="T169" s="18">
        <f t="shared" si="24"/>
        <v>0</v>
      </c>
      <c r="U169" s="27" t="str">
        <f t="shared" si="25"/>
        <v/>
      </c>
      <c r="V169" s="22" t="str">
        <f t="shared" si="26"/>
        <v/>
      </c>
      <c r="W169" s="23" t="str">
        <f t="shared" si="27"/>
        <v/>
      </c>
      <c r="X169" s="18" t="str">
        <f t="shared" si="28"/>
        <v/>
      </c>
      <c r="Y169" s="18" t="str">
        <f t="shared" si="29"/>
        <v/>
      </c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</row>
    <row r="170" spans="1:45" ht="23.25" x14ac:dyDescent="0.35">
      <c r="A170" s="15">
        <v>167</v>
      </c>
      <c r="B170" s="18"/>
      <c r="C170" s="18"/>
      <c r="D170" s="19"/>
      <c r="E170" s="18"/>
      <c r="F170" s="20"/>
      <c r="G170" s="18"/>
      <c r="H170" s="18">
        <f t="shared" si="21"/>
        <v>0</v>
      </c>
      <c r="I170" s="21"/>
      <c r="J170" s="22" t="str">
        <f t="shared" si="22"/>
        <v/>
      </c>
      <c r="K170" s="23"/>
      <c r="L170" s="20"/>
      <c r="M170" s="18">
        <f>IFERROR(VLOOKUP(L170,[1]!ТМ[#Data],2,FALSE),0)</f>
        <v>0</v>
      </c>
      <c r="N170" s="20"/>
      <c r="O170" s="24"/>
      <c r="P170" s="25" t="e">
        <f t="shared" si="23"/>
        <v>#N/A</v>
      </c>
      <c r="Q170" s="22"/>
      <c r="R170" s="22" t="e">
        <f t="shared" si="20"/>
        <v>#N/A</v>
      </c>
      <c r="S170" s="26"/>
      <c r="T170" s="18">
        <f t="shared" si="24"/>
        <v>0</v>
      </c>
      <c r="U170" s="27" t="str">
        <f t="shared" si="25"/>
        <v/>
      </c>
      <c r="V170" s="22" t="str">
        <f t="shared" si="26"/>
        <v/>
      </c>
      <c r="W170" s="23" t="str">
        <f t="shared" si="27"/>
        <v/>
      </c>
      <c r="X170" s="18" t="str">
        <f t="shared" si="28"/>
        <v/>
      </c>
      <c r="Y170" s="18" t="str">
        <f t="shared" si="29"/>
        <v/>
      </c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  <c r="AM170" s="20"/>
      <c r="AN170" s="20"/>
      <c r="AO170" s="20"/>
      <c r="AP170" s="20"/>
      <c r="AQ170" s="20"/>
      <c r="AR170" s="20"/>
      <c r="AS170" s="20"/>
    </row>
    <row r="171" spans="1:45" ht="23.25" x14ac:dyDescent="0.35">
      <c r="A171" s="15">
        <v>168</v>
      </c>
      <c r="B171" s="18"/>
      <c r="C171" s="18"/>
      <c r="D171" s="19"/>
      <c r="E171" s="18"/>
      <c r="F171" s="20"/>
      <c r="G171" s="18"/>
      <c r="H171" s="18">
        <f t="shared" si="21"/>
        <v>0</v>
      </c>
      <c r="I171" s="21"/>
      <c r="J171" s="22" t="str">
        <f t="shared" si="22"/>
        <v/>
      </c>
      <c r="K171" s="23"/>
      <c r="L171" s="20"/>
      <c r="M171" s="18">
        <f>IFERROR(VLOOKUP(L171,[1]!ТМ[#Data],2,FALSE),0)</f>
        <v>0</v>
      </c>
      <c r="N171" s="20"/>
      <c r="O171" s="24"/>
      <c r="P171" s="25" t="e">
        <f t="shared" si="23"/>
        <v>#N/A</v>
      </c>
      <c r="Q171" s="22"/>
      <c r="R171" s="22" t="e">
        <f t="shared" si="20"/>
        <v>#N/A</v>
      </c>
      <c r="S171" s="26"/>
      <c r="T171" s="18">
        <f t="shared" si="24"/>
        <v>0</v>
      </c>
      <c r="U171" s="27" t="str">
        <f t="shared" si="25"/>
        <v/>
      </c>
      <c r="V171" s="22" t="str">
        <f t="shared" si="26"/>
        <v/>
      </c>
      <c r="W171" s="23" t="str">
        <f t="shared" si="27"/>
        <v/>
      </c>
      <c r="X171" s="18" t="str">
        <f t="shared" si="28"/>
        <v/>
      </c>
      <c r="Y171" s="18" t="str">
        <f t="shared" si="29"/>
        <v/>
      </c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  <c r="AM171" s="20"/>
      <c r="AN171" s="20"/>
      <c r="AO171" s="20"/>
      <c r="AP171" s="20"/>
      <c r="AQ171" s="20"/>
      <c r="AR171" s="20"/>
      <c r="AS171" s="20"/>
    </row>
    <row r="172" spans="1:45" ht="23.25" x14ac:dyDescent="0.35">
      <c r="A172" s="15">
        <v>169</v>
      </c>
      <c r="B172" s="18"/>
      <c r="C172" s="18"/>
      <c r="D172" s="19"/>
      <c r="E172" s="18"/>
      <c r="F172" s="20"/>
      <c r="G172" s="18"/>
      <c r="H172" s="18">
        <f t="shared" si="21"/>
        <v>0</v>
      </c>
      <c r="I172" s="21"/>
      <c r="J172" s="22" t="str">
        <f t="shared" si="22"/>
        <v/>
      </c>
      <c r="K172" s="23"/>
      <c r="L172" s="20"/>
      <c r="M172" s="18">
        <f>IFERROR(VLOOKUP(L172,[1]!ТМ[#Data],2,FALSE),0)</f>
        <v>0</v>
      </c>
      <c r="N172" s="20"/>
      <c r="O172" s="24"/>
      <c r="P172" s="25" t="e">
        <f t="shared" si="23"/>
        <v>#N/A</v>
      </c>
      <c r="Q172" s="22"/>
      <c r="R172" s="22" t="e">
        <f t="shared" si="20"/>
        <v>#N/A</v>
      </c>
      <c r="S172" s="26"/>
      <c r="T172" s="18">
        <f t="shared" si="24"/>
        <v>0</v>
      </c>
      <c r="U172" s="27" t="str">
        <f t="shared" si="25"/>
        <v/>
      </c>
      <c r="V172" s="22" t="str">
        <f t="shared" si="26"/>
        <v/>
      </c>
      <c r="W172" s="23" t="str">
        <f t="shared" si="27"/>
        <v/>
      </c>
      <c r="X172" s="18" t="str">
        <f t="shared" si="28"/>
        <v/>
      </c>
      <c r="Y172" s="18" t="str">
        <f t="shared" si="29"/>
        <v/>
      </c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</row>
    <row r="173" spans="1:45" ht="23.25" x14ac:dyDescent="0.35">
      <c r="A173" s="15">
        <v>170</v>
      </c>
      <c r="B173" s="18"/>
      <c r="C173" s="18"/>
      <c r="D173" s="19"/>
      <c r="E173" s="18"/>
      <c r="F173" s="20"/>
      <c r="G173" s="18"/>
      <c r="H173" s="18">
        <f t="shared" si="21"/>
        <v>0</v>
      </c>
      <c r="I173" s="21"/>
      <c r="J173" s="22" t="str">
        <f t="shared" si="22"/>
        <v/>
      </c>
      <c r="K173" s="23"/>
      <c r="L173" s="20"/>
      <c r="M173" s="18">
        <f>IFERROR(VLOOKUP(L173,[1]!ТМ[#Data],2,FALSE),0)</f>
        <v>0</v>
      </c>
      <c r="N173" s="20"/>
      <c r="O173" s="24"/>
      <c r="P173" s="25" t="e">
        <f t="shared" si="23"/>
        <v>#N/A</v>
      </c>
      <c r="Q173" s="22"/>
      <c r="R173" s="22" t="e">
        <f t="shared" si="20"/>
        <v>#N/A</v>
      </c>
      <c r="S173" s="26"/>
      <c r="T173" s="18">
        <f t="shared" si="24"/>
        <v>0</v>
      </c>
      <c r="U173" s="27" t="str">
        <f t="shared" si="25"/>
        <v/>
      </c>
      <c r="V173" s="22" t="str">
        <f t="shared" si="26"/>
        <v/>
      </c>
      <c r="W173" s="23" t="str">
        <f t="shared" si="27"/>
        <v/>
      </c>
      <c r="X173" s="18" t="str">
        <f t="shared" si="28"/>
        <v/>
      </c>
      <c r="Y173" s="18" t="str">
        <f t="shared" si="29"/>
        <v/>
      </c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</row>
    <row r="174" spans="1:45" ht="23.25" x14ac:dyDescent="0.35">
      <c r="A174" s="15">
        <v>171</v>
      </c>
      <c r="B174" s="18"/>
      <c r="C174" s="18"/>
      <c r="D174" s="19"/>
      <c r="E174" s="18"/>
      <c r="F174" s="20"/>
      <c r="G174" s="18"/>
      <c r="H174" s="18">
        <f t="shared" si="21"/>
        <v>0</v>
      </c>
      <c r="I174" s="21"/>
      <c r="J174" s="22" t="str">
        <f t="shared" si="22"/>
        <v/>
      </c>
      <c r="K174" s="23"/>
      <c r="L174" s="20"/>
      <c r="M174" s="18">
        <f>IFERROR(VLOOKUP(L174,[1]!ТМ[#Data],2,FALSE),0)</f>
        <v>0</v>
      </c>
      <c r="N174" s="20"/>
      <c r="O174" s="24"/>
      <c r="P174" s="25" t="e">
        <f t="shared" si="23"/>
        <v>#N/A</v>
      </c>
      <c r="Q174" s="22"/>
      <c r="R174" s="22" t="e">
        <f t="shared" si="20"/>
        <v>#N/A</v>
      </c>
      <c r="S174" s="26"/>
      <c r="T174" s="18">
        <f t="shared" si="24"/>
        <v>0</v>
      </c>
      <c r="U174" s="27" t="str">
        <f t="shared" si="25"/>
        <v/>
      </c>
      <c r="V174" s="22" t="str">
        <f t="shared" si="26"/>
        <v/>
      </c>
      <c r="W174" s="23" t="str">
        <f t="shared" si="27"/>
        <v/>
      </c>
      <c r="X174" s="18" t="str">
        <f t="shared" si="28"/>
        <v/>
      </c>
      <c r="Y174" s="18" t="str">
        <f t="shared" si="29"/>
        <v/>
      </c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</row>
    <row r="175" spans="1:45" ht="23.25" x14ac:dyDescent="0.35">
      <c r="A175" s="15">
        <v>172</v>
      </c>
      <c r="B175" s="18"/>
      <c r="C175" s="18"/>
      <c r="D175" s="19"/>
      <c r="E175" s="18"/>
      <c r="F175" s="20"/>
      <c r="G175" s="18"/>
      <c r="H175" s="18">
        <f t="shared" si="21"/>
        <v>0</v>
      </c>
      <c r="I175" s="21"/>
      <c r="J175" s="22" t="str">
        <f t="shared" si="22"/>
        <v/>
      </c>
      <c r="K175" s="23"/>
      <c r="L175" s="20"/>
      <c r="M175" s="18">
        <f>IFERROR(VLOOKUP(L175,[1]!ТМ[#Data],2,FALSE),0)</f>
        <v>0</v>
      </c>
      <c r="N175" s="20"/>
      <c r="O175" s="24"/>
      <c r="P175" s="25" t="e">
        <f t="shared" si="23"/>
        <v>#N/A</v>
      </c>
      <c r="Q175" s="22"/>
      <c r="R175" s="22" t="e">
        <f t="shared" si="20"/>
        <v>#N/A</v>
      </c>
      <c r="S175" s="26"/>
      <c r="T175" s="18">
        <f t="shared" si="24"/>
        <v>0</v>
      </c>
      <c r="U175" s="27" t="str">
        <f t="shared" si="25"/>
        <v/>
      </c>
      <c r="V175" s="22" t="str">
        <f t="shared" si="26"/>
        <v/>
      </c>
      <c r="W175" s="23" t="str">
        <f t="shared" si="27"/>
        <v/>
      </c>
      <c r="X175" s="18" t="str">
        <f t="shared" si="28"/>
        <v/>
      </c>
      <c r="Y175" s="18" t="str">
        <f t="shared" si="29"/>
        <v/>
      </c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</row>
    <row r="176" spans="1:45" ht="23.25" x14ac:dyDescent="0.35">
      <c r="A176" s="15">
        <v>173</v>
      </c>
      <c r="B176" s="18"/>
      <c r="C176" s="18"/>
      <c r="D176" s="19"/>
      <c r="E176" s="18"/>
      <c r="F176" s="20"/>
      <c r="G176" s="18"/>
      <c r="H176" s="18">
        <f t="shared" si="21"/>
        <v>0</v>
      </c>
      <c r="I176" s="21"/>
      <c r="J176" s="22" t="str">
        <f t="shared" si="22"/>
        <v/>
      </c>
      <c r="K176" s="23"/>
      <c r="L176" s="20"/>
      <c r="M176" s="18">
        <f>IFERROR(VLOOKUP(L176,[1]!ТМ[#Data],2,FALSE),0)</f>
        <v>0</v>
      </c>
      <c r="N176" s="20"/>
      <c r="O176" s="24"/>
      <c r="P176" s="25" t="e">
        <f t="shared" si="23"/>
        <v>#N/A</v>
      </c>
      <c r="Q176" s="22"/>
      <c r="R176" s="22" t="e">
        <f t="shared" si="20"/>
        <v>#N/A</v>
      </c>
      <c r="S176" s="26"/>
      <c r="T176" s="18">
        <f t="shared" si="24"/>
        <v>0</v>
      </c>
      <c r="U176" s="27" t="str">
        <f t="shared" si="25"/>
        <v/>
      </c>
      <c r="V176" s="22" t="str">
        <f t="shared" si="26"/>
        <v/>
      </c>
      <c r="W176" s="23" t="str">
        <f t="shared" si="27"/>
        <v/>
      </c>
      <c r="X176" s="18" t="str">
        <f t="shared" si="28"/>
        <v/>
      </c>
      <c r="Y176" s="18" t="str">
        <f t="shared" si="29"/>
        <v/>
      </c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</row>
    <row r="177" spans="1:45" ht="23.25" x14ac:dyDescent="0.35">
      <c r="A177" s="15">
        <v>174</v>
      </c>
      <c r="B177" s="18"/>
      <c r="C177" s="18"/>
      <c r="D177" s="19"/>
      <c r="E177" s="18"/>
      <c r="F177" s="20"/>
      <c r="G177" s="18"/>
      <c r="H177" s="18">
        <f t="shared" si="21"/>
        <v>0</v>
      </c>
      <c r="I177" s="21"/>
      <c r="J177" s="22" t="str">
        <f t="shared" si="22"/>
        <v/>
      </c>
      <c r="K177" s="23"/>
      <c r="L177" s="20"/>
      <c r="M177" s="18">
        <f>IFERROR(VLOOKUP(L177,[1]!ТМ[#Data],2,FALSE),0)</f>
        <v>0</v>
      </c>
      <c r="N177" s="20"/>
      <c r="O177" s="24"/>
      <c r="P177" s="25" t="e">
        <f t="shared" si="23"/>
        <v>#N/A</v>
      </c>
      <c r="Q177" s="22"/>
      <c r="R177" s="22" t="e">
        <f t="shared" si="20"/>
        <v>#N/A</v>
      </c>
      <c r="S177" s="26"/>
      <c r="T177" s="18">
        <f t="shared" si="24"/>
        <v>0</v>
      </c>
      <c r="U177" s="27" t="str">
        <f t="shared" si="25"/>
        <v/>
      </c>
      <c r="V177" s="22" t="str">
        <f t="shared" si="26"/>
        <v/>
      </c>
      <c r="W177" s="23" t="str">
        <f t="shared" si="27"/>
        <v/>
      </c>
      <c r="X177" s="18" t="str">
        <f t="shared" si="28"/>
        <v/>
      </c>
      <c r="Y177" s="18" t="str">
        <f t="shared" si="29"/>
        <v/>
      </c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</row>
    <row r="178" spans="1:45" ht="23.25" x14ac:dyDescent="0.35">
      <c r="A178" s="15">
        <v>175</v>
      </c>
      <c r="B178" s="18"/>
      <c r="C178" s="18"/>
      <c r="D178" s="19"/>
      <c r="E178" s="18"/>
      <c r="F178" s="20"/>
      <c r="G178" s="18"/>
      <c r="H178" s="18">
        <f t="shared" si="21"/>
        <v>0</v>
      </c>
      <c r="I178" s="21"/>
      <c r="J178" s="22" t="str">
        <f t="shared" si="22"/>
        <v/>
      </c>
      <c r="K178" s="23"/>
      <c r="L178" s="20"/>
      <c r="M178" s="18">
        <f>IFERROR(VLOOKUP(L178,[1]!ТМ[#Data],2,FALSE),0)</f>
        <v>0</v>
      </c>
      <c r="N178" s="20"/>
      <c r="O178" s="24"/>
      <c r="P178" s="25" t="e">
        <f t="shared" si="23"/>
        <v>#N/A</v>
      </c>
      <c r="Q178" s="22"/>
      <c r="R178" s="22" t="e">
        <f t="shared" si="20"/>
        <v>#N/A</v>
      </c>
      <c r="S178" s="26"/>
      <c r="T178" s="18">
        <f t="shared" si="24"/>
        <v>0</v>
      </c>
      <c r="U178" s="27" t="str">
        <f t="shared" si="25"/>
        <v/>
      </c>
      <c r="V178" s="22" t="str">
        <f t="shared" si="26"/>
        <v/>
      </c>
      <c r="W178" s="23" t="str">
        <f t="shared" si="27"/>
        <v/>
      </c>
      <c r="X178" s="18" t="str">
        <f t="shared" si="28"/>
        <v/>
      </c>
      <c r="Y178" s="18" t="str">
        <f t="shared" si="29"/>
        <v/>
      </c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</row>
    <row r="179" spans="1:45" ht="23.25" x14ac:dyDescent="0.35">
      <c r="A179" s="15">
        <v>176</v>
      </c>
      <c r="B179" s="18"/>
      <c r="C179" s="18"/>
      <c r="D179" s="19"/>
      <c r="E179" s="18"/>
      <c r="F179" s="20"/>
      <c r="G179" s="18"/>
      <c r="H179" s="18">
        <f t="shared" si="21"/>
        <v>0</v>
      </c>
      <c r="I179" s="21"/>
      <c r="J179" s="22" t="str">
        <f t="shared" si="22"/>
        <v/>
      </c>
      <c r="K179" s="23"/>
      <c r="L179" s="20"/>
      <c r="M179" s="18">
        <f>IFERROR(VLOOKUP(L179,[1]!ТМ[#Data],2,FALSE),0)</f>
        <v>0</v>
      </c>
      <c r="N179" s="20"/>
      <c r="O179" s="24"/>
      <c r="P179" s="25" t="e">
        <f t="shared" si="23"/>
        <v>#N/A</v>
      </c>
      <c r="Q179" s="22"/>
      <c r="R179" s="22" t="e">
        <f t="shared" si="20"/>
        <v>#N/A</v>
      </c>
      <c r="S179" s="26"/>
      <c r="T179" s="18">
        <f t="shared" si="24"/>
        <v>0</v>
      </c>
      <c r="U179" s="27" t="str">
        <f t="shared" si="25"/>
        <v/>
      </c>
      <c r="V179" s="22" t="str">
        <f t="shared" si="26"/>
        <v/>
      </c>
      <c r="W179" s="23" t="str">
        <f t="shared" si="27"/>
        <v/>
      </c>
      <c r="X179" s="18" t="str">
        <f t="shared" si="28"/>
        <v/>
      </c>
      <c r="Y179" s="18" t="str">
        <f t="shared" si="29"/>
        <v/>
      </c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</row>
    <row r="180" spans="1:45" ht="23.25" x14ac:dyDescent="0.35">
      <c r="A180" s="15">
        <v>177</v>
      </c>
      <c r="B180" s="18"/>
      <c r="C180" s="18"/>
      <c r="D180" s="19"/>
      <c r="E180" s="18"/>
      <c r="F180" s="20"/>
      <c r="G180" s="18"/>
      <c r="H180" s="18">
        <f t="shared" si="21"/>
        <v>0</v>
      </c>
      <c r="I180" s="21"/>
      <c r="J180" s="22" t="str">
        <f t="shared" si="22"/>
        <v/>
      </c>
      <c r="K180" s="23"/>
      <c r="L180" s="20"/>
      <c r="M180" s="18">
        <f>IFERROR(VLOOKUP(L180,[1]!ТМ[#Data],2,FALSE),0)</f>
        <v>0</v>
      </c>
      <c r="N180" s="20"/>
      <c r="O180" s="24"/>
      <c r="P180" s="25" t="e">
        <f t="shared" si="23"/>
        <v>#N/A</v>
      </c>
      <c r="Q180" s="22"/>
      <c r="R180" s="22" t="e">
        <f t="shared" si="20"/>
        <v>#N/A</v>
      </c>
      <c r="S180" s="26"/>
      <c r="T180" s="18">
        <f t="shared" si="24"/>
        <v>0</v>
      </c>
      <c r="U180" s="27" t="str">
        <f t="shared" si="25"/>
        <v/>
      </c>
      <c r="V180" s="22" t="str">
        <f t="shared" si="26"/>
        <v/>
      </c>
      <c r="W180" s="23" t="str">
        <f t="shared" si="27"/>
        <v/>
      </c>
      <c r="X180" s="18" t="str">
        <f t="shared" si="28"/>
        <v/>
      </c>
      <c r="Y180" s="18" t="str">
        <f t="shared" si="29"/>
        <v/>
      </c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</row>
    <row r="181" spans="1:45" ht="23.25" x14ac:dyDescent="0.35">
      <c r="A181" s="15">
        <v>178</v>
      </c>
      <c r="B181" s="18"/>
      <c r="C181" s="18"/>
      <c r="D181" s="19"/>
      <c r="E181" s="18"/>
      <c r="F181" s="20"/>
      <c r="G181" s="18"/>
      <c r="H181" s="18">
        <f t="shared" si="21"/>
        <v>0</v>
      </c>
      <c r="I181" s="21"/>
      <c r="J181" s="22" t="str">
        <f t="shared" si="22"/>
        <v/>
      </c>
      <c r="K181" s="23"/>
      <c r="L181" s="20"/>
      <c r="M181" s="18">
        <f>IFERROR(VLOOKUP(L181,[1]!ТМ[#Data],2,FALSE),0)</f>
        <v>0</v>
      </c>
      <c r="N181" s="20"/>
      <c r="O181" s="24"/>
      <c r="P181" s="25" t="e">
        <f t="shared" si="23"/>
        <v>#N/A</v>
      </c>
      <c r="Q181" s="22"/>
      <c r="R181" s="22" t="e">
        <f t="shared" si="20"/>
        <v>#N/A</v>
      </c>
      <c r="S181" s="26"/>
      <c r="T181" s="18">
        <f t="shared" si="24"/>
        <v>0</v>
      </c>
      <c r="U181" s="27" t="str">
        <f t="shared" si="25"/>
        <v/>
      </c>
      <c r="V181" s="22" t="str">
        <f t="shared" si="26"/>
        <v/>
      </c>
      <c r="W181" s="23" t="str">
        <f t="shared" si="27"/>
        <v/>
      </c>
      <c r="X181" s="18" t="str">
        <f t="shared" si="28"/>
        <v/>
      </c>
      <c r="Y181" s="18" t="str">
        <f t="shared" si="29"/>
        <v/>
      </c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</row>
    <row r="182" spans="1:45" ht="23.25" x14ac:dyDescent="0.35">
      <c r="A182" s="15">
        <v>179</v>
      </c>
      <c r="B182" s="18"/>
      <c r="C182" s="18"/>
      <c r="D182" s="19"/>
      <c r="E182" s="18"/>
      <c r="F182" s="20"/>
      <c r="G182" s="18"/>
      <c r="H182" s="18">
        <f t="shared" si="21"/>
        <v>0</v>
      </c>
      <c r="I182" s="21"/>
      <c r="J182" s="22" t="str">
        <f t="shared" si="22"/>
        <v/>
      </c>
      <c r="K182" s="23"/>
      <c r="L182" s="20"/>
      <c r="M182" s="18">
        <f>IFERROR(VLOOKUP(L182,[1]!ТМ[#Data],2,FALSE),0)</f>
        <v>0</v>
      </c>
      <c r="N182" s="20"/>
      <c r="O182" s="24"/>
      <c r="P182" s="25" t="e">
        <f t="shared" si="23"/>
        <v>#N/A</v>
      </c>
      <c r="Q182" s="22"/>
      <c r="R182" s="22" t="e">
        <f t="shared" si="20"/>
        <v>#N/A</v>
      </c>
      <c r="S182" s="26"/>
      <c r="T182" s="18">
        <f t="shared" si="24"/>
        <v>0</v>
      </c>
      <c r="U182" s="27" t="str">
        <f t="shared" si="25"/>
        <v/>
      </c>
      <c r="V182" s="22" t="str">
        <f t="shared" si="26"/>
        <v/>
      </c>
      <c r="W182" s="23" t="str">
        <f t="shared" si="27"/>
        <v/>
      </c>
      <c r="X182" s="18" t="str">
        <f t="shared" si="28"/>
        <v/>
      </c>
      <c r="Y182" s="18" t="str">
        <f t="shared" si="29"/>
        <v/>
      </c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</row>
    <row r="183" spans="1:45" ht="23.25" x14ac:dyDescent="0.35">
      <c r="A183" s="15">
        <v>180</v>
      </c>
      <c r="B183" s="18"/>
      <c r="C183" s="18"/>
      <c r="D183" s="19"/>
      <c r="E183" s="18"/>
      <c r="F183" s="20"/>
      <c r="G183" s="18"/>
      <c r="H183" s="18">
        <f t="shared" si="21"/>
        <v>0</v>
      </c>
      <c r="I183" s="21"/>
      <c r="J183" s="22" t="str">
        <f t="shared" si="22"/>
        <v/>
      </c>
      <c r="K183" s="23"/>
      <c r="L183" s="20"/>
      <c r="M183" s="18">
        <f>IFERROR(VLOOKUP(L183,[1]!ТМ[#Data],2,FALSE),0)</f>
        <v>0</v>
      </c>
      <c r="N183" s="20"/>
      <c r="O183" s="24"/>
      <c r="P183" s="25" t="e">
        <f t="shared" si="23"/>
        <v>#N/A</v>
      </c>
      <c r="Q183" s="22"/>
      <c r="R183" s="22" t="e">
        <f t="shared" si="20"/>
        <v>#N/A</v>
      </c>
      <c r="S183" s="26"/>
      <c r="T183" s="18">
        <f t="shared" si="24"/>
        <v>0</v>
      </c>
      <c r="U183" s="27" t="str">
        <f t="shared" si="25"/>
        <v/>
      </c>
      <c r="V183" s="22" t="str">
        <f t="shared" si="26"/>
        <v/>
      </c>
      <c r="W183" s="23" t="str">
        <f t="shared" si="27"/>
        <v/>
      </c>
      <c r="X183" s="18" t="str">
        <f t="shared" si="28"/>
        <v/>
      </c>
      <c r="Y183" s="18" t="str">
        <f t="shared" si="29"/>
        <v/>
      </c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</row>
    <row r="184" spans="1:45" ht="23.25" x14ac:dyDescent="0.35">
      <c r="A184" s="15">
        <v>181</v>
      </c>
      <c r="B184" s="18"/>
      <c r="C184" s="18"/>
      <c r="D184" s="19"/>
      <c r="E184" s="18"/>
      <c r="F184" s="20"/>
      <c r="G184" s="18"/>
      <c r="H184" s="18">
        <f t="shared" si="21"/>
        <v>0</v>
      </c>
      <c r="I184" s="21"/>
      <c r="J184" s="22" t="str">
        <f t="shared" si="22"/>
        <v/>
      </c>
      <c r="K184" s="23"/>
      <c r="L184" s="20"/>
      <c r="M184" s="18">
        <f>IFERROR(VLOOKUP(L184,[1]!ТМ[#Data],2,FALSE),0)</f>
        <v>0</v>
      </c>
      <c r="N184" s="20"/>
      <c r="O184" s="24"/>
      <c r="P184" s="25" t="e">
        <f t="shared" si="23"/>
        <v>#N/A</v>
      </c>
      <c r="Q184" s="22"/>
      <c r="R184" s="22" t="e">
        <f t="shared" si="20"/>
        <v>#N/A</v>
      </c>
      <c r="S184" s="26"/>
      <c r="T184" s="18">
        <f t="shared" si="24"/>
        <v>0</v>
      </c>
      <c r="U184" s="27" t="str">
        <f t="shared" si="25"/>
        <v/>
      </c>
      <c r="V184" s="22" t="str">
        <f t="shared" si="26"/>
        <v/>
      </c>
      <c r="W184" s="23" t="str">
        <f t="shared" si="27"/>
        <v/>
      </c>
      <c r="X184" s="18" t="str">
        <f t="shared" si="28"/>
        <v/>
      </c>
      <c r="Y184" s="18" t="str">
        <f t="shared" si="29"/>
        <v/>
      </c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</row>
    <row r="185" spans="1:45" ht="23.25" x14ac:dyDescent="0.35">
      <c r="A185" s="15">
        <v>182</v>
      </c>
      <c r="B185" s="18"/>
      <c r="C185" s="18"/>
      <c r="D185" s="19"/>
      <c r="E185" s="18"/>
      <c r="F185" s="20"/>
      <c r="G185" s="18"/>
      <c r="H185" s="18">
        <f t="shared" si="21"/>
        <v>0</v>
      </c>
      <c r="I185" s="21"/>
      <c r="J185" s="22" t="str">
        <f t="shared" si="22"/>
        <v/>
      </c>
      <c r="K185" s="23"/>
      <c r="L185" s="20"/>
      <c r="M185" s="18">
        <f>IFERROR(VLOOKUP(L185,[1]!ТМ[#Data],2,FALSE),0)</f>
        <v>0</v>
      </c>
      <c r="N185" s="20"/>
      <c r="O185" s="24"/>
      <c r="P185" s="25" t="e">
        <f t="shared" si="23"/>
        <v>#N/A</v>
      </c>
      <c r="Q185" s="22"/>
      <c r="R185" s="22" t="e">
        <f t="shared" si="20"/>
        <v>#N/A</v>
      </c>
      <c r="S185" s="26"/>
      <c r="T185" s="18">
        <f t="shared" si="24"/>
        <v>0</v>
      </c>
      <c r="U185" s="27" t="str">
        <f t="shared" si="25"/>
        <v/>
      </c>
      <c r="V185" s="22" t="str">
        <f t="shared" si="26"/>
        <v/>
      </c>
      <c r="W185" s="23" t="str">
        <f t="shared" si="27"/>
        <v/>
      </c>
      <c r="X185" s="18" t="str">
        <f t="shared" si="28"/>
        <v/>
      </c>
      <c r="Y185" s="18" t="str">
        <f t="shared" si="29"/>
        <v/>
      </c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</row>
    <row r="186" spans="1:45" ht="23.25" x14ac:dyDescent="0.35">
      <c r="A186" s="15">
        <v>183</v>
      </c>
      <c r="B186" s="18"/>
      <c r="C186" s="18"/>
      <c r="D186" s="19"/>
      <c r="E186" s="18"/>
      <c r="F186" s="20"/>
      <c r="G186" s="18"/>
      <c r="H186" s="18">
        <f t="shared" si="21"/>
        <v>0</v>
      </c>
      <c r="I186" s="21"/>
      <c r="J186" s="22" t="str">
        <f t="shared" si="22"/>
        <v/>
      </c>
      <c r="K186" s="23"/>
      <c r="L186" s="20"/>
      <c r="M186" s="18">
        <f>IFERROR(VLOOKUP(L186,[1]!ТМ[#Data],2,FALSE),0)</f>
        <v>0</v>
      </c>
      <c r="N186" s="20"/>
      <c r="O186" s="24"/>
      <c r="P186" s="25" t="e">
        <f t="shared" si="23"/>
        <v>#N/A</v>
      </c>
      <c r="Q186" s="22"/>
      <c r="R186" s="22" t="e">
        <f t="shared" si="20"/>
        <v>#N/A</v>
      </c>
      <c r="S186" s="26"/>
      <c r="T186" s="18">
        <f t="shared" si="24"/>
        <v>0</v>
      </c>
      <c r="U186" s="27" t="str">
        <f t="shared" si="25"/>
        <v/>
      </c>
      <c r="V186" s="22" t="str">
        <f t="shared" si="26"/>
        <v/>
      </c>
      <c r="W186" s="23" t="str">
        <f t="shared" si="27"/>
        <v/>
      </c>
      <c r="X186" s="18" t="str">
        <f t="shared" si="28"/>
        <v/>
      </c>
      <c r="Y186" s="18" t="str">
        <f t="shared" si="29"/>
        <v/>
      </c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</row>
    <row r="187" spans="1:45" ht="23.25" x14ac:dyDescent="0.35">
      <c r="A187" s="15">
        <v>184</v>
      </c>
      <c r="B187" s="18"/>
      <c r="C187" s="18"/>
      <c r="D187" s="19"/>
      <c r="E187" s="18"/>
      <c r="F187" s="20"/>
      <c r="G187" s="18"/>
      <c r="H187" s="18">
        <f t="shared" si="21"/>
        <v>0</v>
      </c>
      <c r="I187" s="21"/>
      <c r="J187" s="22" t="str">
        <f t="shared" si="22"/>
        <v/>
      </c>
      <c r="K187" s="23"/>
      <c r="L187" s="20"/>
      <c r="M187" s="18">
        <f>IFERROR(VLOOKUP(L187,[1]!ТМ[#Data],2,FALSE),0)</f>
        <v>0</v>
      </c>
      <c r="N187" s="20"/>
      <c r="O187" s="24"/>
      <c r="P187" s="25" t="e">
        <f t="shared" si="23"/>
        <v>#N/A</v>
      </c>
      <c r="Q187" s="22"/>
      <c r="R187" s="22" t="e">
        <f t="shared" si="20"/>
        <v>#N/A</v>
      </c>
      <c r="S187" s="26"/>
      <c r="T187" s="18">
        <f t="shared" si="24"/>
        <v>0</v>
      </c>
      <c r="U187" s="27" t="str">
        <f t="shared" si="25"/>
        <v/>
      </c>
      <c r="V187" s="22" t="str">
        <f t="shared" si="26"/>
        <v/>
      </c>
      <c r="W187" s="23" t="str">
        <f t="shared" si="27"/>
        <v/>
      </c>
      <c r="X187" s="18" t="str">
        <f t="shared" si="28"/>
        <v/>
      </c>
      <c r="Y187" s="18" t="str">
        <f t="shared" si="29"/>
        <v/>
      </c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</row>
    <row r="188" spans="1:45" ht="23.25" x14ac:dyDescent="0.35">
      <c r="A188" s="15">
        <v>185</v>
      </c>
      <c r="B188" s="18"/>
      <c r="C188" s="18"/>
      <c r="D188" s="19"/>
      <c r="E188" s="18"/>
      <c r="F188" s="20"/>
      <c r="G188" s="18"/>
      <c r="H188" s="18">
        <f t="shared" si="21"/>
        <v>0</v>
      </c>
      <c r="I188" s="21"/>
      <c r="J188" s="22" t="str">
        <f t="shared" si="22"/>
        <v/>
      </c>
      <c r="K188" s="23"/>
      <c r="L188" s="20"/>
      <c r="M188" s="18">
        <f>IFERROR(VLOOKUP(L188,[1]!ТМ[#Data],2,FALSE),0)</f>
        <v>0</v>
      </c>
      <c r="N188" s="20"/>
      <c r="O188" s="24"/>
      <c r="P188" s="25" t="e">
        <f t="shared" si="23"/>
        <v>#N/A</v>
      </c>
      <c r="Q188" s="22"/>
      <c r="R188" s="22" t="e">
        <f t="shared" si="20"/>
        <v>#N/A</v>
      </c>
      <c r="S188" s="26"/>
      <c r="T188" s="18">
        <f t="shared" si="24"/>
        <v>0</v>
      </c>
      <c r="U188" s="27" t="str">
        <f t="shared" si="25"/>
        <v/>
      </c>
      <c r="V188" s="22" t="str">
        <f t="shared" si="26"/>
        <v/>
      </c>
      <c r="W188" s="23" t="str">
        <f t="shared" si="27"/>
        <v/>
      </c>
      <c r="X188" s="18" t="str">
        <f t="shared" si="28"/>
        <v/>
      </c>
      <c r="Y188" s="18" t="str">
        <f t="shared" si="29"/>
        <v/>
      </c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  <c r="AM188" s="20"/>
      <c r="AN188" s="20"/>
      <c r="AO188" s="20"/>
      <c r="AP188" s="20"/>
      <c r="AQ188" s="20"/>
      <c r="AR188" s="20"/>
      <c r="AS188" s="20"/>
    </row>
    <row r="189" spans="1:45" ht="23.25" x14ac:dyDescent="0.35">
      <c r="A189" s="15">
        <v>186</v>
      </c>
      <c r="B189" s="18"/>
      <c r="C189" s="18"/>
      <c r="D189" s="19"/>
      <c r="E189" s="18"/>
      <c r="F189" s="20"/>
      <c r="G189" s="18"/>
      <c r="H189" s="18">
        <f t="shared" si="21"/>
        <v>0</v>
      </c>
      <c r="I189" s="21"/>
      <c r="J189" s="22" t="str">
        <f t="shared" si="22"/>
        <v/>
      </c>
      <c r="K189" s="23"/>
      <c r="L189" s="20"/>
      <c r="M189" s="18">
        <f>IFERROR(VLOOKUP(L189,[1]!ТМ[#Data],2,FALSE),0)</f>
        <v>0</v>
      </c>
      <c r="N189" s="20"/>
      <c r="O189" s="24"/>
      <c r="P189" s="25" t="e">
        <f t="shared" si="23"/>
        <v>#N/A</v>
      </c>
      <c r="Q189" s="22"/>
      <c r="R189" s="22" t="e">
        <f t="shared" si="20"/>
        <v>#N/A</v>
      </c>
      <c r="S189" s="26"/>
      <c r="T189" s="18">
        <f t="shared" si="24"/>
        <v>0</v>
      </c>
      <c r="U189" s="27" t="str">
        <f t="shared" si="25"/>
        <v/>
      </c>
      <c r="V189" s="22" t="str">
        <f t="shared" si="26"/>
        <v/>
      </c>
      <c r="W189" s="23" t="str">
        <f t="shared" si="27"/>
        <v/>
      </c>
      <c r="X189" s="18" t="str">
        <f t="shared" si="28"/>
        <v/>
      </c>
      <c r="Y189" s="18" t="str">
        <f t="shared" si="29"/>
        <v/>
      </c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  <c r="AM189" s="20"/>
      <c r="AN189" s="20"/>
      <c r="AO189" s="20"/>
      <c r="AP189" s="20"/>
      <c r="AQ189" s="20"/>
      <c r="AR189" s="20"/>
      <c r="AS189" s="20"/>
    </row>
    <row r="190" spans="1:45" ht="23.25" x14ac:dyDescent="0.35">
      <c r="A190" s="15">
        <v>187</v>
      </c>
      <c r="B190" s="18"/>
      <c r="C190" s="18"/>
      <c r="D190" s="19"/>
      <c r="E190" s="18"/>
      <c r="F190" s="20"/>
      <c r="G190" s="18"/>
      <c r="H190" s="18">
        <f t="shared" si="21"/>
        <v>0</v>
      </c>
      <c r="I190" s="21"/>
      <c r="J190" s="22" t="str">
        <f t="shared" si="22"/>
        <v/>
      </c>
      <c r="K190" s="23"/>
      <c r="L190" s="20"/>
      <c r="M190" s="18">
        <f>IFERROR(VLOOKUP(L190,[1]!ТМ[#Data],2,FALSE),0)</f>
        <v>0</v>
      </c>
      <c r="N190" s="20"/>
      <c r="O190" s="24"/>
      <c r="P190" s="25" t="e">
        <f t="shared" si="23"/>
        <v>#N/A</v>
      </c>
      <c r="Q190" s="22"/>
      <c r="R190" s="22" t="e">
        <f t="shared" si="20"/>
        <v>#N/A</v>
      </c>
      <c r="S190" s="26"/>
      <c r="T190" s="18">
        <f t="shared" si="24"/>
        <v>0</v>
      </c>
      <c r="U190" s="27" t="str">
        <f t="shared" si="25"/>
        <v/>
      </c>
      <c r="V190" s="22" t="str">
        <f t="shared" si="26"/>
        <v/>
      </c>
      <c r="W190" s="23" t="str">
        <f t="shared" si="27"/>
        <v/>
      </c>
      <c r="X190" s="18" t="str">
        <f t="shared" si="28"/>
        <v/>
      </c>
      <c r="Y190" s="18" t="str">
        <f t="shared" si="29"/>
        <v/>
      </c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  <c r="AM190" s="20"/>
      <c r="AN190" s="20"/>
      <c r="AO190" s="20"/>
      <c r="AP190" s="20"/>
      <c r="AQ190" s="20"/>
      <c r="AR190" s="20"/>
      <c r="AS190" s="20"/>
    </row>
    <row r="191" spans="1:45" ht="23.25" x14ac:dyDescent="0.35">
      <c r="A191" s="15">
        <v>188</v>
      </c>
      <c r="B191" s="18"/>
      <c r="C191" s="18"/>
      <c r="D191" s="19"/>
      <c r="E191" s="18"/>
      <c r="F191" s="20"/>
      <c r="G191" s="18"/>
      <c r="H191" s="18">
        <f t="shared" si="21"/>
        <v>0</v>
      </c>
      <c r="I191" s="21"/>
      <c r="J191" s="22" t="str">
        <f t="shared" si="22"/>
        <v/>
      </c>
      <c r="K191" s="23"/>
      <c r="L191" s="20"/>
      <c r="M191" s="18">
        <f>IFERROR(VLOOKUP(L191,[1]!ТМ[#Data],2,FALSE),0)</f>
        <v>0</v>
      </c>
      <c r="N191" s="20"/>
      <c r="O191" s="24"/>
      <c r="P191" s="25" t="e">
        <f t="shared" si="23"/>
        <v>#N/A</v>
      </c>
      <c r="Q191" s="22"/>
      <c r="R191" s="22" t="e">
        <f t="shared" si="20"/>
        <v>#N/A</v>
      </c>
      <c r="S191" s="26"/>
      <c r="T191" s="18">
        <f t="shared" si="24"/>
        <v>0</v>
      </c>
      <c r="U191" s="27" t="str">
        <f t="shared" si="25"/>
        <v/>
      </c>
      <c r="V191" s="22" t="str">
        <f t="shared" si="26"/>
        <v/>
      </c>
      <c r="W191" s="23" t="str">
        <f t="shared" si="27"/>
        <v/>
      </c>
      <c r="X191" s="18" t="str">
        <f t="shared" si="28"/>
        <v/>
      </c>
      <c r="Y191" s="18" t="str">
        <f t="shared" si="29"/>
        <v/>
      </c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  <c r="AM191" s="20"/>
      <c r="AN191" s="20"/>
      <c r="AO191" s="20"/>
      <c r="AP191" s="20"/>
      <c r="AQ191" s="20"/>
      <c r="AR191" s="20"/>
      <c r="AS191" s="20"/>
    </row>
    <row r="192" spans="1:45" ht="23.25" x14ac:dyDescent="0.35">
      <c r="A192" s="15">
        <v>189</v>
      </c>
      <c r="B192" s="18"/>
      <c r="C192" s="18"/>
      <c r="D192" s="19"/>
      <c r="E192" s="18"/>
      <c r="F192" s="20"/>
      <c r="G192" s="18"/>
      <c r="H192" s="18">
        <f t="shared" si="21"/>
        <v>0</v>
      </c>
      <c r="I192" s="21"/>
      <c r="J192" s="22" t="str">
        <f t="shared" si="22"/>
        <v/>
      </c>
      <c r="K192" s="23"/>
      <c r="L192" s="20"/>
      <c r="M192" s="18">
        <f>IFERROR(VLOOKUP(L192,[1]!ТМ[#Data],2,FALSE),0)</f>
        <v>0</v>
      </c>
      <c r="N192" s="20"/>
      <c r="O192" s="24"/>
      <c r="P192" s="25" t="e">
        <f t="shared" si="23"/>
        <v>#N/A</v>
      </c>
      <c r="Q192" s="22"/>
      <c r="R192" s="22" t="e">
        <f t="shared" si="20"/>
        <v>#N/A</v>
      </c>
      <c r="S192" s="26"/>
      <c r="T192" s="18">
        <f t="shared" si="24"/>
        <v>0</v>
      </c>
      <c r="U192" s="27" t="str">
        <f t="shared" si="25"/>
        <v/>
      </c>
      <c r="V192" s="22" t="str">
        <f t="shared" si="26"/>
        <v/>
      </c>
      <c r="W192" s="23" t="str">
        <f t="shared" si="27"/>
        <v/>
      </c>
      <c r="X192" s="18" t="str">
        <f t="shared" si="28"/>
        <v/>
      </c>
      <c r="Y192" s="18" t="str">
        <f t="shared" si="29"/>
        <v/>
      </c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  <c r="AM192" s="20"/>
      <c r="AN192" s="20"/>
      <c r="AO192" s="20"/>
      <c r="AP192" s="20"/>
      <c r="AQ192" s="20"/>
      <c r="AR192" s="20"/>
      <c r="AS192" s="20"/>
    </row>
    <row r="193" spans="1:45" ht="23.25" x14ac:dyDescent="0.35">
      <c r="A193" s="15">
        <v>190</v>
      </c>
      <c r="B193" s="18"/>
      <c r="C193" s="18"/>
      <c r="D193" s="19"/>
      <c r="E193" s="18"/>
      <c r="F193" s="20"/>
      <c r="G193" s="18"/>
      <c r="H193" s="18">
        <f t="shared" si="21"/>
        <v>0</v>
      </c>
      <c r="I193" s="21"/>
      <c r="J193" s="22" t="str">
        <f t="shared" si="22"/>
        <v/>
      </c>
      <c r="K193" s="23"/>
      <c r="L193" s="20"/>
      <c r="M193" s="18">
        <f>IFERROR(VLOOKUP(L193,[1]!ТМ[#Data],2,FALSE),0)</f>
        <v>0</v>
      </c>
      <c r="N193" s="20"/>
      <c r="O193" s="24"/>
      <c r="P193" s="25" t="e">
        <f t="shared" si="23"/>
        <v>#N/A</v>
      </c>
      <c r="Q193" s="22"/>
      <c r="R193" s="22" t="e">
        <f t="shared" si="20"/>
        <v>#N/A</v>
      </c>
      <c r="S193" s="26"/>
      <c r="T193" s="18">
        <f t="shared" si="24"/>
        <v>0</v>
      </c>
      <c r="U193" s="27" t="str">
        <f t="shared" si="25"/>
        <v/>
      </c>
      <c r="V193" s="22" t="str">
        <f t="shared" si="26"/>
        <v/>
      </c>
      <c r="W193" s="23" t="str">
        <f t="shared" si="27"/>
        <v/>
      </c>
      <c r="X193" s="18" t="str">
        <f t="shared" si="28"/>
        <v/>
      </c>
      <c r="Y193" s="18" t="str">
        <f t="shared" si="29"/>
        <v/>
      </c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  <c r="AM193" s="20"/>
      <c r="AN193" s="20"/>
      <c r="AO193" s="20"/>
      <c r="AP193" s="20"/>
      <c r="AQ193" s="20"/>
      <c r="AR193" s="20"/>
      <c r="AS193" s="20"/>
    </row>
    <row r="194" spans="1:45" ht="23.25" x14ac:dyDescent="0.35">
      <c r="A194" s="15">
        <v>191</v>
      </c>
      <c r="B194" s="18"/>
      <c r="C194" s="18"/>
      <c r="D194" s="19"/>
      <c r="E194" s="18"/>
      <c r="F194" s="20"/>
      <c r="G194" s="18"/>
      <c r="H194" s="18">
        <f t="shared" si="21"/>
        <v>0</v>
      </c>
      <c r="I194" s="21"/>
      <c r="J194" s="22" t="str">
        <f t="shared" si="22"/>
        <v/>
      </c>
      <c r="K194" s="23"/>
      <c r="L194" s="20"/>
      <c r="M194" s="18">
        <f>IFERROR(VLOOKUP(L194,[1]!ТМ[#Data],2,FALSE),0)</f>
        <v>0</v>
      </c>
      <c r="N194" s="20"/>
      <c r="O194" s="24"/>
      <c r="P194" s="25" t="e">
        <f t="shared" si="23"/>
        <v>#N/A</v>
      </c>
      <c r="Q194" s="22"/>
      <c r="R194" s="22" t="e">
        <f t="shared" si="20"/>
        <v>#N/A</v>
      </c>
      <c r="S194" s="26"/>
      <c r="T194" s="18">
        <f t="shared" si="24"/>
        <v>0</v>
      </c>
      <c r="U194" s="27" t="str">
        <f t="shared" si="25"/>
        <v/>
      </c>
      <c r="V194" s="22" t="str">
        <f t="shared" si="26"/>
        <v/>
      </c>
      <c r="W194" s="23" t="str">
        <f t="shared" si="27"/>
        <v/>
      </c>
      <c r="X194" s="18" t="str">
        <f t="shared" si="28"/>
        <v/>
      </c>
      <c r="Y194" s="18" t="str">
        <f t="shared" si="29"/>
        <v/>
      </c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  <c r="AM194" s="20"/>
      <c r="AN194" s="20"/>
      <c r="AO194" s="20"/>
      <c r="AP194" s="20"/>
      <c r="AQ194" s="20"/>
      <c r="AR194" s="20"/>
      <c r="AS194" s="20"/>
    </row>
    <row r="195" spans="1:45" ht="23.25" x14ac:dyDescent="0.35">
      <c r="A195" s="15">
        <v>192</v>
      </c>
      <c r="B195" s="18"/>
      <c r="C195" s="18"/>
      <c r="D195" s="19"/>
      <c r="E195" s="18"/>
      <c r="F195" s="20"/>
      <c r="G195" s="18"/>
      <c r="H195" s="18">
        <f t="shared" si="21"/>
        <v>0</v>
      </c>
      <c r="I195" s="21"/>
      <c r="J195" s="22" t="str">
        <f t="shared" si="22"/>
        <v/>
      </c>
      <c r="K195" s="23"/>
      <c r="L195" s="20"/>
      <c r="M195" s="18">
        <f>IFERROR(VLOOKUP(L195,[1]!ТМ[#Data],2,FALSE),0)</f>
        <v>0</v>
      </c>
      <c r="N195" s="20"/>
      <c r="O195" s="24"/>
      <c r="P195" s="25" t="e">
        <f t="shared" si="23"/>
        <v>#N/A</v>
      </c>
      <c r="Q195" s="22"/>
      <c r="R195" s="22" t="e">
        <f t="shared" si="20"/>
        <v>#N/A</v>
      </c>
      <c r="S195" s="26"/>
      <c r="T195" s="18">
        <f t="shared" si="24"/>
        <v>0</v>
      </c>
      <c r="U195" s="27" t="str">
        <f t="shared" si="25"/>
        <v/>
      </c>
      <c r="V195" s="22" t="str">
        <f t="shared" si="26"/>
        <v/>
      </c>
      <c r="W195" s="23" t="str">
        <f t="shared" si="27"/>
        <v/>
      </c>
      <c r="X195" s="18" t="str">
        <f t="shared" si="28"/>
        <v/>
      </c>
      <c r="Y195" s="18" t="str">
        <f t="shared" si="29"/>
        <v/>
      </c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  <c r="AM195" s="20"/>
      <c r="AN195" s="20"/>
      <c r="AO195" s="20"/>
      <c r="AP195" s="20"/>
      <c r="AQ195" s="20"/>
      <c r="AR195" s="20"/>
      <c r="AS195" s="20"/>
    </row>
    <row r="196" spans="1:45" ht="23.25" x14ac:dyDescent="0.35">
      <c r="A196" s="15">
        <v>193</v>
      </c>
      <c r="B196" s="18"/>
      <c r="C196" s="18"/>
      <c r="D196" s="19"/>
      <c r="E196" s="18"/>
      <c r="F196" s="20"/>
      <c r="G196" s="18"/>
      <c r="H196" s="18">
        <f t="shared" si="21"/>
        <v>0</v>
      </c>
      <c r="I196" s="21"/>
      <c r="J196" s="22" t="str">
        <f t="shared" si="22"/>
        <v/>
      </c>
      <c r="K196" s="23"/>
      <c r="L196" s="20"/>
      <c r="M196" s="18">
        <f>IFERROR(VLOOKUP(L196,[1]!ТМ[#Data],2,FALSE),0)</f>
        <v>0</v>
      </c>
      <c r="N196" s="20"/>
      <c r="O196" s="24"/>
      <c r="P196" s="25" t="e">
        <f t="shared" si="23"/>
        <v>#N/A</v>
      </c>
      <c r="Q196" s="22"/>
      <c r="R196" s="22" t="e">
        <f t="shared" ref="R196:R253" si="30">_xlfn.IFS(N196="Труба профильная","х",N196="Уголок","х",N196="Труба круглая","х")</f>
        <v>#N/A</v>
      </c>
      <c r="S196" s="26"/>
      <c r="T196" s="18">
        <f t="shared" si="24"/>
        <v>0</v>
      </c>
      <c r="U196" s="27" t="str">
        <f t="shared" si="25"/>
        <v/>
      </c>
      <c r="V196" s="22" t="str">
        <f t="shared" si="26"/>
        <v/>
      </c>
      <c r="W196" s="23" t="str">
        <f t="shared" si="27"/>
        <v/>
      </c>
      <c r="X196" s="18" t="str">
        <f t="shared" si="28"/>
        <v/>
      </c>
      <c r="Y196" s="18" t="str">
        <f t="shared" si="29"/>
        <v/>
      </c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20"/>
      <c r="AO196" s="20"/>
      <c r="AP196" s="20"/>
      <c r="AQ196" s="20"/>
      <c r="AR196" s="20"/>
      <c r="AS196" s="20"/>
    </row>
    <row r="197" spans="1:45" ht="23.25" x14ac:dyDescent="0.35">
      <c r="A197" s="15">
        <v>194</v>
      </c>
      <c r="B197" s="18"/>
      <c r="C197" s="18"/>
      <c r="D197" s="19"/>
      <c r="E197" s="18"/>
      <c r="F197" s="20"/>
      <c r="G197" s="18"/>
      <c r="H197" s="18">
        <f t="shared" ref="H197:H253" si="31">PRODUCT(D197,G197)</f>
        <v>0</v>
      </c>
      <c r="I197" s="21"/>
      <c r="J197" s="22" t="str">
        <f t="shared" ref="J197:J253" si="32">IF(N197="Лист/Плита","х","")</f>
        <v/>
      </c>
      <c r="K197" s="23"/>
      <c r="L197" s="20"/>
      <c r="M197" s="18">
        <f>IFERROR(VLOOKUP(L197,[1]!ТМ[#Data],2,FALSE),0)</f>
        <v>0</v>
      </c>
      <c r="N197" s="20"/>
      <c r="O197" s="24"/>
      <c r="P197" s="25" t="e">
        <f t="shared" ref="P197:P253" si="33">_xlfn.IFS(N197="Лазерная вырезка","s",N197="Круг/Пруток","Ø",N197="Труба профильная","х",N197="Шестигранник","s",N197="Лист/Плита","s",N197="Лента","s",N197="Уголок","х",N197="Штанга резьбовая","М",N197="Квадрат","",N197="Труба круглая","",N197="Швеллер","",N197="Балка/Двутавр","")</f>
        <v>#N/A</v>
      </c>
      <c r="Q197" s="22"/>
      <c r="R197" s="22" t="e">
        <f t="shared" si="30"/>
        <v>#N/A</v>
      </c>
      <c r="S197" s="26"/>
      <c r="T197" s="18">
        <f t="shared" ref="T197:T253" si="34">IF(H197&gt;0,(IF(OR(N197="Балка/Двутавр",N197="Швеллер"),(_xlfn.IFS(Q197*10&lt;=20,1,Q197*10&lt;=75,1.5,Q197*10&lt;=150,2,Q197*10&gt;150,2.5)),(_xlfn.IFS(Q197&lt;=20,1,Q197&lt;=75,1.5,Q197&lt;=150,2,Q197&gt;150,2.5)))),0)</f>
        <v>0</v>
      </c>
      <c r="U197" s="27" t="str">
        <f t="shared" ref="U197:U253" si="35">IF(N197="Лист/Плита",(SUM(I197,T197*2)),"")</f>
        <v/>
      </c>
      <c r="V197" s="22" t="str">
        <f t="shared" ref="V197:V253" si="36">IF(N197="Лист/Плита","х","")</f>
        <v/>
      </c>
      <c r="W197" s="23" t="str">
        <f t="shared" ref="W197:W253" si="37">IF((SUM(K197,T197*2)&gt;2),(SUM(K197,T197*2)),"")</f>
        <v/>
      </c>
      <c r="X197" s="18" t="str">
        <f t="shared" ref="X197:X253" si="38">IF(N197="Лазерная вырезка",H197,(IF(ISERR(IF(N197="Лист/Плита",H197,ROUNDUP(SUM(((H197*W197)/1000),(((H197*W197)/1000)*0.1),((H197*5)/1000)),1))),"",(IF(N197="Лист/Плита",H197,ROUNDUP(SUM(((H197*W197)/1000),(((H197*W197)/1000)*0.1),((H197*5)/1000)),1))))))</f>
        <v/>
      </c>
      <c r="Y197" s="18" t="str">
        <f t="shared" ref="Y197:Y253" si="39">IF(N197="Лазерная вырезка","шт.",(IF(H197&gt;0,(IF(N197="Лист/Плита","шт.","м.")),"")))</f>
        <v/>
      </c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  <c r="AM197" s="20"/>
      <c r="AN197" s="20"/>
      <c r="AO197" s="20"/>
      <c r="AP197" s="20"/>
      <c r="AQ197" s="20"/>
      <c r="AR197" s="20"/>
      <c r="AS197" s="20"/>
    </row>
    <row r="198" spans="1:45" ht="23.25" x14ac:dyDescent="0.35">
      <c r="A198" s="15">
        <v>195</v>
      </c>
      <c r="B198" s="18"/>
      <c r="C198" s="18"/>
      <c r="D198" s="19"/>
      <c r="E198" s="18"/>
      <c r="F198" s="20"/>
      <c r="G198" s="18"/>
      <c r="H198" s="18">
        <f t="shared" si="31"/>
        <v>0</v>
      </c>
      <c r="I198" s="21"/>
      <c r="J198" s="22" t="str">
        <f t="shared" si="32"/>
        <v/>
      </c>
      <c r="K198" s="23"/>
      <c r="L198" s="20"/>
      <c r="M198" s="18">
        <f>IFERROR(VLOOKUP(L198,[1]!ТМ[#Data],2,FALSE),0)</f>
        <v>0</v>
      </c>
      <c r="N198" s="20"/>
      <c r="O198" s="24"/>
      <c r="P198" s="25" t="e">
        <f t="shared" si="33"/>
        <v>#N/A</v>
      </c>
      <c r="Q198" s="22"/>
      <c r="R198" s="22" t="e">
        <f t="shared" si="30"/>
        <v>#N/A</v>
      </c>
      <c r="S198" s="26"/>
      <c r="T198" s="18">
        <f t="shared" si="34"/>
        <v>0</v>
      </c>
      <c r="U198" s="27" t="str">
        <f t="shared" si="35"/>
        <v/>
      </c>
      <c r="V198" s="22" t="str">
        <f t="shared" si="36"/>
        <v/>
      </c>
      <c r="W198" s="23" t="str">
        <f t="shared" si="37"/>
        <v/>
      </c>
      <c r="X198" s="18" t="str">
        <f t="shared" si="38"/>
        <v/>
      </c>
      <c r="Y198" s="18" t="str">
        <f t="shared" si="39"/>
        <v/>
      </c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</row>
    <row r="199" spans="1:45" ht="23.25" x14ac:dyDescent="0.35">
      <c r="A199" s="15">
        <v>196</v>
      </c>
      <c r="B199" s="18"/>
      <c r="C199" s="18"/>
      <c r="D199" s="19"/>
      <c r="E199" s="18"/>
      <c r="F199" s="20"/>
      <c r="G199" s="18"/>
      <c r="H199" s="18">
        <f t="shared" si="31"/>
        <v>0</v>
      </c>
      <c r="I199" s="21"/>
      <c r="J199" s="22" t="str">
        <f t="shared" si="32"/>
        <v/>
      </c>
      <c r="K199" s="23"/>
      <c r="L199" s="20"/>
      <c r="M199" s="18">
        <f>IFERROR(VLOOKUP(L199,[1]!ТМ[#Data],2,FALSE),0)</f>
        <v>0</v>
      </c>
      <c r="N199" s="20"/>
      <c r="O199" s="24"/>
      <c r="P199" s="25" t="e">
        <f t="shared" si="33"/>
        <v>#N/A</v>
      </c>
      <c r="Q199" s="22"/>
      <c r="R199" s="22" t="e">
        <f t="shared" si="30"/>
        <v>#N/A</v>
      </c>
      <c r="S199" s="26"/>
      <c r="T199" s="18">
        <f t="shared" si="34"/>
        <v>0</v>
      </c>
      <c r="U199" s="27" t="str">
        <f t="shared" si="35"/>
        <v/>
      </c>
      <c r="V199" s="22" t="str">
        <f t="shared" si="36"/>
        <v/>
      </c>
      <c r="W199" s="23" t="str">
        <f t="shared" si="37"/>
        <v/>
      </c>
      <c r="X199" s="18" t="str">
        <f t="shared" si="38"/>
        <v/>
      </c>
      <c r="Y199" s="18" t="str">
        <f t="shared" si="39"/>
        <v/>
      </c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</row>
    <row r="200" spans="1:45" ht="23.25" x14ac:dyDescent="0.35">
      <c r="A200" s="15">
        <v>197</v>
      </c>
      <c r="B200" s="18"/>
      <c r="C200" s="18"/>
      <c r="D200" s="19"/>
      <c r="E200" s="18"/>
      <c r="F200" s="20"/>
      <c r="G200" s="18"/>
      <c r="H200" s="18">
        <f t="shared" si="31"/>
        <v>0</v>
      </c>
      <c r="I200" s="21"/>
      <c r="J200" s="22" t="str">
        <f t="shared" si="32"/>
        <v/>
      </c>
      <c r="K200" s="23"/>
      <c r="L200" s="20"/>
      <c r="M200" s="18">
        <f>IFERROR(VLOOKUP(L200,[1]!ТМ[#Data],2,FALSE),0)</f>
        <v>0</v>
      </c>
      <c r="N200" s="20"/>
      <c r="O200" s="24"/>
      <c r="P200" s="25" t="e">
        <f t="shared" si="33"/>
        <v>#N/A</v>
      </c>
      <c r="Q200" s="22"/>
      <c r="R200" s="22" t="e">
        <f t="shared" si="30"/>
        <v>#N/A</v>
      </c>
      <c r="S200" s="26"/>
      <c r="T200" s="18">
        <f t="shared" si="34"/>
        <v>0</v>
      </c>
      <c r="U200" s="27" t="str">
        <f t="shared" si="35"/>
        <v/>
      </c>
      <c r="V200" s="22" t="str">
        <f t="shared" si="36"/>
        <v/>
      </c>
      <c r="W200" s="23" t="str">
        <f t="shared" si="37"/>
        <v/>
      </c>
      <c r="X200" s="18" t="str">
        <f t="shared" si="38"/>
        <v/>
      </c>
      <c r="Y200" s="18" t="str">
        <f t="shared" si="39"/>
        <v/>
      </c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</row>
    <row r="201" spans="1:45" ht="23.25" x14ac:dyDescent="0.35">
      <c r="A201" s="15">
        <v>198</v>
      </c>
      <c r="B201" s="18"/>
      <c r="C201" s="18"/>
      <c r="D201" s="19"/>
      <c r="E201" s="18"/>
      <c r="F201" s="20"/>
      <c r="G201" s="18"/>
      <c r="H201" s="18">
        <f t="shared" si="31"/>
        <v>0</v>
      </c>
      <c r="I201" s="21"/>
      <c r="J201" s="22" t="str">
        <f t="shared" si="32"/>
        <v/>
      </c>
      <c r="K201" s="23"/>
      <c r="L201" s="20"/>
      <c r="M201" s="18">
        <f>IFERROR(VLOOKUP(L201,[1]!ТМ[#Data],2,FALSE),0)</f>
        <v>0</v>
      </c>
      <c r="N201" s="20"/>
      <c r="O201" s="24"/>
      <c r="P201" s="25" t="e">
        <f t="shared" si="33"/>
        <v>#N/A</v>
      </c>
      <c r="Q201" s="22"/>
      <c r="R201" s="22" t="e">
        <f t="shared" si="30"/>
        <v>#N/A</v>
      </c>
      <c r="S201" s="26"/>
      <c r="T201" s="18">
        <f t="shared" si="34"/>
        <v>0</v>
      </c>
      <c r="U201" s="27" t="str">
        <f t="shared" si="35"/>
        <v/>
      </c>
      <c r="V201" s="22" t="str">
        <f t="shared" si="36"/>
        <v/>
      </c>
      <c r="W201" s="23" t="str">
        <f t="shared" si="37"/>
        <v/>
      </c>
      <c r="X201" s="18" t="str">
        <f t="shared" si="38"/>
        <v/>
      </c>
      <c r="Y201" s="18" t="str">
        <f t="shared" si="39"/>
        <v/>
      </c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</row>
    <row r="202" spans="1:45" ht="23.25" x14ac:dyDescent="0.35">
      <c r="A202" s="15">
        <v>199</v>
      </c>
      <c r="B202" s="18"/>
      <c r="C202" s="18"/>
      <c r="D202" s="19"/>
      <c r="E202" s="18"/>
      <c r="F202" s="20"/>
      <c r="G202" s="18"/>
      <c r="H202" s="18">
        <f t="shared" si="31"/>
        <v>0</v>
      </c>
      <c r="I202" s="21"/>
      <c r="J202" s="22" t="str">
        <f t="shared" si="32"/>
        <v/>
      </c>
      <c r="K202" s="23"/>
      <c r="L202" s="20"/>
      <c r="M202" s="18">
        <f>IFERROR(VLOOKUP(L202,[1]!ТМ[#Data],2,FALSE),0)</f>
        <v>0</v>
      </c>
      <c r="N202" s="20"/>
      <c r="O202" s="24"/>
      <c r="P202" s="25" t="e">
        <f t="shared" si="33"/>
        <v>#N/A</v>
      </c>
      <c r="Q202" s="22"/>
      <c r="R202" s="22" t="e">
        <f t="shared" si="30"/>
        <v>#N/A</v>
      </c>
      <c r="S202" s="26"/>
      <c r="T202" s="18">
        <f t="shared" si="34"/>
        <v>0</v>
      </c>
      <c r="U202" s="27" t="str">
        <f t="shared" si="35"/>
        <v/>
      </c>
      <c r="V202" s="22" t="str">
        <f t="shared" si="36"/>
        <v/>
      </c>
      <c r="W202" s="23" t="str">
        <f t="shared" si="37"/>
        <v/>
      </c>
      <c r="X202" s="18" t="str">
        <f t="shared" si="38"/>
        <v/>
      </c>
      <c r="Y202" s="18" t="str">
        <f t="shared" si="39"/>
        <v/>
      </c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</row>
    <row r="203" spans="1:45" ht="23.25" x14ac:dyDescent="0.35">
      <c r="A203" s="15">
        <v>200</v>
      </c>
      <c r="B203" s="18"/>
      <c r="C203" s="18"/>
      <c r="D203" s="19"/>
      <c r="E203" s="18"/>
      <c r="F203" s="20"/>
      <c r="G203" s="18"/>
      <c r="H203" s="18">
        <f t="shared" si="31"/>
        <v>0</v>
      </c>
      <c r="I203" s="21"/>
      <c r="J203" s="22" t="str">
        <f t="shared" si="32"/>
        <v/>
      </c>
      <c r="K203" s="23"/>
      <c r="L203" s="20"/>
      <c r="M203" s="18">
        <f>IFERROR(VLOOKUP(L203,[1]!ТМ[#Data],2,FALSE),0)</f>
        <v>0</v>
      </c>
      <c r="N203" s="20"/>
      <c r="O203" s="24"/>
      <c r="P203" s="25" t="e">
        <f t="shared" si="33"/>
        <v>#N/A</v>
      </c>
      <c r="Q203" s="22"/>
      <c r="R203" s="22" t="e">
        <f t="shared" si="30"/>
        <v>#N/A</v>
      </c>
      <c r="S203" s="26"/>
      <c r="T203" s="18">
        <f t="shared" si="34"/>
        <v>0</v>
      </c>
      <c r="U203" s="27" t="str">
        <f t="shared" si="35"/>
        <v/>
      </c>
      <c r="V203" s="22" t="str">
        <f t="shared" si="36"/>
        <v/>
      </c>
      <c r="W203" s="23" t="str">
        <f t="shared" si="37"/>
        <v/>
      </c>
      <c r="X203" s="18" t="str">
        <f t="shared" si="38"/>
        <v/>
      </c>
      <c r="Y203" s="18" t="str">
        <f t="shared" si="39"/>
        <v/>
      </c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</row>
    <row r="204" spans="1:45" ht="23.25" x14ac:dyDescent="0.35">
      <c r="A204" s="15">
        <v>201</v>
      </c>
      <c r="B204" s="18"/>
      <c r="C204" s="18"/>
      <c r="D204" s="19"/>
      <c r="E204" s="18"/>
      <c r="F204" s="20"/>
      <c r="G204" s="18"/>
      <c r="H204" s="18">
        <f t="shared" si="31"/>
        <v>0</v>
      </c>
      <c r="I204" s="21"/>
      <c r="J204" s="22" t="str">
        <f t="shared" si="32"/>
        <v/>
      </c>
      <c r="K204" s="23"/>
      <c r="L204" s="20"/>
      <c r="M204" s="18">
        <f>IFERROR(VLOOKUP(L204,[1]!ТМ[#Data],2,FALSE),0)</f>
        <v>0</v>
      </c>
      <c r="N204" s="20"/>
      <c r="O204" s="24"/>
      <c r="P204" s="25" t="e">
        <f t="shared" si="33"/>
        <v>#N/A</v>
      </c>
      <c r="Q204" s="22"/>
      <c r="R204" s="22" t="e">
        <f t="shared" si="30"/>
        <v>#N/A</v>
      </c>
      <c r="S204" s="26"/>
      <c r="T204" s="18">
        <f t="shared" si="34"/>
        <v>0</v>
      </c>
      <c r="U204" s="27" t="str">
        <f t="shared" si="35"/>
        <v/>
      </c>
      <c r="V204" s="22" t="str">
        <f t="shared" si="36"/>
        <v/>
      </c>
      <c r="W204" s="23" t="str">
        <f t="shared" si="37"/>
        <v/>
      </c>
      <c r="X204" s="18" t="str">
        <f t="shared" si="38"/>
        <v/>
      </c>
      <c r="Y204" s="18" t="str">
        <f t="shared" si="39"/>
        <v/>
      </c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  <c r="AM204" s="20"/>
      <c r="AN204" s="20"/>
      <c r="AO204" s="20"/>
      <c r="AP204" s="20"/>
      <c r="AQ204" s="20"/>
      <c r="AR204" s="20"/>
      <c r="AS204" s="20"/>
    </row>
    <row r="205" spans="1:45" ht="23.25" x14ac:dyDescent="0.35">
      <c r="A205" s="15">
        <v>202</v>
      </c>
      <c r="B205" s="18"/>
      <c r="C205" s="18"/>
      <c r="D205" s="19"/>
      <c r="E205" s="18"/>
      <c r="F205" s="20"/>
      <c r="G205" s="18"/>
      <c r="H205" s="18">
        <f t="shared" si="31"/>
        <v>0</v>
      </c>
      <c r="I205" s="21"/>
      <c r="J205" s="22" t="str">
        <f t="shared" si="32"/>
        <v/>
      </c>
      <c r="K205" s="23"/>
      <c r="L205" s="20"/>
      <c r="M205" s="18">
        <f>IFERROR(VLOOKUP(L205,[1]!ТМ[#Data],2,FALSE),0)</f>
        <v>0</v>
      </c>
      <c r="N205" s="20"/>
      <c r="O205" s="24"/>
      <c r="P205" s="25" t="e">
        <f t="shared" si="33"/>
        <v>#N/A</v>
      </c>
      <c r="Q205" s="22"/>
      <c r="R205" s="22" t="e">
        <f t="shared" si="30"/>
        <v>#N/A</v>
      </c>
      <c r="S205" s="26"/>
      <c r="T205" s="18">
        <f t="shared" si="34"/>
        <v>0</v>
      </c>
      <c r="U205" s="27" t="str">
        <f t="shared" si="35"/>
        <v/>
      </c>
      <c r="V205" s="22" t="str">
        <f t="shared" si="36"/>
        <v/>
      </c>
      <c r="W205" s="23" t="str">
        <f t="shared" si="37"/>
        <v/>
      </c>
      <c r="X205" s="18" t="str">
        <f t="shared" si="38"/>
        <v/>
      </c>
      <c r="Y205" s="18" t="str">
        <f t="shared" si="39"/>
        <v/>
      </c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  <c r="AM205" s="20"/>
      <c r="AN205" s="20"/>
      <c r="AO205" s="20"/>
      <c r="AP205" s="20"/>
      <c r="AQ205" s="20"/>
      <c r="AR205" s="20"/>
      <c r="AS205" s="20"/>
    </row>
    <row r="206" spans="1:45" ht="23.25" x14ac:dyDescent="0.35">
      <c r="A206" s="15">
        <v>203</v>
      </c>
      <c r="B206" s="18"/>
      <c r="C206" s="18"/>
      <c r="D206" s="19"/>
      <c r="E206" s="18"/>
      <c r="F206" s="20"/>
      <c r="G206" s="18"/>
      <c r="H206" s="18">
        <f t="shared" si="31"/>
        <v>0</v>
      </c>
      <c r="I206" s="21"/>
      <c r="J206" s="22" t="str">
        <f t="shared" si="32"/>
        <v/>
      </c>
      <c r="K206" s="23"/>
      <c r="L206" s="20"/>
      <c r="M206" s="18">
        <f>IFERROR(VLOOKUP(L206,[1]!ТМ[#Data],2,FALSE),0)</f>
        <v>0</v>
      </c>
      <c r="N206" s="20"/>
      <c r="O206" s="24"/>
      <c r="P206" s="25" t="e">
        <f t="shared" si="33"/>
        <v>#N/A</v>
      </c>
      <c r="Q206" s="22"/>
      <c r="R206" s="22" t="e">
        <f t="shared" si="30"/>
        <v>#N/A</v>
      </c>
      <c r="S206" s="26"/>
      <c r="T206" s="18">
        <f t="shared" si="34"/>
        <v>0</v>
      </c>
      <c r="U206" s="27" t="str">
        <f t="shared" si="35"/>
        <v/>
      </c>
      <c r="V206" s="22" t="str">
        <f t="shared" si="36"/>
        <v/>
      </c>
      <c r="W206" s="23" t="str">
        <f t="shared" si="37"/>
        <v/>
      </c>
      <c r="X206" s="18" t="str">
        <f t="shared" si="38"/>
        <v/>
      </c>
      <c r="Y206" s="18" t="str">
        <f t="shared" si="39"/>
        <v/>
      </c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</row>
    <row r="207" spans="1:45" ht="23.25" x14ac:dyDescent="0.35">
      <c r="A207" s="15">
        <v>204</v>
      </c>
      <c r="B207" s="18"/>
      <c r="C207" s="18"/>
      <c r="D207" s="19"/>
      <c r="E207" s="18"/>
      <c r="F207" s="20"/>
      <c r="G207" s="18"/>
      <c r="H207" s="18">
        <f t="shared" si="31"/>
        <v>0</v>
      </c>
      <c r="I207" s="21"/>
      <c r="J207" s="22" t="str">
        <f t="shared" si="32"/>
        <v/>
      </c>
      <c r="K207" s="23"/>
      <c r="L207" s="20"/>
      <c r="M207" s="18">
        <f>IFERROR(VLOOKUP(L207,[1]!ТМ[#Data],2,FALSE),0)</f>
        <v>0</v>
      </c>
      <c r="N207" s="20"/>
      <c r="O207" s="24"/>
      <c r="P207" s="25" t="e">
        <f t="shared" si="33"/>
        <v>#N/A</v>
      </c>
      <c r="Q207" s="22"/>
      <c r="R207" s="22" t="e">
        <f t="shared" si="30"/>
        <v>#N/A</v>
      </c>
      <c r="S207" s="26"/>
      <c r="T207" s="18">
        <f t="shared" si="34"/>
        <v>0</v>
      </c>
      <c r="U207" s="27" t="str">
        <f t="shared" si="35"/>
        <v/>
      </c>
      <c r="V207" s="22" t="str">
        <f t="shared" si="36"/>
        <v/>
      </c>
      <c r="W207" s="23" t="str">
        <f t="shared" si="37"/>
        <v/>
      </c>
      <c r="X207" s="18" t="str">
        <f t="shared" si="38"/>
        <v/>
      </c>
      <c r="Y207" s="18" t="str">
        <f t="shared" si="39"/>
        <v/>
      </c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  <c r="AM207" s="20"/>
      <c r="AN207" s="20"/>
      <c r="AO207" s="20"/>
      <c r="AP207" s="20"/>
      <c r="AQ207" s="20"/>
      <c r="AR207" s="20"/>
      <c r="AS207" s="20"/>
    </row>
    <row r="208" spans="1:45" ht="23.25" x14ac:dyDescent="0.35">
      <c r="A208" s="15">
        <v>205</v>
      </c>
      <c r="B208" s="18"/>
      <c r="C208" s="18"/>
      <c r="D208" s="19"/>
      <c r="E208" s="18"/>
      <c r="F208" s="20"/>
      <c r="G208" s="18"/>
      <c r="H208" s="18">
        <f t="shared" si="31"/>
        <v>0</v>
      </c>
      <c r="I208" s="21"/>
      <c r="J208" s="22" t="str">
        <f t="shared" si="32"/>
        <v/>
      </c>
      <c r="K208" s="23"/>
      <c r="L208" s="20"/>
      <c r="M208" s="18">
        <f>IFERROR(VLOOKUP(L208,[1]!ТМ[#Data],2,FALSE),0)</f>
        <v>0</v>
      </c>
      <c r="N208" s="20"/>
      <c r="O208" s="24"/>
      <c r="P208" s="25" t="e">
        <f t="shared" si="33"/>
        <v>#N/A</v>
      </c>
      <c r="Q208" s="22"/>
      <c r="R208" s="22" t="e">
        <f t="shared" si="30"/>
        <v>#N/A</v>
      </c>
      <c r="S208" s="26"/>
      <c r="T208" s="18">
        <f t="shared" si="34"/>
        <v>0</v>
      </c>
      <c r="U208" s="27" t="str">
        <f t="shared" si="35"/>
        <v/>
      </c>
      <c r="V208" s="22" t="str">
        <f t="shared" si="36"/>
        <v/>
      </c>
      <c r="W208" s="23" t="str">
        <f t="shared" si="37"/>
        <v/>
      </c>
      <c r="X208" s="18" t="str">
        <f t="shared" si="38"/>
        <v/>
      </c>
      <c r="Y208" s="18" t="str">
        <f t="shared" si="39"/>
        <v/>
      </c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  <c r="AM208" s="20"/>
      <c r="AN208" s="20"/>
      <c r="AO208" s="20"/>
      <c r="AP208" s="20"/>
      <c r="AQ208" s="20"/>
      <c r="AR208" s="20"/>
      <c r="AS208" s="20"/>
    </row>
    <row r="209" spans="1:45" ht="23.25" x14ac:dyDescent="0.35">
      <c r="A209" s="15">
        <v>206</v>
      </c>
      <c r="B209" s="18"/>
      <c r="C209" s="18"/>
      <c r="D209" s="19"/>
      <c r="E209" s="18"/>
      <c r="F209" s="20"/>
      <c r="G209" s="18"/>
      <c r="H209" s="18">
        <f t="shared" si="31"/>
        <v>0</v>
      </c>
      <c r="I209" s="21"/>
      <c r="J209" s="22" t="str">
        <f t="shared" si="32"/>
        <v/>
      </c>
      <c r="K209" s="23"/>
      <c r="L209" s="20"/>
      <c r="M209" s="18">
        <f>IFERROR(VLOOKUP(L209,[1]!ТМ[#Data],2,FALSE),0)</f>
        <v>0</v>
      </c>
      <c r="N209" s="20"/>
      <c r="O209" s="24"/>
      <c r="P209" s="25" t="e">
        <f t="shared" si="33"/>
        <v>#N/A</v>
      </c>
      <c r="Q209" s="22"/>
      <c r="R209" s="22" t="e">
        <f t="shared" si="30"/>
        <v>#N/A</v>
      </c>
      <c r="S209" s="26"/>
      <c r="T209" s="18">
        <f t="shared" si="34"/>
        <v>0</v>
      </c>
      <c r="U209" s="27" t="str">
        <f t="shared" si="35"/>
        <v/>
      </c>
      <c r="V209" s="22" t="str">
        <f t="shared" si="36"/>
        <v/>
      </c>
      <c r="W209" s="23" t="str">
        <f t="shared" si="37"/>
        <v/>
      </c>
      <c r="X209" s="18" t="str">
        <f t="shared" si="38"/>
        <v/>
      </c>
      <c r="Y209" s="18" t="str">
        <f t="shared" si="39"/>
        <v/>
      </c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</row>
    <row r="210" spans="1:45" ht="23.25" x14ac:dyDescent="0.35">
      <c r="A210" s="15">
        <v>207</v>
      </c>
      <c r="B210" s="18"/>
      <c r="C210" s="18"/>
      <c r="D210" s="19"/>
      <c r="E210" s="18"/>
      <c r="F210" s="20"/>
      <c r="G210" s="18"/>
      <c r="H210" s="18">
        <f t="shared" si="31"/>
        <v>0</v>
      </c>
      <c r="I210" s="21"/>
      <c r="J210" s="22" t="str">
        <f t="shared" si="32"/>
        <v/>
      </c>
      <c r="K210" s="23"/>
      <c r="L210" s="20"/>
      <c r="M210" s="18">
        <f>IFERROR(VLOOKUP(L210,[1]!ТМ[#Data],2,FALSE),0)</f>
        <v>0</v>
      </c>
      <c r="N210" s="20"/>
      <c r="O210" s="24"/>
      <c r="P210" s="25" t="e">
        <f t="shared" si="33"/>
        <v>#N/A</v>
      </c>
      <c r="Q210" s="22"/>
      <c r="R210" s="22" t="e">
        <f t="shared" si="30"/>
        <v>#N/A</v>
      </c>
      <c r="S210" s="26"/>
      <c r="T210" s="18">
        <f t="shared" si="34"/>
        <v>0</v>
      </c>
      <c r="U210" s="27" t="str">
        <f t="shared" si="35"/>
        <v/>
      </c>
      <c r="V210" s="22" t="str">
        <f t="shared" si="36"/>
        <v/>
      </c>
      <c r="W210" s="23" t="str">
        <f t="shared" si="37"/>
        <v/>
      </c>
      <c r="X210" s="18" t="str">
        <f t="shared" si="38"/>
        <v/>
      </c>
      <c r="Y210" s="18" t="str">
        <f t="shared" si="39"/>
        <v/>
      </c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</row>
    <row r="211" spans="1:45" ht="23.25" x14ac:dyDescent="0.35">
      <c r="A211" s="15">
        <v>208</v>
      </c>
      <c r="B211" s="18"/>
      <c r="C211" s="18"/>
      <c r="D211" s="19"/>
      <c r="E211" s="18"/>
      <c r="F211" s="20"/>
      <c r="G211" s="18"/>
      <c r="H211" s="18">
        <f t="shared" si="31"/>
        <v>0</v>
      </c>
      <c r="I211" s="21"/>
      <c r="J211" s="22" t="str">
        <f t="shared" si="32"/>
        <v/>
      </c>
      <c r="K211" s="23"/>
      <c r="L211" s="20"/>
      <c r="M211" s="18">
        <f>IFERROR(VLOOKUP(L211,[1]!ТМ[#Data],2,FALSE),0)</f>
        <v>0</v>
      </c>
      <c r="N211" s="20"/>
      <c r="O211" s="24"/>
      <c r="P211" s="25" t="e">
        <f t="shared" si="33"/>
        <v>#N/A</v>
      </c>
      <c r="Q211" s="22"/>
      <c r="R211" s="22" t="e">
        <f t="shared" si="30"/>
        <v>#N/A</v>
      </c>
      <c r="S211" s="26"/>
      <c r="T211" s="18">
        <f t="shared" si="34"/>
        <v>0</v>
      </c>
      <c r="U211" s="27" t="str">
        <f t="shared" si="35"/>
        <v/>
      </c>
      <c r="V211" s="22" t="str">
        <f t="shared" si="36"/>
        <v/>
      </c>
      <c r="W211" s="23" t="str">
        <f t="shared" si="37"/>
        <v/>
      </c>
      <c r="X211" s="18" t="str">
        <f t="shared" si="38"/>
        <v/>
      </c>
      <c r="Y211" s="18" t="str">
        <f t="shared" si="39"/>
        <v/>
      </c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  <c r="AM211" s="20"/>
      <c r="AN211" s="20"/>
      <c r="AO211" s="20"/>
      <c r="AP211" s="20"/>
      <c r="AQ211" s="20"/>
      <c r="AR211" s="20"/>
      <c r="AS211" s="20"/>
    </row>
    <row r="212" spans="1:45" ht="23.25" x14ac:dyDescent="0.35">
      <c r="A212" s="15">
        <v>209</v>
      </c>
      <c r="B212" s="18"/>
      <c r="C212" s="18"/>
      <c r="D212" s="19"/>
      <c r="E212" s="18"/>
      <c r="F212" s="20"/>
      <c r="G212" s="18"/>
      <c r="H212" s="18">
        <f t="shared" si="31"/>
        <v>0</v>
      </c>
      <c r="I212" s="21"/>
      <c r="J212" s="22" t="str">
        <f t="shared" si="32"/>
        <v/>
      </c>
      <c r="K212" s="23"/>
      <c r="L212" s="20"/>
      <c r="M212" s="18">
        <f>IFERROR(VLOOKUP(L212,[1]!ТМ[#Data],2,FALSE),0)</f>
        <v>0</v>
      </c>
      <c r="N212" s="20"/>
      <c r="O212" s="24"/>
      <c r="P212" s="25" t="e">
        <f t="shared" si="33"/>
        <v>#N/A</v>
      </c>
      <c r="Q212" s="22"/>
      <c r="R212" s="22" t="e">
        <f t="shared" si="30"/>
        <v>#N/A</v>
      </c>
      <c r="S212" s="26"/>
      <c r="T212" s="18">
        <f t="shared" si="34"/>
        <v>0</v>
      </c>
      <c r="U212" s="27" t="str">
        <f t="shared" si="35"/>
        <v/>
      </c>
      <c r="V212" s="22" t="str">
        <f t="shared" si="36"/>
        <v/>
      </c>
      <c r="W212" s="23" t="str">
        <f t="shared" si="37"/>
        <v/>
      </c>
      <c r="X212" s="18" t="str">
        <f t="shared" si="38"/>
        <v/>
      </c>
      <c r="Y212" s="18" t="str">
        <f t="shared" si="39"/>
        <v/>
      </c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  <c r="AM212" s="20"/>
      <c r="AN212" s="20"/>
      <c r="AO212" s="20"/>
      <c r="AP212" s="20"/>
      <c r="AQ212" s="20"/>
      <c r="AR212" s="20"/>
      <c r="AS212" s="20"/>
    </row>
    <row r="213" spans="1:45" ht="23.25" x14ac:dyDescent="0.35">
      <c r="A213" s="15">
        <v>210</v>
      </c>
      <c r="B213" s="18"/>
      <c r="C213" s="18"/>
      <c r="D213" s="19"/>
      <c r="E213" s="18"/>
      <c r="F213" s="20"/>
      <c r="G213" s="18"/>
      <c r="H213" s="18">
        <f t="shared" si="31"/>
        <v>0</v>
      </c>
      <c r="I213" s="21"/>
      <c r="J213" s="22" t="str">
        <f t="shared" si="32"/>
        <v/>
      </c>
      <c r="K213" s="23"/>
      <c r="L213" s="20"/>
      <c r="M213" s="18">
        <f>IFERROR(VLOOKUP(L213,[1]!ТМ[#Data],2,FALSE),0)</f>
        <v>0</v>
      </c>
      <c r="N213" s="20"/>
      <c r="O213" s="24"/>
      <c r="P213" s="25" t="e">
        <f t="shared" si="33"/>
        <v>#N/A</v>
      </c>
      <c r="Q213" s="22"/>
      <c r="R213" s="22" t="e">
        <f t="shared" si="30"/>
        <v>#N/A</v>
      </c>
      <c r="S213" s="26"/>
      <c r="T213" s="18">
        <f t="shared" si="34"/>
        <v>0</v>
      </c>
      <c r="U213" s="27" t="str">
        <f t="shared" si="35"/>
        <v/>
      </c>
      <c r="V213" s="22" t="str">
        <f t="shared" si="36"/>
        <v/>
      </c>
      <c r="W213" s="23" t="str">
        <f t="shared" si="37"/>
        <v/>
      </c>
      <c r="X213" s="18" t="str">
        <f t="shared" si="38"/>
        <v/>
      </c>
      <c r="Y213" s="18" t="str">
        <f t="shared" si="39"/>
        <v/>
      </c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  <c r="AM213" s="20"/>
      <c r="AN213" s="20"/>
      <c r="AO213" s="20"/>
      <c r="AP213" s="20"/>
      <c r="AQ213" s="20"/>
      <c r="AR213" s="20"/>
      <c r="AS213" s="20"/>
    </row>
    <row r="214" spans="1:45" ht="23.25" x14ac:dyDescent="0.35">
      <c r="A214" s="15">
        <v>211</v>
      </c>
      <c r="B214" s="18"/>
      <c r="C214" s="18"/>
      <c r="D214" s="19"/>
      <c r="E214" s="18"/>
      <c r="F214" s="20"/>
      <c r="G214" s="18"/>
      <c r="H214" s="18">
        <f t="shared" si="31"/>
        <v>0</v>
      </c>
      <c r="I214" s="21"/>
      <c r="J214" s="22" t="str">
        <f t="shared" si="32"/>
        <v/>
      </c>
      <c r="K214" s="23"/>
      <c r="L214" s="20"/>
      <c r="M214" s="18">
        <f>IFERROR(VLOOKUP(L214,[1]!ТМ[#Data],2,FALSE),0)</f>
        <v>0</v>
      </c>
      <c r="N214" s="20"/>
      <c r="O214" s="24"/>
      <c r="P214" s="25" t="e">
        <f t="shared" si="33"/>
        <v>#N/A</v>
      </c>
      <c r="Q214" s="22"/>
      <c r="R214" s="22" t="e">
        <f t="shared" si="30"/>
        <v>#N/A</v>
      </c>
      <c r="S214" s="26"/>
      <c r="T214" s="18">
        <f t="shared" si="34"/>
        <v>0</v>
      </c>
      <c r="U214" s="27" t="str">
        <f t="shared" si="35"/>
        <v/>
      </c>
      <c r="V214" s="22" t="str">
        <f t="shared" si="36"/>
        <v/>
      </c>
      <c r="W214" s="23" t="str">
        <f t="shared" si="37"/>
        <v/>
      </c>
      <c r="X214" s="18" t="str">
        <f t="shared" si="38"/>
        <v/>
      </c>
      <c r="Y214" s="18" t="str">
        <f t="shared" si="39"/>
        <v/>
      </c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  <c r="AM214" s="20"/>
      <c r="AN214" s="20"/>
      <c r="AO214" s="20"/>
      <c r="AP214" s="20"/>
      <c r="AQ214" s="20"/>
      <c r="AR214" s="20"/>
      <c r="AS214" s="20"/>
    </row>
    <row r="215" spans="1:45" ht="23.25" x14ac:dyDescent="0.35">
      <c r="A215" s="15">
        <v>212</v>
      </c>
      <c r="B215" s="18"/>
      <c r="C215" s="18"/>
      <c r="D215" s="19"/>
      <c r="E215" s="18"/>
      <c r="F215" s="20"/>
      <c r="G215" s="18"/>
      <c r="H215" s="18">
        <f t="shared" si="31"/>
        <v>0</v>
      </c>
      <c r="I215" s="21"/>
      <c r="J215" s="22" t="str">
        <f t="shared" si="32"/>
        <v/>
      </c>
      <c r="K215" s="23"/>
      <c r="L215" s="20"/>
      <c r="M215" s="18">
        <f>IFERROR(VLOOKUP(L215,[1]!ТМ[#Data],2,FALSE),0)</f>
        <v>0</v>
      </c>
      <c r="N215" s="20"/>
      <c r="O215" s="24"/>
      <c r="P215" s="25" t="e">
        <f t="shared" si="33"/>
        <v>#N/A</v>
      </c>
      <c r="Q215" s="22"/>
      <c r="R215" s="22" t="e">
        <f t="shared" si="30"/>
        <v>#N/A</v>
      </c>
      <c r="S215" s="26"/>
      <c r="T215" s="18">
        <f t="shared" si="34"/>
        <v>0</v>
      </c>
      <c r="U215" s="27" t="str">
        <f t="shared" si="35"/>
        <v/>
      </c>
      <c r="V215" s="22" t="str">
        <f t="shared" si="36"/>
        <v/>
      </c>
      <c r="W215" s="23" t="str">
        <f t="shared" si="37"/>
        <v/>
      </c>
      <c r="X215" s="18" t="str">
        <f t="shared" si="38"/>
        <v/>
      </c>
      <c r="Y215" s="18" t="str">
        <f t="shared" si="39"/>
        <v/>
      </c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  <c r="AM215" s="20"/>
      <c r="AN215" s="20"/>
      <c r="AO215" s="20"/>
      <c r="AP215" s="20"/>
      <c r="AQ215" s="20"/>
      <c r="AR215" s="20"/>
      <c r="AS215" s="20"/>
    </row>
    <row r="216" spans="1:45" ht="23.25" x14ac:dyDescent="0.35">
      <c r="A216" s="15">
        <v>213</v>
      </c>
      <c r="B216" s="18"/>
      <c r="C216" s="18"/>
      <c r="D216" s="19"/>
      <c r="E216" s="18"/>
      <c r="F216" s="20"/>
      <c r="G216" s="18"/>
      <c r="H216" s="18">
        <f t="shared" si="31"/>
        <v>0</v>
      </c>
      <c r="I216" s="21"/>
      <c r="J216" s="22" t="str">
        <f t="shared" si="32"/>
        <v/>
      </c>
      <c r="K216" s="23"/>
      <c r="L216" s="20"/>
      <c r="M216" s="18">
        <f>IFERROR(VLOOKUP(L216,[1]!ТМ[#Data],2,FALSE),0)</f>
        <v>0</v>
      </c>
      <c r="N216" s="20"/>
      <c r="O216" s="24"/>
      <c r="P216" s="25" t="e">
        <f t="shared" si="33"/>
        <v>#N/A</v>
      </c>
      <c r="Q216" s="22"/>
      <c r="R216" s="22" t="e">
        <f t="shared" si="30"/>
        <v>#N/A</v>
      </c>
      <c r="S216" s="26"/>
      <c r="T216" s="18">
        <f t="shared" si="34"/>
        <v>0</v>
      </c>
      <c r="U216" s="27" t="str">
        <f t="shared" si="35"/>
        <v/>
      </c>
      <c r="V216" s="22" t="str">
        <f t="shared" si="36"/>
        <v/>
      </c>
      <c r="W216" s="23" t="str">
        <f t="shared" si="37"/>
        <v/>
      </c>
      <c r="X216" s="18" t="str">
        <f t="shared" si="38"/>
        <v/>
      </c>
      <c r="Y216" s="18" t="str">
        <f t="shared" si="39"/>
        <v/>
      </c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  <c r="AM216" s="20"/>
      <c r="AN216" s="20"/>
      <c r="AO216" s="20"/>
      <c r="AP216" s="20"/>
      <c r="AQ216" s="20"/>
      <c r="AR216" s="20"/>
      <c r="AS216" s="20"/>
    </row>
    <row r="217" spans="1:45" ht="23.25" x14ac:dyDescent="0.35">
      <c r="A217" s="15">
        <v>214</v>
      </c>
      <c r="B217" s="18"/>
      <c r="C217" s="18"/>
      <c r="D217" s="19"/>
      <c r="E217" s="18"/>
      <c r="F217" s="20"/>
      <c r="G217" s="18"/>
      <c r="H217" s="18">
        <f t="shared" si="31"/>
        <v>0</v>
      </c>
      <c r="I217" s="21"/>
      <c r="J217" s="22" t="str">
        <f t="shared" si="32"/>
        <v/>
      </c>
      <c r="K217" s="23"/>
      <c r="L217" s="20"/>
      <c r="M217" s="18">
        <f>IFERROR(VLOOKUP(L217,[1]!ТМ[#Data],2,FALSE),0)</f>
        <v>0</v>
      </c>
      <c r="N217" s="20"/>
      <c r="O217" s="24"/>
      <c r="P217" s="25" t="e">
        <f t="shared" si="33"/>
        <v>#N/A</v>
      </c>
      <c r="Q217" s="22"/>
      <c r="R217" s="22" t="e">
        <f t="shared" si="30"/>
        <v>#N/A</v>
      </c>
      <c r="S217" s="26"/>
      <c r="T217" s="18">
        <f t="shared" si="34"/>
        <v>0</v>
      </c>
      <c r="U217" s="27" t="str">
        <f t="shared" si="35"/>
        <v/>
      </c>
      <c r="V217" s="22" t="str">
        <f t="shared" si="36"/>
        <v/>
      </c>
      <c r="W217" s="23" t="str">
        <f t="shared" si="37"/>
        <v/>
      </c>
      <c r="X217" s="18" t="str">
        <f t="shared" si="38"/>
        <v/>
      </c>
      <c r="Y217" s="18" t="str">
        <f t="shared" si="39"/>
        <v/>
      </c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  <c r="AM217" s="20"/>
      <c r="AN217" s="20"/>
      <c r="AO217" s="20"/>
      <c r="AP217" s="20"/>
      <c r="AQ217" s="20"/>
      <c r="AR217" s="20"/>
      <c r="AS217" s="20"/>
    </row>
    <row r="218" spans="1:45" ht="23.25" x14ac:dyDescent="0.35">
      <c r="A218" s="15">
        <v>215</v>
      </c>
      <c r="B218" s="18"/>
      <c r="C218" s="18"/>
      <c r="D218" s="19"/>
      <c r="E218" s="18"/>
      <c r="F218" s="20"/>
      <c r="G218" s="18"/>
      <c r="H218" s="18">
        <f t="shared" si="31"/>
        <v>0</v>
      </c>
      <c r="I218" s="21"/>
      <c r="J218" s="22" t="str">
        <f t="shared" si="32"/>
        <v/>
      </c>
      <c r="K218" s="23"/>
      <c r="L218" s="20"/>
      <c r="M218" s="18">
        <f>IFERROR(VLOOKUP(L218,[1]!ТМ[#Data],2,FALSE),0)</f>
        <v>0</v>
      </c>
      <c r="N218" s="20"/>
      <c r="O218" s="24"/>
      <c r="P218" s="25" t="e">
        <f t="shared" si="33"/>
        <v>#N/A</v>
      </c>
      <c r="Q218" s="22"/>
      <c r="R218" s="22" t="e">
        <f t="shared" si="30"/>
        <v>#N/A</v>
      </c>
      <c r="S218" s="26"/>
      <c r="T218" s="18">
        <f t="shared" si="34"/>
        <v>0</v>
      </c>
      <c r="U218" s="27" t="str">
        <f t="shared" si="35"/>
        <v/>
      </c>
      <c r="V218" s="22" t="str">
        <f t="shared" si="36"/>
        <v/>
      </c>
      <c r="W218" s="23" t="str">
        <f t="shared" si="37"/>
        <v/>
      </c>
      <c r="X218" s="18" t="str">
        <f t="shared" si="38"/>
        <v/>
      </c>
      <c r="Y218" s="18" t="str">
        <f t="shared" si="39"/>
        <v/>
      </c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  <c r="AM218" s="20"/>
      <c r="AN218" s="20"/>
      <c r="AO218" s="20"/>
      <c r="AP218" s="20"/>
      <c r="AQ218" s="20"/>
      <c r="AR218" s="20"/>
      <c r="AS218" s="20"/>
    </row>
    <row r="219" spans="1:45" ht="23.25" x14ac:dyDescent="0.35">
      <c r="A219" s="15">
        <v>216</v>
      </c>
      <c r="B219" s="18"/>
      <c r="C219" s="18"/>
      <c r="D219" s="19"/>
      <c r="E219" s="18"/>
      <c r="F219" s="20"/>
      <c r="G219" s="18"/>
      <c r="H219" s="18">
        <f t="shared" si="31"/>
        <v>0</v>
      </c>
      <c r="I219" s="21"/>
      <c r="J219" s="22" t="str">
        <f t="shared" si="32"/>
        <v/>
      </c>
      <c r="K219" s="23"/>
      <c r="L219" s="20"/>
      <c r="M219" s="18">
        <f>IFERROR(VLOOKUP(L219,[1]!ТМ[#Data],2,FALSE),0)</f>
        <v>0</v>
      </c>
      <c r="N219" s="20"/>
      <c r="O219" s="24"/>
      <c r="P219" s="25" t="e">
        <f t="shared" si="33"/>
        <v>#N/A</v>
      </c>
      <c r="Q219" s="22"/>
      <c r="R219" s="22" t="e">
        <f t="shared" si="30"/>
        <v>#N/A</v>
      </c>
      <c r="S219" s="26"/>
      <c r="T219" s="18">
        <f t="shared" si="34"/>
        <v>0</v>
      </c>
      <c r="U219" s="27" t="str">
        <f t="shared" si="35"/>
        <v/>
      </c>
      <c r="V219" s="22" t="str">
        <f t="shared" si="36"/>
        <v/>
      </c>
      <c r="W219" s="23" t="str">
        <f t="shared" si="37"/>
        <v/>
      </c>
      <c r="X219" s="18" t="str">
        <f t="shared" si="38"/>
        <v/>
      </c>
      <c r="Y219" s="18" t="str">
        <f t="shared" si="39"/>
        <v/>
      </c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  <c r="AM219" s="20"/>
      <c r="AN219" s="20"/>
      <c r="AO219" s="20"/>
      <c r="AP219" s="20"/>
      <c r="AQ219" s="20"/>
      <c r="AR219" s="20"/>
      <c r="AS219" s="20"/>
    </row>
    <row r="220" spans="1:45" ht="23.25" x14ac:dyDescent="0.35">
      <c r="A220" s="15">
        <v>217</v>
      </c>
      <c r="B220" s="18"/>
      <c r="C220" s="18"/>
      <c r="D220" s="19"/>
      <c r="E220" s="18"/>
      <c r="F220" s="20"/>
      <c r="G220" s="18"/>
      <c r="H220" s="18">
        <f t="shared" si="31"/>
        <v>0</v>
      </c>
      <c r="I220" s="21"/>
      <c r="J220" s="22" t="str">
        <f t="shared" si="32"/>
        <v/>
      </c>
      <c r="K220" s="23"/>
      <c r="L220" s="20"/>
      <c r="M220" s="18">
        <f>IFERROR(VLOOKUP(L220,[1]!ТМ[#Data],2,FALSE),0)</f>
        <v>0</v>
      </c>
      <c r="N220" s="20"/>
      <c r="O220" s="24"/>
      <c r="P220" s="25" t="e">
        <f t="shared" si="33"/>
        <v>#N/A</v>
      </c>
      <c r="Q220" s="22"/>
      <c r="R220" s="22" t="e">
        <f t="shared" si="30"/>
        <v>#N/A</v>
      </c>
      <c r="S220" s="26"/>
      <c r="T220" s="18">
        <f t="shared" si="34"/>
        <v>0</v>
      </c>
      <c r="U220" s="27" t="str">
        <f t="shared" si="35"/>
        <v/>
      </c>
      <c r="V220" s="22" t="str">
        <f t="shared" si="36"/>
        <v/>
      </c>
      <c r="W220" s="23" t="str">
        <f t="shared" si="37"/>
        <v/>
      </c>
      <c r="X220" s="18" t="str">
        <f t="shared" si="38"/>
        <v/>
      </c>
      <c r="Y220" s="18" t="str">
        <f t="shared" si="39"/>
        <v/>
      </c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  <c r="AM220" s="20"/>
      <c r="AN220" s="20"/>
      <c r="AO220" s="20"/>
      <c r="AP220" s="20"/>
      <c r="AQ220" s="20"/>
      <c r="AR220" s="20"/>
      <c r="AS220" s="20"/>
    </row>
    <row r="221" spans="1:45" ht="23.25" x14ac:dyDescent="0.35">
      <c r="A221" s="15">
        <v>218</v>
      </c>
      <c r="B221" s="18"/>
      <c r="C221" s="18"/>
      <c r="D221" s="19"/>
      <c r="E221" s="18"/>
      <c r="F221" s="20"/>
      <c r="G221" s="18"/>
      <c r="H221" s="18">
        <f t="shared" si="31"/>
        <v>0</v>
      </c>
      <c r="I221" s="21"/>
      <c r="J221" s="22" t="str">
        <f t="shared" si="32"/>
        <v/>
      </c>
      <c r="K221" s="23"/>
      <c r="L221" s="20"/>
      <c r="M221" s="18">
        <f>IFERROR(VLOOKUP(L221,[1]!ТМ[#Data],2,FALSE),0)</f>
        <v>0</v>
      </c>
      <c r="N221" s="20"/>
      <c r="O221" s="24"/>
      <c r="P221" s="25" t="e">
        <f t="shared" si="33"/>
        <v>#N/A</v>
      </c>
      <c r="Q221" s="22"/>
      <c r="R221" s="22" t="e">
        <f t="shared" si="30"/>
        <v>#N/A</v>
      </c>
      <c r="S221" s="26"/>
      <c r="T221" s="18">
        <f t="shared" si="34"/>
        <v>0</v>
      </c>
      <c r="U221" s="27" t="str">
        <f t="shared" si="35"/>
        <v/>
      </c>
      <c r="V221" s="22" t="str">
        <f t="shared" si="36"/>
        <v/>
      </c>
      <c r="W221" s="23" t="str">
        <f t="shared" si="37"/>
        <v/>
      </c>
      <c r="X221" s="18" t="str">
        <f t="shared" si="38"/>
        <v/>
      </c>
      <c r="Y221" s="18" t="str">
        <f t="shared" si="39"/>
        <v/>
      </c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  <c r="AM221" s="20"/>
      <c r="AN221" s="20"/>
      <c r="AO221" s="20"/>
      <c r="AP221" s="20"/>
      <c r="AQ221" s="20"/>
      <c r="AR221" s="20"/>
      <c r="AS221" s="20"/>
    </row>
    <row r="222" spans="1:45" ht="23.25" x14ac:dyDescent="0.35">
      <c r="A222" s="15">
        <v>219</v>
      </c>
      <c r="B222" s="18"/>
      <c r="C222" s="18"/>
      <c r="D222" s="19"/>
      <c r="E222" s="18"/>
      <c r="F222" s="20"/>
      <c r="G222" s="18"/>
      <c r="H222" s="18">
        <f t="shared" si="31"/>
        <v>0</v>
      </c>
      <c r="I222" s="21"/>
      <c r="J222" s="22" t="str">
        <f t="shared" si="32"/>
        <v/>
      </c>
      <c r="K222" s="23"/>
      <c r="L222" s="20"/>
      <c r="M222" s="18">
        <f>IFERROR(VLOOKUP(L222,[1]!ТМ[#Data],2,FALSE),0)</f>
        <v>0</v>
      </c>
      <c r="N222" s="20"/>
      <c r="O222" s="24"/>
      <c r="P222" s="25" t="e">
        <f t="shared" si="33"/>
        <v>#N/A</v>
      </c>
      <c r="Q222" s="22"/>
      <c r="R222" s="22" t="e">
        <f t="shared" si="30"/>
        <v>#N/A</v>
      </c>
      <c r="S222" s="26"/>
      <c r="T222" s="18">
        <f t="shared" si="34"/>
        <v>0</v>
      </c>
      <c r="U222" s="27" t="str">
        <f t="shared" si="35"/>
        <v/>
      </c>
      <c r="V222" s="22" t="str">
        <f t="shared" si="36"/>
        <v/>
      </c>
      <c r="W222" s="23" t="str">
        <f t="shared" si="37"/>
        <v/>
      </c>
      <c r="X222" s="18" t="str">
        <f t="shared" si="38"/>
        <v/>
      </c>
      <c r="Y222" s="18" t="str">
        <f t="shared" si="39"/>
        <v/>
      </c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  <c r="AM222" s="20"/>
      <c r="AN222" s="20"/>
      <c r="AO222" s="20"/>
      <c r="AP222" s="20"/>
      <c r="AQ222" s="20"/>
      <c r="AR222" s="20"/>
      <c r="AS222" s="20"/>
    </row>
    <row r="223" spans="1:45" ht="23.25" x14ac:dyDescent="0.35">
      <c r="A223" s="15">
        <v>220</v>
      </c>
      <c r="B223" s="18"/>
      <c r="C223" s="18"/>
      <c r="D223" s="19"/>
      <c r="E223" s="18"/>
      <c r="F223" s="20"/>
      <c r="G223" s="18"/>
      <c r="H223" s="18">
        <f t="shared" si="31"/>
        <v>0</v>
      </c>
      <c r="I223" s="21"/>
      <c r="J223" s="22" t="str">
        <f t="shared" si="32"/>
        <v/>
      </c>
      <c r="K223" s="23"/>
      <c r="L223" s="20"/>
      <c r="M223" s="18">
        <f>IFERROR(VLOOKUP(L223,[1]!ТМ[#Data],2,FALSE),0)</f>
        <v>0</v>
      </c>
      <c r="N223" s="20"/>
      <c r="O223" s="24"/>
      <c r="P223" s="25" t="e">
        <f t="shared" si="33"/>
        <v>#N/A</v>
      </c>
      <c r="Q223" s="22"/>
      <c r="R223" s="22" t="e">
        <f t="shared" si="30"/>
        <v>#N/A</v>
      </c>
      <c r="S223" s="26"/>
      <c r="T223" s="18">
        <f t="shared" si="34"/>
        <v>0</v>
      </c>
      <c r="U223" s="27" t="str">
        <f t="shared" si="35"/>
        <v/>
      </c>
      <c r="V223" s="22" t="str">
        <f t="shared" si="36"/>
        <v/>
      </c>
      <c r="W223" s="23" t="str">
        <f t="shared" si="37"/>
        <v/>
      </c>
      <c r="X223" s="18" t="str">
        <f t="shared" si="38"/>
        <v/>
      </c>
      <c r="Y223" s="18" t="str">
        <f t="shared" si="39"/>
        <v/>
      </c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  <c r="AM223" s="20"/>
      <c r="AN223" s="20"/>
      <c r="AO223" s="20"/>
      <c r="AP223" s="20"/>
      <c r="AQ223" s="20"/>
      <c r="AR223" s="20"/>
      <c r="AS223" s="20"/>
    </row>
    <row r="224" spans="1:45" ht="23.25" x14ac:dyDescent="0.35">
      <c r="A224" s="15">
        <v>221</v>
      </c>
      <c r="B224" s="18"/>
      <c r="C224" s="18"/>
      <c r="D224" s="19"/>
      <c r="E224" s="18"/>
      <c r="F224" s="20"/>
      <c r="G224" s="18"/>
      <c r="H224" s="18">
        <f t="shared" si="31"/>
        <v>0</v>
      </c>
      <c r="I224" s="21"/>
      <c r="J224" s="22" t="str">
        <f t="shared" si="32"/>
        <v/>
      </c>
      <c r="K224" s="23"/>
      <c r="L224" s="20"/>
      <c r="M224" s="18">
        <f>IFERROR(VLOOKUP(L224,[1]!ТМ[#Data],2,FALSE),0)</f>
        <v>0</v>
      </c>
      <c r="N224" s="20"/>
      <c r="O224" s="24"/>
      <c r="P224" s="25" t="e">
        <f t="shared" si="33"/>
        <v>#N/A</v>
      </c>
      <c r="Q224" s="22"/>
      <c r="R224" s="22" t="e">
        <f t="shared" si="30"/>
        <v>#N/A</v>
      </c>
      <c r="S224" s="26"/>
      <c r="T224" s="18">
        <f t="shared" si="34"/>
        <v>0</v>
      </c>
      <c r="U224" s="27" t="str">
        <f t="shared" si="35"/>
        <v/>
      </c>
      <c r="V224" s="22" t="str">
        <f t="shared" si="36"/>
        <v/>
      </c>
      <c r="W224" s="23" t="str">
        <f t="shared" si="37"/>
        <v/>
      </c>
      <c r="X224" s="18" t="str">
        <f t="shared" si="38"/>
        <v/>
      </c>
      <c r="Y224" s="18" t="str">
        <f t="shared" si="39"/>
        <v/>
      </c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  <c r="AM224" s="20"/>
      <c r="AN224" s="20"/>
      <c r="AO224" s="20"/>
      <c r="AP224" s="20"/>
      <c r="AQ224" s="20"/>
      <c r="AR224" s="20"/>
      <c r="AS224" s="20"/>
    </row>
    <row r="225" spans="1:45" ht="23.25" x14ac:dyDescent="0.35">
      <c r="A225" s="15">
        <v>222</v>
      </c>
      <c r="B225" s="18"/>
      <c r="C225" s="18"/>
      <c r="D225" s="19"/>
      <c r="E225" s="18"/>
      <c r="F225" s="20"/>
      <c r="G225" s="18"/>
      <c r="H225" s="18">
        <f t="shared" si="31"/>
        <v>0</v>
      </c>
      <c r="I225" s="21"/>
      <c r="J225" s="22" t="str">
        <f t="shared" si="32"/>
        <v/>
      </c>
      <c r="K225" s="23"/>
      <c r="L225" s="20"/>
      <c r="M225" s="18">
        <f>IFERROR(VLOOKUP(L225,[1]!ТМ[#Data],2,FALSE),0)</f>
        <v>0</v>
      </c>
      <c r="N225" s="20"/>
      <c r="O225" s="24"/>
      <c r="P225" s="25" t="e">
        <f t="shared" si="33"/>
        <v>#N/A</v>
      </c>
      <c r="Q225" s="22"/>
      <c r="R225" s="22" t="e">
        <f t="shared" si="30"/>
        <v>#N/A</v>
      </c>
      <c r="S225" s="26"/>
      <c r="T225" s="18">
        <f t="shared" si="34"/>
        <v>0</v>
      </c>
      <c r="U225" s="27" t="str">
        <f t="shared" si="35"/>
        <v/>
      </c>
      <c r="V225" s="22" t="str">
        <f t="shared" si="36"/>
        <v/>
      </c>
      <c r="W225" s="23" t="str">
        <f t="shared" si="37"/>
        <v/>
      </c>
      <c r="X225" s="18" t="str">
        <f t="shared" si="38"/>
        <v/>
      </c>
      <c r="Y225" s="18" t="str">
        <f t="shared" si="39"/>
        <v/>
      </c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  <c r="AM225" s="20"/>
      <c r="AN225" s="20"/>
      <c r="AO225" s="20"/>
      <c r="AP225" s="20"/>
      <c r="AQ225" s="20"/>
      <c r="AR225" s="20"/>
      <c r="AS225" s="20"/>
    </row>
    <row r="226" spans="1:45" ht="23.25" x14ac:dyDescent="0.35">
      <c r="A226" s="15">
        <v>223</v>
      </c>
      <c r="B226" s="18"/>
      <c r="C226" s="18"/>
      <c r="D226" s="19"/>
      <c r="E226" s="18"/>
      <c r="F226" s="20"/>
      <c r="G226" s="18"/>
      <c r="H226" s="18">
        <f t="shared" si="31"/>
        <v>0</v>
      </c>
      <c r="I226" s="21"/>
      <c r="J226" s="22" t="str">
        <f t="shared" si="32"/>
        <v/>
      </c>
      <c r="K226" s="23"/>
      <c r="L226" s="20"/>
      <c r="M226" s="18">
        <f>IFERROR(VLOOKUP(L226,[1]!ТМ[#Data],2,FALSE),0)</f>
        <v>0</v>
      </c>
      <c r="N226" s="20"/>
      <c r="O226" s="24"/>
      <c r="P226" s="25" t="e">
        <f t="shared" si="33"/>
        <v>#N/A</v>
      </c>
      <c r="Q226" s="22"/>
      <c r="R226" s="22" t="e">
        <f t="shared" si="30"/>
        <v>#N/A</v>
      </c>
      <c r="S226" s="26"/>
      <c r="T226" s="18">
        <f t="shared" si="34"/>
        <v>0</v>
      </c>
      <c r="U226" s="27" t="str">
        <f t="shared" si="35"/>
        <v/>
      </c>
      <c r="V226" s="22" t="str">
        <f t="shared" si="36"/>
        <v/>
      </c>
      <c r="W226" s="23" t="str">
        <f t="shared" si="37"/>
        <v/>
      </c>
      <c r="X226" s="18" t="str">
        <f t="shared" si="38"/>
        <v/>
      </c>
      <c r="Y226" s="18" t="str">
        <f t="shared" si="39"/>
        <v/>
      </c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  <c r="AM226" s="20"/>
      <c r="AN226" s="20"/>
      <c r="AO226" s="20"/>
      <c r="AP226" s="20"/>
      <c r="AQ226" s="20"/>
      <c r="AR226" s="20"/>
      <c r="AS226" s="20"/>
    </row>
    <row r="227" spans="1:45" ht="23.25" x14ac:dyDescent="0.35">
      <c r="A227" s="15">
        <v>224</v>
      </c>
      <c r="B227" s="18"/>
      <c r="C227" s="18"/>
      <c r="D227" s="19"/>
      <c r="E227" s="18"/>
      <c r="F227" s="20"/>
      <c r="G227" s="18"/>
      <c r="H227" s="18">
        <f t="shared" si="31"/>
        <v>0</v>
      </c>
      <c r="I227" s="21"/>
      <c r="J227" s="22" t="str">
        <f t="shared" si="32"/>
        <v/>
      </c>
      <c r="K227" s="23"/>
      <c r="L227" s="20"/>
      <c r="M227" s="18">
        <f>IFERROR(VLOOKUP(L227,[1]!ТМ[#Data],2,FALSE),0)</f>
        <v>0</v>
      </c>
      <c r="N227" s="20"/>
      <c r="O227" s="24"/>
      <c r="P227" s="25" t="e">
        <f t="shared" si="33"/>
        <v>#N/A</v>
      </c>
      <c r="Q227" s="22"/>
      <c r="R227" s="22" t="e">
        <f t="shared" si="30"/>
        <v>#N/A</v>
      </c>
      <c r="S227" s="26"/>
      <c r="T227" s="18">
        <f t="shared" si="34"/>
        <v>0</v>
      </c>
      <c r="U227" s="27" t="str">
        <f t="shared" si="35"/>
        <v/>
      </c>
      <c r="V227" s="22" t="str">
        <f t="shared" si="36"/>
        <v/>
      </c>
      <c r="W227" s="23" t="str">
        <f t="shared" si="37"/>
        <v/>
      </c>
      <c r="X227" s="18" t="str">
        <f t="shared" si="38"/>
        <v/>
      </c>
      <c r="Y227" s="18" t="str">
        <f t="shared" si="39"/>
        <v/>
      </c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  <c r="AM227" s="20"/>
      <c r="AN227" s="20"/>
      <c r="AO227" s="20"/>
      <c r="AP227" s="20"/>
      <c r="AQ227" s="20"/>
      <c r="AR227" s="20"/>
      <c r="AS227" s="20"/>
    </row>
    <row r="228" spans="1:45" ht="23.25" x14ac:dyDescent="0.35">
      <c r="A228" s="15">
        <v>225</v>
      </c>
      <c r="B228" s="18"/>
      <c r="C228" s="18"/>
      <c r="D228" s="19"/>
      <c r="E228" s="18"/>
      <c r="F228" s="20"/>
      <c r="G228" s="18"/>
      <c r="H228" s="18">
        <f t="shared" si="31"/>
        <v>0</v>
      </c>
      <c r="I228" s="21"/>
      <c r="J228" s="22" t="str">
        <f t="shared" si="32"/>
        <v/>
      </c>
      <c r="K228" s="23"/>
      <c r="L228" s="20"/>
      <c r="M228" s="18">
        <f>IFERROR(VLOOKUP(L228,[1]!ТМ[#Data],2,FALSE),0)</f>
        <v>0</v>
      </c>
      <c r="N228" s="20"/>
      <c r="O228" s="24"/>
      <c r="P228" s="25" t="e">
        <f t="shared" si="33"/>
        <v>#N/A</v>
      </c>
      <c r="Q228" s="22"/>
      <c r="R228" s="22" t="e">
        <f t="shared" si="30"/>
        <v>#N/A</v>
      </c>
      <c r="S228" s="26"/>
      <c r="T228" s="18">
        <f t="shared" si="34"/>
        <v>0</v>
      </c>
      <c r="U228" s="27" t="str">
        <f t="shared" si="35"/>
        <v/>
      </c>
      <c r="V228" s="22" t="str">
        <f t="shared" si="36"/>
        <v/>
      </c>
      <c r="W228" s="23" t="str">
        <f t="shared" si="37"/>
        <v/>
      </c>
      <c r="X228" s="18" t="str">
        <f t="shared" si="38"/>
        <v/>
      </c>
      <c r="Y228" s="18" t="str">
        <f t="shared" si="39"/>
        <v/>
      </c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  <c r="AM228" s="20"/>
      <c r="AN228" s="20"/>
      <c r="AO228" s="20"/>
      <c r="AP228" s="20"/>
      <c r="AQ228" s="20"/>
      <c r="AR228" s="20"/>
      <c r="AS228" s="20"/>
    </row>
    <row r="229" spans="1:45" ht="23.25" x14ac:dyDescent="0.35">
      <c r="A229" s="15">
        <v>226</v>
      </c>
      <c r="B229" s="18"/>
      <c r="C229" s="18"/>
      <c r="D229" s="19"/>
      <c r="E229" s="18"/>
      <c r="F229" s="20"/>
      <c r="G229" s="18"/>
      <c r="H229" s="18">
        <f t="shared" si="31"/>
        <v>0</v>
      </c>
      <c r="I229" s="21"/>
      <c r="J229" s="22" t="str">
        <f t="shared" si="32"/>
        <v/>
      </c>
      <c r="K229" s="23"/>
      <c r="L229" s="20"/>
      <c r="M229" s="18">
        <f>IFERROR(VLOOKUP(L229,[1]!ТМ[#Data],2,FALSE),0)</f>
        <v>0</v>
      </c>
      <c r="N229" s="20"/>
      <c r="O229" s="24"/>
      <c r="P229" s="25" t="e">
        <f t="shared" si="33"/>
        <v>#N/A</v>
      </c>
      <c r="Q229" s="22"/>
      <c r="R229" s="22" t="e">
        <f t="shared" si="30"/>
        <v>#N/A</v>
      </c>
      <c r="S229" s="26"/>
      <c r="T229" s="18">
        <f t="shared" si="34"/>
        <v>0</v>
      </c>
      <c r="U229" s="27" t="str">
        <f t="shared" si="35"/>
        <v/>
      </c>
      <c r="V229" s="22" t="str">
        <f t="shared" si="36"/>
        <v/>
      </c>
      <c r="W229" s="23" t="str">
        <f t="shared" si="37"/>
        <v/>
      </c>
      <c r="X229" s="18" t="str">
        <f t="shared" si="38"/>
        <v/>
      </c>
      <c r="Y229" s="18" t="str">
        <f t="shared" si="39"/>
        <v/>
      </c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  <c r="AM229" s="20"/>
      <c r="AN229" s="20"/>
      <c r="AO229" s="20"/>
      <c r="AP229" s="20"/>
      <c r="AQ229" s="20"/>
      <c r="AR229" s="20"/>
      <c r="AS229" s="20"/>
    </row>
    <row r="230" spans="1:45" ht="23.25" x14ac:dyDescent="0.35">
      <c r="A230" s="15">
        <v>227</v>
      </c>
      <c r="B230" s="18"/>
      <c r="C230" s="18"/>
      <c r="D230" s="19"/>
      <c r="E230" s="18"/>
      <c r="F230" s="20"/>
      <c r="G230" s="18"/>
      <c r="H230" s="18">
        <f t="shared" si="31"/>
        <v>0</v>
      </c>
      <c r="I230" s="21"/>
      <c r="J230" s="22" t="str">
        <f t="shared" si="32"/>
        <v/>
      </c>
      <c r="K230" s="23"/>
      <c r="L230" s="20"/>
      <c r="M230" s="18">
        <f>IFERROR(VLOOKUP(L230,[1]!ТМ[#Data],2,FALSE),0)</f>
        <v>0</v>
      </c>
      <c r="N230" s="20"/>
      <c r="O230" s="24"/>
      <c r="P230" s="25" t="e">
        <f t="shared" si="33"/>
        <v>#N/A</v>
      </c>
      <c r="Q230" s="22"/>
      <c r="R230" s="22" t="e">
        <f t="shared" si="30"/>
        <v>#N/A</v>
      </c>
      <c r="S230" s="26"/>
      <c r="T230" s="18">
        <f t="shared" si="34"/>
        <v>0</v>
      </c>
      <c r="U230" s="27" t="str">
        <f t="shared" si="35"/>
        <v/>
      </c>
      <c r="V230" s="22" t="str">
        <f t="shared" si="36"/>
        <v/>
      </c>
      <c r="W230" s="23" t="str">
        <f t="shared" si="37"/>
        <v/>
      </c>
      <c r="X230" s="18" t="str">
        <f t="shared" si="38"/>
        <v/>
      </c>
      <c r="Y230" s="18" t="str">
        <f t="shared" si="39"/>
        <v/>
      </c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  <c r="AM230" s="20"/>
      <c r="AN230" s="20"/>
      <c r="AO230" s="20"/>
      <c r="AP230" s="20"/>
      <c r="AQ230" s="20"/>
      <c r="AR230" s="20"/>
      <c r="AS230" s="20"/>
    </row>
    <row r="231" spans="1:45" ht="23.25" x14ac:dyDescent="0.35">
      <c r="A231" s="15">
        <v>228</v>
      </c>
      <c r="B231" s="18"/>
      <c r="C231" s="18"/>
      <c r="D231" s="19"/>
      <c r="E231" s="18"/>
      <c r="F231" s="20"/>
      <c r="G231" s="18"/>
      <c r="H231" s="18">
        <f t="shared" si="31"/>
        <v>0</v>
      </c>
      <c r="I231" s="21"/>
      <c r="J231" s="22" t="str">
        <f t="shared" si="32"/>
        <v/>
      </c>
      <c r="K231" s="23"/>
      <c r="L231" s="20"/>
      <c r="M231" s="18">
        <f>IFERROR(VLOOKUP(L231,[1]!ТМ[#Data],2,FALSE),0)</f>
        <v>0</v>
      </c>
      <c r="N231" s="20"/>
      <c r="O231" s="24"/>
      <c r="P231" s="25" t="e">
        <f t="shared" si="33"/>
        <v>#N/A</v>
      </c>
      <c r="Q231" s="22"/>
      <c r="R231" s="22" t="e">
        <f t="shared" si="30"/>
        <v>#N/A</v>
      </c>
      <c r="S231" s="26"/>
      <c r="T231" s="18">
        <f t="shared" si="34"/>
        <v>0</v>
      </c>
      <c r="U231" s="27" t="str">
        <f t="shared" si="35"/>
        <v/>
      </c>
      <c r="V231" s="22" t="str">
        <f t="shared" si="36"/>
        <v/>
      </c>
      <c r="W231" s="23" t="str">
        <f t="shared" si="37"/>
        <v/>
      </c>
      <c r="X231" s="18" t="str">
        <f t="shared" si="38"/>
        <v/>
      </c>
      <c r="Y231" s="18" t="str">
        <f t="shared" si="39"/>
        <v/>
      </c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  <c r="AM231" s="20"/>
      <c r="AN231" s="20"/>
      <c r="AO231" s="20"/>
      <c r="AP231" s="20"/>
      <c r="AQ231" s="20"/>
      <c r="AR231" s="20"/>
      <c r="AS231" s="20"/>
    </row>
    <row r="232" spans="1:45" ht="23.25" x14ac:dyDescent="0.35">
      <c r="A232" s="15">
        <v>229</v>
      </c>
      <c r="B232" s="18"/>
      <c r="C232" s="18"/>
      <c r="D232" s="19"/>
      <c r="E232" s="18"/>
      <c r="F232" s="20"/>
      <c r="G232" s="18"/>
      <c r="H232" s="18">
        <f t="shared" si="31"/>
        <v>0</v>
      </c>
      <c r="I232" s="21"/>
      <c r="J232" s="22" t="str">
        <f t="shared" si="32"/>
        <v/>
      </c>
      <c r="K232" s="23"/>
      <c r="L232" s="20"/>
      <c r="M232" s="18">
        <f>IFERROR(VLOOKUP(L232,[1]!ТМ[#Data],2,FALSE),0)</f>
        <v>0</v>
      </c>
      <c r="N232" s="20"/>
      <c r="O232" s="24"/>
      <c r="P232" s="25" t="e">
        <f t="shared" si="33"/>
        <v>#N/A</v>
      </c>
      <c r="Q232" s="22"/>
      <c r="R232" s="22" t="e">
        <f t="shared" si="30"/>
        <v>#N/A</v>
      </c>
      <c r="S232" s="26"/>
      <c r="T232" s="18">
        <f t="shared" si="34"/>
        <v>0</v>
      </c>
      <c r="U232" s="27" t="str">
        <f t="shared" si="35"/>
        <v/>
      </c>
      <c r="V232" s="22" t="str">
        <f t="shared" si="36"/>
        <v/>
      </c>
      <c r="W232" s="23" t="str">
        <f t="shared" si="37"/>
        <v/>
      </c>
      <c r="X232" s="18" t="str">
        <f t="shared" si="38"/>
        <v/>
      </c>
      <c r="Y232" s="18" t="str">
        <f t="shared" si="39"/>
        <v/>
      </c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  <c r="AM232" s="20"/>
      <c r="AN232" s="20"/>
      <c r="AO232" s="20"/>
      <c r="AP232" s="20"/>
      <c r="AQ232" s="20"/>
      <c r="AR232" s="20"/>
      <c r="AS232" s="20"/>
    </row>
    <row r="233" spans="1:45" ht="23.25" x14ac:dyDescent="0.35">
      <c r="A233" s="15">
        <v>230</v>
      </c>
      <c r="B233" s="18"/>
      <c r="C233" s="18"/>
      <c r="D233" s="19"/>
      <c r="E233" s="18"/>
      <c r="F233" s="20"/>
      <c r="G233" s="18"/>
      <c r="H233" s="18">
        <f t="shared" si="31"/>
        <v>0</v>
      </c>
      <c r="I233" s="21"/>
      <c r="J233" s="22" t="str">
        <f t="shared" si="32"/>
        <v/>
      </c>
      <c r="K233" s="23"/>
      <c r="L233" s="20"/>
      <c r="M233" s="18">
        <f>IFERROR(VLOOKUP(L233,[1]!ТМ[#Data],2,FALSE),0)</f>
        <v>0</v>
      </c>
      <c r="N233" s="20"/>
      <c r="O233" s="24"/>
      <c r="P233" s="25" t="e">
        <f t="shared" si="33"/>
        <v>#N/A</v>
      </c>
      <c r="Q233" s="22"/>
      <c r="R233" s="22" t="e">
        <f t="shared" si="30"/>
        <v>#N/A</v>
      </c>
      <c r="S233" s="26"/>
      <c r="T233" s="18">
        <f t="shared" si="34"/>
        <v>0</v>
      </c>
      <c r="U233" s="27" t="str">
        <f t="shared" si="35"/>
        <v/>
      </c>
      <c r="V233" s="22" t="str">
        <f t="shared" si="36"/>
        <v/>
      </c>
      <c r="W233" s="23" t="str">
        <f t="shared" si="37"/>
        <v/>
      </c>
      <c r="X233" s="18" t="str">
        <f t="shared" si="38"/>
        <v/>
      </c>
      <c r="Y233" s="18" t="str">
        <f t="shared" si="39"/>
        <v/>
      </c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  <c r="AM233" s="20"/>
      <c r="AN233" s="20"/>
      <c r="AO233" s="20"/>
      <c r="AP233" s="20"/>
      <c r="AQ233" s="20"/>
      <c r="AR233" s="20"/>
      <c r="AS233" s="20"/>
    </row>
    <row r="234" spans="1:45" ht="23.25" x14ac:dyDescent="0.35">
      <c r="A234" s="15">
        <v>231</v>
      </c>
      <c r="B234" s="18"/>
      <c r="C234" s="18"/>
      <c r="D234" s="19"/>
      <c r="E234" s="18"/>
      <c r="F234" s="20"/>
      <c r="G234" s="18"/>
      <c r="H234" s="18">
        <f t="shared" si="31"/>
        <v>0</v>
      </c>
      <c r="I234" s="21"/>
      <c r="J234" s="22" t="str">
        <f t="shared" si="32"/>
        <v/>
      </c>
      <c r="K234" s="23"/>
      <c r="L234" s="20"/>
      <c r="M234" s="18">
        <f>IFERROR(VLOOKUP(L234,[1]!ТМ[#Data],2,FALSE),0)</f>
        <v>0</v>
      </c>
      <c r="N234" s="20"/>
      <c r="O234" s="24"/>
      <c r="P234" s="25" t="e">
        <f t="shared" si="33"/>
        <v>#N/A</v>
      </c>
      <c r="Q234" s="22"/>
      <c r="R234" s="22" t="e">
        <f t="shared" si="30"/>
        <v>#N/A</v>
      </c>
      <c r="S234" s="26"/>
      <c r="T234" s="18">
        <f t="shared" si="34"/>
        <v>0</v>
      </c>
      <c r="U234" s="27" t="str">
        <f t="shared" si="35"/>
        <v/>
      </c>
      <c r="V234" s="22" t="str">
        <f t="shared" si="36"/>
        <v/>
      </c>
      <c r="W234" s="23" t="str">
        <f t="shared" si="37"/>
        <v/>
      </c>
      <c r="X234" s="18" t="str">
        <f t="shared" si="38"/>
        <v/>
      </c>
      <c r="Y234" s="18" t="str">
        <f t="shared" si="39"/>
        <v/>
      </c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  <c r="AM234" s="20"/>
      <c r="AN234" s="20"/>
      <c r="AO234" s="20"/>
      <c r="AP234" s="20"/>
      <c r="AQ234" s="20"/>
      <c r="AR234" s="20"/>
      <c r="AS234" s="20"/>
    </row>
    <row r="235" spans="1:45" ht="23.25" x14ac:dyDescent="0.35">
      <c r="A235" s="15">
        <v>232</v>
      </c>
      <c r="B235" s="18"/>
      <c r="C235" s="18"/>
      <c r="D235" s="19"/>
      <c r="E235" s="18"/>
      <c r="F235" s="20"/>
      <c r="G235" s="18"/>
      <c r="H235" s="18">
        <f t="shared" si="31"/>
        <v>0</v>
      </c>
      <c r="I235" s="21"/>
      <c r="J235" s="22" t="str">
        <f t="shared" si="32"/>
        <v/>
      </c>
      <c r="K235" s="23"/>
      <c r="L235" s="20"/>
      <c r="M235" s="18">
        <f>IFERROR(VLOOKUP(L235,[1]!ТМ[#Data],2,FALSE),0)</f>
        <v>0</v>
      </c>
      <c r="N235" s="20"/>
      <c r="O235" s="24"/>
      <c r="P235" s="25" t="e">
        <f t="shared" si="33"/>
        <v>#N/A</v>
      </c>
      <c r="Q235" s="22"/>
      <c r="R235" s="22" t="e">
        <f t="shared" si="30"/>
        <v>#N/A</v>
      </c>
      <c r="S235" s="26"/>
      <c r="T235" s="18">
        <f t="shared" si="34"/>
        <v>0</v>
      </c>
      <c r="U235" s="27" t="str">
        <f t="shared" si="35"/>
        <v/>
      </c>
      <c r="V235" s="22" t="str">
        <f t="shared" si="36"/>
        <v/>
      </c>
      <c r="W235" s="23" t="str">
        <f t="shared" si="37"/>
        <v/>
      </c>
      <c r="X235" s="18" t="str">
        <f t="shared" si="38"/>
        <v/>
      </c>
      <c r="Y235" s="18" t="str">
        <f t="shared" si="39"/>
        <v/>
      </c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  <c r="AM235" s="20"/>
      <c r="AN235" s="20"/>
      <c r="AO235" s="20"/>
      <c r="AP235" s="20"/>
      <c r="AQ235" s="20"/>
      <c r="AR235" s="20"/>
      <c r="AS235" s="20"/>
    </row>
    <row r="236" spans="1:45" ht="23.25" x14ac:dyDescent="0.35">
      <c r="A236" s="15">
        <v>233</v>
      </c>
      <c r="B236" s="18"/>
      <c r="C236" s="18"/>
      <c r="D236" s="19"/>
      <c r="E236" s="18"/>
      <c r="F236" s="20"/>
      <c r="G236" s="18"/>
      <c r="H236" s="18">
        <f t="shared" si="31"/>
        <v>0</v>
      </c>
      <c r="I236" s="21"/>
      <c r="J236" s="22" t="str">
        <f t="shared" si="32"/>
        <v/>
      </c>
      <c r="K236" s="23"/>
      <c r="L236" s="20"/>
      <c r="M236" s="18">
        <f>IFERROR(VLOOKUP(L236,[1]!ТМ[#Data],2,FALSE),0)</f>
        <v>0</v>
      </c>
      <c r="N236" s="20"/>
      <c r="O236" s="24"/>
      <c r="P236" s="25" t="e">
        <f t="shared" si="33"/>
        <v>#N/A</v>
      </c>
      <c r="Q236" s="22"/>
      <c r="R236" s="22" t="e">
        <f t="shared" si="30"/>
        <v>#N/A</v>
      </c>
      <c r="S236" s="26"/>
      <c r="T236" s="18">
        <f t="shared" si="34"/>
        <v>0</v>
      </c>
      <c r="U236" s="27" t="str">
        <f t="shared" si="35"/>
        <v/>
      </c>
      <c r="V236" s="22" t="str">
        <f t="shared" si="36"/>
        <v/>
      </c>
      <c r="W236" s="23" t="str">
        <f t="shared" si="37"/>
        <v/>
      </c>
      <c r="X236" s="18" t="str">
        <f t="shared" si="38"/>
        <v/>
      </c>
      <c r="Y236" s="18" t="str">
        <f t="shared" si="39"/>
        <v/>
      </c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  <c r="AM236" s="20"/>
      <c r="AN236" s="20"/>
      <c r="AO236" s="20"/>
      <c r="AP236" s="20"/>
      <c r="AQ236" s="20"/>
      <c r="AR236" s="20"/>
      <c r="AS236" s="20"/>
    </row>
    <row r="237" spans="1:45" ht="23.25" x14ac:dyDescent="0.35">
      <c r="A237" s="15">
        <v>234</v>
      </c>
      <c r="B237" s="18"/>
      <c r="C237" s="18"/>
      <c r="D237" s="19"/>
      <c r="E237" s="18"/>
      <c r="F237" s="20"/>
      <c r="G237" s="18"/>
      <c r="H237" s="18">
        <f t="shared" si="31"/>
        <v>0</v>
      </c>
      <c r="I237" s="21"/>
      <c r="J237" s="22" t="str">
        <f t="shared" si="32"/>
        <v/>
      </c>
      <c r="K237" s="23"/>
      <c r="L237" s="20"/>
      <c r="M237" s="18">
        <f>IFERROR(VLOOKUP(L237,[1]!ТМ[#Data],2,FALSE),0)</f>
        <v>0</v>
      </c>
      <c r="N237" s="20"/>
      <c r="O237" s="24"/>
      <c r="P237" s="25" t="e">
        <f t="shared" si="33"/>
        <v>#N/A</v>
      </c>
      <c r="Q237" s="22"/>
      <c r="R237" s="22" t="e">
        <f t="shared" si="30"/>
        <v>#N/A</v>
      </c>
      <c r="S237" s="26"/>
      <c r="T237" s="18">
        <f t="shared" si="34"/>
        <v>0</v>
      </c>
      <c r="U237" s="27" t="str">
        <f t="shared" si="35"/>
        <v/>
      </c>
      <c r="V237" s="22" t="str">
        <f t="shared" si="36"/>
        <v/>
      </c>
      <c r="W237" s="23" t="str">
        <f t="shared" si="37"/>
        <v/>
      </c>
      <c r="X237" s="18" t="str">
        <f t="shared" si="38"/>
        <v/>
      </c>
      <c r="Y237" s="18" t="str">
        <f t="shared" si="39"/>
        <v/>
      </c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  <c r="AM237" s="20"/>
      <c r="AN237" s="20"/>
      <c r="AO237" s="20"/>
      <c r="AP237" s="20"/>
      <c r="AQ237" s="20"/>
      <c r="AR237" s="20"/>
      <c r="AS237" s="20"/>
    </row>
    <row r="238" spans="1:45" ht="23.25" x14ac:dyDescent="0.35">
      <c r="A238" s="15">
        <v>235</v>
      </c>
      <c r="B238" s="18"/>
      <c r="C238" s="18"/>
      <c r="D238" s="19"/>
      <c r="E238" s="18"/>
      <c r="F238" s="20"/>
      <c r="G238" s="18"/>
      <c r="H238" s="18">
        <f t="shared" si="31"/>
        <v>0</v>
      </c>
      <c r="I238" s="21"/>
      <c r="J238" s="22" t="str">
        <f t="shared" si="32"/>
        <v/>
      </c>
      <c r="K238" s="23"/>
      <c r="L238" s="20"/>
      <c r="M238" s="18">
        <f>IFERROR(VLOOKUP(L238,[1]!ТМ[#Data],2,FALSE),0)</f>
        <v>0</v>
      </c>
      <c r="N238" s="20"/>
      <c r="O238" s="24"/>
      <c r="P238" s="25" t="e">
        <f t="shared" si="33"/>
        <v>#N/A</v>
      </c>
      <c r="Q238" s="22"/>
      <c r="R238" s="22" t="e">
        <f t="shared" si="30"/>
        <v>#N/A</v>
      </c>
      <c r="S238" s="26"/>
      <c r="T238" s="18">
        <f t="shared" si="34"/>
        <v>0</v>
      </c>
      <c r="U238" s="27" t="str">
        <f t="shared" si="35"/>
        <v/>
      </c>
      <c r="V238" s="22" t="str">
        <f t="shared" si="36"/>
        <v/>
      </c>
      <c r="W238" s="23" t="str">
        <f t="shared" si="37"/>
        <v/>
      </c>
      <c r="X238" s="18" t="str">
        <f t="shared" si="38"/>
        <v/>
      </c>
      <c r="Y238" s="18" t="str">
        <f t="shared" si="39"/>
        <v/>
      </c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  <c r="AM238" s="20"/>
      <c r="AN238" s="20"/>
      <c r="AO238" s="20"/>
      <c r="AP238" s="20"/>
      <c r="AQ238" s="20"/>
      <c r="AR238" s="20"/>
      <c r="AS238" s="20"/>
    </row>
    <row r="239" spans="1:45" ht="23.25" x14ac:dyDescent="0.35">
      <c r="A239" s="15">
        <v>236</v>
      </c>
      <c r="B239" s="18"/>
      <c r="C239" s="18"/>
      <c r="D239" s="19"/>
      <c r="E239" s="18"/>
      <c r="F239" s="20"/>
      <c r="G239" s="18"/>
      <c r="H239" s="18">
        <f t="shared" si="31"/>
        <v>0</v>
      </c>
      <c r="I239" s="21"/>
      <c r="J239" s="22" t="str">
        <f t="shared" si="32"/>
        <v/>
      </c>
      <c r="K239" s="23"/>
      <c r="L239" s="20"/>
      <c r="M239" s="18">
        <f>IFERROR(VLOOKUP(L239,[1]!ТМ[#Data],2,FALSE),0)</f>
        <v>0</v>
      </c>
      <c r="N239" s="20"/>
      <c r="O239" s="24"/>
      <c r="P239" s="25" t="e">
        <f t="shared" si="33"/>
        <v>#N/A</v>
      </c>
      <c r="Q239" s="22"/>
      <c r="R239" s="22" t="e">
        <f t="shared" si="30"/>
        <v>#N/A</v>
      </c>
      <c r="S239" s="26"/>
      <c r="T239" s="18">
        <f t="shared" si="34"/>
        <v>0</v>
      </c>
      <c r="U239" s="27" t="str">
        <f t="shared" si="35"/>
        <v/>
      </c>
      <c r="V239" s="22" t="str">
        <f t="shared" si="36"/>
        <v/>
      </c>
      <c r="W239" s="23" t="str">
        <f t="shared" si="37"/>
        <v/>
      </c>
      <c r="X239" s="18" t="str">
        <f t="shared" si="38"/>
        <v/>
      </c>
      <c r="Y239" s="18" t="str">
        <f t="shared" si="39"/>
        <v/>
      </c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  <c r="AM239" s="20"/>
      <c r="AN239" s="20"/>
      <c r="AO239" s="20"/>
      <c r="AP239" s="20"/>
      <c r="AQ239" s="20"/>
      <c r="AR239" s="20"/>
      <c r="AS239" s="20"/>
    </row>
    <row r="240" spans="1:45" ht="23.25" x14ac:dyDescent="0.35">
      <c r="A240" s="15">
        <v>237</v>
      </c>
      <c r="B240" s="18"/>
      <c r="C240" s="18"/>
      <c r="D240" s="19"/>
      <c r="E240" s="18"/>
      <c r="F240" s="20"/>
      <c r="G240" s="18"/>
      <c r="H240" s="18">
        <f t="shared" si="31"/>
        <v>0</v>
      </c>
      <c r="I240" s="21"/>
      <c r="J240" s="22" t="str">
        <f t="shared" si="32"/>
        <v/>
      </c>
      <c r="K240" s="23"/>
      <c r="L240" s="20"/>
      <c r="M240" s="18">
        <f>IFERROR(VLOOKUP(L240,[1]!ТМ[#Data],2,FALSE),0)</f>
        <v>0</v>
      </c>
      <c r="N240" s="20"/>
      <c r="O240" s="24"/>
      <c r="P240" s="25" t="e">
        <f t="shared" si="33"/>
        <v>#N/A</v>
      </c>
      <c r="Q240" s="22"/>
      <c r="R240" s="22" t="e">
        <f t="shared" si="30"/>
        <v>#N/A</v>
      </c>
      <c r="S240" s="26"/>
      <c r="T240" s="18">
        <f t="shared" si="34"/>
        <v>0</v>
      </c>
      <c r="U240" s="27" t="str">
        <f t="shared" si="35"/>
        <v/>
      </c>
      <c r="V240" s="22" t="str">
        <f t="shared" si="36"/>
        <v/>
      </c>
      <c r="W240" s="23" t="str">
        <f t="shared" si="37"/>
        <v/>
      </c>
      <c r="X240" s="18" t="str">
        <f t="shared" si="38"/>
        <v/>
      </c>
      <c r="Y240" s="18" t="str">
        <f t="shared" si="39"/>
        <v/>
      </c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  <c r="AM240" s="20"/>
      <c r="AN240" s="20"/>
      <c r="AO240" s="20"/>
      <c r="AP240" s="20"/>
      <c r="AQ240" s="20"/>
      <c r="AR240" s="20"/>
      <c r="AS240" s="20"/>
    </row>
    <row r="241" spans="1:45" ht="23.25" x14ac:dyDescent="0.35">
      <c r="A241" s="15">
        <v>238</v>
      </c>
      <c r="B241" s="18"/>
      <c r="C241" s="18"/>
      <c r="D241" s="19"/>
      <c r="E241" s="18"/>
      <c r="F241" s="20"/>
      <c r="G241" s="18"/>
      <c r="H241" s="18">
        <f t="shared" si="31"/>
        <v>0</v>
      </c>
      <c r="I241" s="21"/>
      <c r="J241" s="22" t="str">
        <f t="shared" si="32"/>
        <v/>
      </c>
      <c r="K241" s="23"/>
      <c r="L241" s="20"/>
      <c r="M241" s="18">
        <f>IFERROR(VLOOKUP(L241,[1]!ТМ[#Data],2,FALSE),0)</f>
        <v>0</v>
      </c>
      <c r="N241" s="20"/>
      <c r="O241" s="24"/>
      <c r="P241" s="25" t="e">
        <f t="shared" si="33"/>
        <v>#N/A</v>
      </c>
      <c r="Q241" s="22"/>
      <c r="R241" s="22" t="e">
        <f t="shared" si="30"/>
        <v>#N/A</v>
      </c>
      <c r="S241" s="26"/>
      <c r="T241" s="18">
        <f t="shared" si="34"/>
        <v>0</v>
      </c>
      <c r="U241" s="27" t="str">
        <f t="shared" si="35"/>
        <v/>
      </c>
      <c r="V241" s="22" t="str">
        <f t="shared" si="36"/>
        <v/>
      </c>
      <c r="W241" s="23" t="str">
        <f t="shared" si="37"/>
        <v/>
      </c>
      <c r="X241" s="18" t="str">
        <f t="shared" si="38"/>
        <v/>
      </c>
      <c r="Y241" s="18" t="str">
        <f t="shared" si="39"/>
        <v/>
      </c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  <c r="AM241" s="20"/>
      <c r="AN241" s="20"/>
      <c r="AO241" s="20"/>
      <c r="AP241" s="20"/>
      <c r="AQ241" s="20"/>
      <c r="AR241" s="20"/>
      <c r="AS241" s="20"/>
    </row>
    <row r="242" spans="1:45" ht="23.25" x14ac:dyDescent="0.35">
      <c r="A242" s="15">
        <v>239</v>
      </c>
      <c r="B242" s="18"/>
      <c r="C242" s="18"/>
      <c r="D242" s="19"/>
      <c r="E242" s="18"/>
      <c r="F242" s="20"/>
      <c r="G242" s="18"/>
      <c r="H242" s="18">
        <f t="shared" si="31"/>
        <v>0</v>
      </c>
      <c r="I242" s="21"/>
      <c r="J242" s="22" t="str">
        <f t="shared" si="32"/>
        <v/>
      </c>
      <c r="K242" s="23"/>
      <c r="L242" s="20"/>
      <c r="M242" s="18">
        <f>IFERROR(VLOOKUP(L242,[1]!ТМ[#Data],2,FALSE),0)</f>
        <v>0</v>
      </c>
      <c r="N242" s="20"/>
      <c r="O242" s="24"/>
      <c r="P242" s="25" t="e">
        <f t="shared" si="33"/>
        <v>#N/A</v>
      </c>
      <c r="Q242" s="22"/>
      <c r="R242" s="22" t="e">
        <f t="shared" si="30"/>
        <v>#N/A</v>
      </c>
      <c r="S242" s="26"/>
      <c r="T242" s="18">
        <f t="shared" si="34"/>
        <v>0</v>
      </c>
      <c r="U242" s="27" t="str">
        <f t="shared" si="35"/>
        <v/>
      </c>
      <c r="V242" s="22" t="str">
        <f t="shared" si="36"/>
        <v/>
      </c>
      <c r="W242" s="23" t="str">
        <f t="shared" si="37"/>
        <v/>
      </c>
      <c r="X242" s="18" t="str">
        <f t="shared" si="38"/>
        <v/>
      </c>
      <c r="Y242" s="18" t="str">
        <f t="shared" si="39"/>
        <v/>
      </c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  <c r="AM242" s="20"/>
      <c r="AN242" s="20"/>
      <c r="AO242" s="20"/>
      <c r="AP242" s="20"/>
      <c r="AQ242" s="20"/>
      <c r="AR242" s="20"/>
      <c r="AS242" s="20"/>
    </row>
    <row r="243" spans="1:45" ht="23.25" x14ac:dyDescent="0.35">
      <c r="A243" s="15">
        <v>240</v>
      </c>
      <c r="B243" s="18"/>
      <c r="C243" s="18"/>
      <c r="D243" s="19"/>
      <c r="E243" s="18"/>
      <c r="F243" s="20"/>
      <c r="G243" s="18"/>
      <c r="H243" s="18">
        <f t="shared" si="31"/>
        <v>0</v>
      </c>
      <c r="I243" s="21"/>
      <c r="J243" s="22" t="str">
        <f t="shared" si="32"/>
        <v/>
      </c>
      <c r="K243" s="23"/>
      <c r="L243" s="20"/>
      <c r="M243" s="18">
        <f>IFERROR(VLOOKUP(L243,[1]!ТМ[#Data],2,FALSE),0)</f>
        <v>0</v>
      </c>
      <c r="N243" s="20"/>
      <c r="O243" s="24"/>
      <c r="P243" s="25" t="e">
        <f t="shared" si="33"/>
        <v>#N/A</v>
      </c>
      <c r="Q243" s="22"/>
      <c r="R243" s="22" t="e">
        <f t="shared" si="30"/>
        <v>#N/A</v>
      </c>
      <c r="S243" s="26"/>
      <c r="T243" s="18">
        <f t="shared" si="34"/>
        <v>0</v>
      </c>
      <c r="U243" s="27" t="str">
        <f t="shared" si="35"/>
        <v/>
      </c>
      <c r="V243" s="22" t="str">
        <f t="shared" si="36"/>
        <v/>
      </c>
      <c r="W243" s="23" t="str">
        <f t="shared" si="37"/>
        <v/>
      </c>
      <c r="X243" s="18" t="str">
        <f t="shared" si="38"/>
        <v/>
      </c>
      <c r="Y243" s="18" t="str">
        <f t="shared" si="39"/>
        <v/>
      </c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  <c r="AM243" s="20"/>
      <c r="AN243" s="20"/>
      <c r="AO243" s="20"/>
      <c r="AP243" s="20"/>
      <c r="AQ243" s="20"/>
      <c r="AR243" s="20"/>
      <c r="AS243" s="20"/>
    </row>
    <row r="244" spans="1:45" ht="23.25" x14ac:dyDescent="0.35">
      <c r="A244" s="15">
        <v>241</v>
      </c>
      <c r="B244" s="18"/>
      <c r="C244" s="18"/>
      <c r="D244" s="19"/>
      <c r="E244" s="18"/>
      <c r="F244" s="20"/>
      <c r="G244" s="18"/>
      <c r="H244" s="18">
        <f t="shared" si="31"/>
        <v>0</v>
      </c>
      <c r="I244" s="21"/>
      <c r="J244" s="22" t="str">
        <f t="shared" si="32"/>
        <v/>
      </c>
      <c r="K244" s="23"/>
      <c r="L244" s="20"/>
      <c r="M244" s="18">
        <f>IFERROR(VLOOKUP(L244,[1]!ТМ[#Data],2,FALSE),0)</f>
        <v>0</v>
      </c>
      <c r="N244" s="20"/>
      <c r="O244" s="24"/>
      <c r="P244" s="25" t="e">
        <f t="shared" si="33"/>
        <v>#N/A</v>
      </c>
      <c r="Q244" s="22"/>
      <c r="R244" s="22" t="e">
        <f t="shared" si="30"/>
        <v>#N/A</v>
      </c>
      <c r="S244" s="26"/>
      <c r="T244" s="18">
        <f t="shared" si="34"/>
        <v>0</v>
      </c>
      <c r="U244" s="27" t="str">
        <f t="shared" si="35"/>
        <v/>
      </c>
      <c r="V244" s="22" t="str">
        <f t="shared" si="36"/>
        <v/>
      </c>
      <c r="W244" s="23" t="str">
        <f t="shared" si="37"/>
        <v/>
      </c>
      <c r="X244" s="18" t="str">
        <f t="shared" si="38"/>
        <v/>
      </c>
      <c r="Y244" s="18" t="str">
        <f t="shared" si="39"/>
        <v/>
      </c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  <c r="AM244" s="20"/>
      <c r="AN244" s="20"/>
      <c r="AO244" s="20"/>
      <c r="AP244" s="20"/>
      <c r="AQ244" s="20"/>
      <c r="AR244" s="20"/>
      <c r="AS244" s="20"/>
    </row>
    <row r="245" spans="1:45" ht="23.25" x14ac:dyDescent="0.35">
      <c r="A245" s="15">
        <v>242</v>
      </c>
      <c r="B245" s="18"/>
      <c r="C245" s="18"/>
      <c r="D245" s="19"/>
      <c r="E245" s="18"/>
      <c r="F245" s="20"/>
      <c r="G245" s="18"/>
      <c r="H245" s="18">
        <f t="shared" si="31"/>
        <v>0</v>
      </c>
      <c r="I245" s="21"/>
      <c r="J245" s="22" t="str">
        <f t="shared" si="32"/>
        <v/>
      </c>
      <c r="K245" s="23"/>
      <c r="L245" s="20"/>
      <c r="M245" s="18">
        <f>IFERROR(VLOOKUP(L245,[1]!ТМ[#Data],2,FALSE),0)</f>
        <v>0</v>
      </c>
      <c r="N245" s="20"/>
      <c r="O245" s="24"/>
      <c r="P245" s="25" t="e">
        <f t="shared" si="33"/>
        <v>#N/A</v>
      </c>
      <c r="Q245" s="22"/>
      <c r="R245" s="22" t="e">
        <f t="shared" si="30"/>
        <v>#N/A</v>
      </c>
      <c r="S245" s="26"/>
      <c r="T245" s="18">
        <f t="shared" si="34"/>
        <v>0</v>
      </c>
      <c r="U245" s="27" t="str">
        <f t="shared" si="35"/>
        <v/>
      </c>
      <c r="V245" s="22" t="str">
        <f t="shared" si="36"/>
        <v/>
      </c>
      <c r="W245" s="23" t="str">
        <f t="shared" si="37"/>
        <v/>
      </c>
      <c r="X245" s="18" t="str">
        <f t="shared" si="38"/>
        <v/>
      </c>
      <c r="Y245" s="18" t="str">
        <f t="shared" si="39"/>
        <v/>
      </c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  <c r="AM245" s="20"/>
      <c r="AN245" s="20"/>
      <c r="AO245" s="20"/>
      <c r="AP245" s="20"/>
      <c r="AQ245" s="20"/>
      <c r="AR245" s="20"/>
      <c r="AS245" s="20"/>
    </row>
    <row r="246" spans="1:45" ht="23.25" x14ac:dyDescent="0.35">
      <c r="A246" s="15">
        <v>243</v>
      </c>
      <c r="B246" s="18"/>
      <c r="C246" s="18"/>
      <c r="D246" s="19"/>
      <c r="E246" s="18"/>
      <c r="F246" s="20"/>
      <c r="G246" s="18"/>
      <c r="H246" s="18">
        <f t="shared" si="31"/>
        <v>0</v>
      </c>
      <c r="I246" s="21"/>
      <c r="J246" s="22" t="str">
        <f t="shared" si="32"/>
        <v/>
      </c>
      <c r="K246" s="23"/>
      <c r="L246" s="20"/>
      <c r="M246" s="18">
        <f>IFERROR(VLOOKUP(L246,[1]!ТМ[#Data],2,FALSE),0)</f>
        <v>0</v>
      </c>
      <c r="N246" s="20"/>
      <c r="O246" s="24"/>
      <c r="P246" s="25" t="e">
        <f t="shared" si="33"/>
        <v>#N/A</v>
      </c>
      <c r="Q246" s="22"/>
      <c r="R246" s="22" t="e">
        <f t="shared" si="30"/>
        <v>#N/A</v>
      </c>
      <c r="S246" s="26"/>
      <c r="T246" s="18">
        <f t="shared" si="34"/>
        <v>0</v>
      </c>
      <c r="U246" s="27" t="str">
        <f t="shared" si="35"/>
        <v/>
      </c>
      <c r="V246" s="22" t="str">
        <f t="shared" si="36"/>
        <v/>
      </c>
      <c r="W246" s="23" t="str">
        <f t="shared" si="37"/>
        <v/>
      </c>
      <c r="X246" s="18" t="str">
        <f t="shared" si="38"/>
        <v/>
      </c>
      <c r="Y246" s="18" t="str">
        <f t="shared" si="39"/>
        <v/>
      </c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  <c r="AM246" s="20"/>
      <c r="AN246" s="20"/>
      <c r="AO246" s="20"/>
      <c r="AP246" s="20"/>
      <c r="AQ246" s="20"/>
      <c r="AR246" s="20"/>
      <c r="AS246" s="20"/>
    </row>
    <row r="247" spans="1:45" ht="23.25" x14ac:dyDescent="0.35">
      <c r="A247" s="15">
        <v>244</v>
      </c>
      <c r="B247" s="18"/>
      <c r="C247" s="18"/>
      <c r="D247" s="19"/>
      <c r="E247" s="18"/>
      <c r="F247" s="20"/>
      <c r="G247" s="18"/>
      <c r="H247" s="18">
        <f t="shared" si="31"/>
        <v>0</v>
      </c>
      <c r="I247" s="21"/>
      <c r="J247" s="22" t="str">
        <f t="shared" si="32"/>
        <v/>
      </c>
      <c r="K247" s="23"/>
      <c r="L247" s="20"/>
      <c r="M247" s="18">
        <f>IFERROR(VLOOKUP(L247,[1]!ТМ[#Data],2,FALSE),0)</f>
        <v>0</v>
      </c>
      <c r="N247" s="20"/>
      <c r="O247" s="24"/>
      <c r="P247" s="25" t="e">
        <f t="shared" si="33"/>
        <v>#N/A</v>
      </c>
      <c r="Q247" s="22"/>
      <c r="R247" s="22" t="e">
        <f t="shared" si="30"/>
        <v>#N/A</v>
      </c>
      <c r="S247" s="26"/>
      <c r="T247" s="18">
        <f t="shared" si="34"/>
        <v>0</v>
      </c>
      <c r="U247" s="27" t="str">
        <f t="shared" si="35"/>
        <v/>
      </c>
      <c r="V247" s="22" t="str">
        <f t="shared" si="36"/>
        <v/>
      </c>
      <c r="W247" s="23" t="str">
        <f t="shared" si="37"/>
        <v/>
      </c>
      <c r="X247" s="18" t="str">
        <f t="shared" si="38"/>
        <v/>
      </c>
      <c r="Y247" s="18" t="str">
        <f t="shared" si="39"/>
        <v/>
      </c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  <c r="AM247" s="20"/>
      <c r="AN247" s="20"/>
      <c r="AO247" s="20"/>
      <c r="AP247" s="20"/>
      <c r="AQ247" s="20"/>
      <c r="AR247" s="20"/>
      <c r="AS247" s="20"/>
    </row>
    <row r="248" spans="1:45" ht="23.25" x14ac:dyDescent="0.35">
      <c r="A248" s="15">
        <v>245</v>
      </c>
      <c r="B248" s="18"/>
      <c r="C248" s="18"/>
      <c r="D248" s="19"/>
      <c r="E248" s="18"/>
      <c r="F248" s="20"/>
      <c r="G248" s="18"/>
      <c r="H248" s="18">
        <f t="shared" si="31"/>
        <v>0</v>
      </c>
      <c r="I248" s="21"/>
      <c r="J248" s="22" t="str">
        <f t="shared" si="32"/>
        <v/>
      </c>
      <c r="K248" s="23"/>
      <c r="L248" s="20"/>
      <c r="M248" s="18">
        <f>IFERROR(VLOOKUP(L248,[1]!ТМ[#Data],2,FALSE),0)</f>
        <v>0</v>
      </c>
      <c r="N248" s="20"/>
      <c r="O248" s="24"/>
      <c r="P248" s="25" t="e">
        <f t="shared" si="33"/>
        <v>#N/A</v>
      </c>
      <c r="Q248" s="22"/>
      <c r="R248" s="22" t="e">
        <f t="shared" si="30"/>
        <v>#N/A</v>
      </c>
      <c r="S248" s="26"/>
      <c r="T248" s="18">
        <f t="shared" si="34"/>
        <v>0</v>
      </c>
      <c r="U248" s="27" t="str">
        <f t="shared" si="35"/>
        <v/>
      </c>
      <c r="V248" s="22" t="str">
        <f t="shared" si="36"/>
        <v/>
      </c>
      <c r="W248" s="23" t="str">
        <f t="shared" si="37"/>
        <v/>
      </c>
      <c r="X248" s="18" t="str">
        <f t="shared" si="38"/>
        <v/>
      </c>
      <c r="Y248" s="18" t="str">
        <f t="shared" si="39"/>
        <v/>
      </c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  <c r="AM248" s="20"/>
      <c r="AN248" s="20"/>
      <c r="AO248" s="20"/>
      <c r="AP248" s="20"/>
      <c r="AQ248" s="20"/>
      <c r="AR248" s="20"/>
      <c r="AS248" s="20"/>
    </row>
    <row r="249" spans="1:45" ht="23.25" x14ac:dyDescent="0.35">
      <c r="A249" s="15">
        <v>246</v>
      </c>
      <c r="B249" s="18"/>
      <c r="C249" s="18"/>
      <c r="D249" s="19"/>
      <c r="E249" s="18"/>
      <c r="F249" s="20"/>
      <c r="G249" s="18"/>
      <c r="H249" s="18">
        <f t="shared" si="31"/>
        <v>0</v>
      </c>
      <c r="I249" s="21"/>
      <c r="J249" s="22" t="str">
        <f t="shared" si="32"/>
        <v/>
      </c>
      <c r="K249" s="23"/>
      <c r="L249" s="20"/>
      <c r="M249" s="18">
        <f>IFERROR(VLOOKUP(L249,[1]!ТМ[#Data],2,FALSE),0)</f>
        <v>0</v>
      </c>
      <c r="N249" s="20"/>
      <c r="O249" s="24"/>
      <c r="P249" s="25" t="e">
        <f t="shared" si="33"/>
        <v>#N/A</v>
      </c>
      <c r="Q249" s="22"/>
      <c r="R249" s="22" t="e">
        <f t="shared" si="30"/>
        <v>#N/A</v>
      </c>
      <c r="S249" s="26"/>
      <c r="T249" s="18">
        <f t="shared" si="34"/>
        <v>0</v>
      </c>
      <c r="U249" s="27" t="str">
        <f t="shared" si="35"/>
        <v/>
      </c>
      <c r="V249" s="22" t="str">
        <f t="shared" si="36"/>
        <v/>
      </c>
      <c r="W249" s="23" t="str">
        <f t="shared" si="37"/>
        <v/>
      </c>
      <c r="X249" s="18" t="str">
        <f t="shared" si="38"/>
        <v/>
      </c>
      <c r="Y249" s="18" t="str">
        <f t="shared" si="39"/>
        <v/>
      </c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  <c r="AM249" s="20"/>
      <c r="AN249" s="20"/>
      <c r="AO249" s="20"/>
      <c r="AP249" s="20"/>
      <c r="AQ249" s="20"/>
      <c r="AR249" s="20"/>
      <c r="AS249" s="20"/>
    </row>
    <row r="250" spans="1:45" ht="23.25" x14ac:dyDescent="0.35">
      <c r="A250" s="15">
        <v>247</v>
      </c>
      <c r="B250" s="18"/>
      <c r="C250" s="18"/>
      <c r="D250" s="19"/>
      <c r="E250" s="18"/>
      <c r="F250" s="20"/>
      <c r="G250" s="18"/>
      <c r="H250" s="18">
        <f t="shared" si="31"/>
        <v>0</v>
      </c>
      <c r="I250" s="21"/>
      <c r="J250" s="22" t="str">
        <f t="shared" si="32"/>
        <v/>
      </c>
      <c r="K250" s="23"/>
      <c r="L250" s="20"/>
      <c r="M250" s="18">
        <f>IFERROR(VLOOKUP(L250,[1]!ТМ[#Data],2,FALSE),0)</f>
        <v>0</v>
      </c>
      <c r="N250" s="20"/>
      <c r="O250" s="24"/>
      <c r="P250" s="25" t="e">
        <f t="shared" si="33"/>
        <v>#N/A</v>
      </c>
      <c r="Q250" s="22"/>
      <c r="R250" s="22" t="e">
        <f t="shared" si="30"/>
        <v>#N/A</v>
      </c>
      <c r="S250" s="26"/>
      <c r="T250" s="18">
        <f t="shared" si="34"/>
        <v>0</v>
      </c>
      <c r="U250" s="27" t="str">
        <f t="shared" si="35"/>
        <v/>
      </c>
      <c r="V250" s="22" t="str">
        <f t="shared" si="36"/>
        <v/>
      </c>
      <c r="W250" s="23" t="str">
        <f t="shared" si="37"/>
        <v/>
      </c>
      <c r="X250" s="18" t="str">
        <f t="shared" si="38"/>
        <v/>
      </c>
      <c r="Y250" s="18" t="str">
        <f t="shared" si="39"/>
        <v/>
      </c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  <c r="AM250" s="20"/>
      <c r="AN250" s="20"/>
      <c r="AO250" s="20"/>
      <c r="AP250" s="20"/>
      <c r="AQ250" s="20"/>
      <c r="AR250" s="20"/>
      <c r="AS250" s="20"/>
    </row>
    <row r="251" spans="1:45" ht="23.25" x14ac:dyDescent="0.35">
      <c r="A251" s="15">
        <v>248</v>
      </c>
      <c r="B251" s="18"/>
      <c r="C251" s="18"/>
      <c r="D251" s="19"/>
      <c r="E251" s="18"/>
      <c r="F251" s="20"/>
      <c r="G251" s="18"/>
      <c r="H251" s="18">
        <f t="shared" si="31"/>
        <v>0</v>
      </c>
      <c r="I251" s="21"/>
      <c r="J251" s="22" t="str">
        <f t="shared" si="32"/>
        <v/>
      </c>
      <c r="K251" s="23"/>
      <c r="L251" s="20"/>
      <c r="M251" s="18">
        <f>IFERROR(VLOOKUP(L251,[1]!ТМ[#Data],2,FALSE),0)</f>
        <v>0</v>
      </c>
      <c r="N251" s="20"/>
      <c r="O251" s="24"/>
      <c r="P251" s="25" t="e">
        <f t="shared" si="33"/>
        <v>#N/A</v>
      </c>
      <c r="Q251" s="22"/>
      <c r="R251" s="22" t="e">
        <f t="shared" si="30"/>
        <v>#N/A</v>
      </c>
      <c r="S251" s="26"/>
      <c r="T251" s="18">
        <f t="shared" si="34"/>
        <v>0</v>
      </c>
      <c r="U251" s="27" t="str">
        <f t="shared" si="35"/>
        <v/>
      </c>
      <c r="V251" s="22" t="str">
        <f t="shared" si="36"/>
        <v/>
      </c>
      <c r="W251" s="23" t="str">
        <f t="shared" si="37"/>
        <v/>
      </c>
      <c r="X251" s="18" t="str">
        <f t="shared" si="38"/>
        <v/>
      </c>
      <c r="Y251" s="18" t="str">
        <f t="shared" si="39"/>
        <v/>
      </c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  <c r="AM251" s="20"/>
      <c r="AN251" s="20"/>
      <c r="AO251" s="20"/>
      <c r="AP251" s="20"/>
      <c r="AQ251" s="20"/>
      <c r="AR251" s="20"/>
      <c r="AS251" s="20"/>
    </row>
    <row r="252" spans="1:45" ht="23.25" x14ac:dyDescent="0.35">
      <c r="A252" s="15">
        <v>249</v>
      </c>
      <c r="B252" s="18"/>
      <c r="C252" s="18"/>
      <c r="D252" s="19"/>
      <c r="E252" s="18"/>
      <c r="F252" s="20"/>
      <c r="G252" s="18"/>
      <c r="H252" s="18">
        <f t="shared" si="31"/>
        <v>0</v>
      </c>
      <c r="I252" s="21"/>
      <c r="J252" s="22" t="str">
        <f t="shared" si="32"/>
        <v/>
      </c>
      <c r="K252" s="23"/>
      <c r="L252" s="20"/>
      <c r="M252" s="18">
        <f>IFERROR(VLOOKUP(L252,[1]!ТМ[#Data],2,FALSE),0)</f>
        <v>0</v>
      </c>
      <c r="N252" s="20"/>
      <c r="O252" s="24"/>
      <c r="P252" s="25" t="e">
        <f t="shared" si="33"/>
        <v>#N/A</v>
      </c>
      <c r="Q252" s="22"/>
      <c r="R252" s="22" t="e">
        <f t="shared" si="30"/>
        <v>#N/A</v>
      </c>
      <c r="S252" s="26"/>
      <c r="T252" s="18">
        <f t="shared" si="34"/>
        <v>0</v>
      </c>
      <c r="U252" s="27" t="str">
        <f t="shared" si="35"/>
        <v/>
      </c>
      <c r="V252" s="22" t="str">
        <f t="shared" si="36"/>
        <v/>
      </c>
      <c r="W252" s="23" t="str">
        <f t="shared" si="37"/>
        <v/>
      </c>
      <c r="X252" s="18" t="str">
        <f t="shared" si="38"/>
        <v/>
      </c>
      <c r="Y252" s="18" t="str">
        <f t="shared" si="39"/>
        <v/>
      </c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  <c r="AM252" s="20"/>
      <c r="AN252" s="20"/>
      <c r="AO252" s="20"/>
      <c r="AP252" s="20"/>
      <c r="AQ252" s="20"/>
      <c r="AR252" s="20"/>
      <c r="AS252" s="20"/>
    </row>
    <row r="253" spans="1:45" ht="23.25" x14ac:dyDescent="0.35">
      <c r="A253" s="15">
        <v>250</v>
      </c>
      <c r="B253" s="18"/>
      <c r="C253" s="18"/>
      <c r="D253" s="19"/>
      <c r="E253" s="18"/>
      <c r="F253" s="20"/>
      <c r="G253" s="18"/>
      <c r="H253" s="18">
        <f t="shared" si="31"/>
        <v>0</v>
      </c>
      <c r="I253" s="21"/>
      <c r="J253" s="22" t="str">
        <f t="shared" si="32"/>
        <v/>
      </c>
      <c r="K253" s="23"/>
      <c r="L253" s="20"/>
      <c r="M253" s="18">
        <f>IFERROR(VLOOKUP(L253,[1]!ТМ[#Data],2,FALSE),0)</f>
        <v>0</v>
      </c>
      <c r="N253" s="20"/>
      <c r="O253" s="24"/>
      <c r="P253" s="25" t="e">
        <f t="shared" si="33"/>
        <v>#N/A</v>
      </c>
      <c r="Q253" s="22"/>
      <c r="R253" s="22" t="e">
        <f t="shared" si="30"/>
        <v>#N/A</v>
      </c>
      <c r="S253" s="26"/>
      <c r="T253" s="18">
        <f t="shared" si="34"/>
        <v>0</v>
      </c>
      <c r="U253" s="27" t="str">
        <f t="shared" si="35"/>
        <v/>
      </c>
      <c r="V253" s="22" t="str">
        <f t="shared" si="36"/>
        <v/>
      </c>
      <c r="W253" s="23" t="str">
        <f t="shared" si="37"/>
        <v/>
      </c>
      <c r="X253" s="18" t="str">
        <f t="shared" si="38"/>
        <v/>
      </c>
      <c r="Y253" s="18" t="str">
        <f t="shared" si="39"/>
        <v/>
      </c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  <c r="AM253" s="20"/>
      <c r="AN253" s="20"/>
      <c r="AO253" s="20"/>
      <c r="AP253" s="20"/>
      <c r="AQ253" s="20"/>
      <c r="AR253" s="20"/>
      <c r="AS253" s="20"/>
    </row>
  </sheetData>
  <dataConsolidate/>
  <mergeCells count="7">
    <mergeCell ref="Z3:AS3"/>
    <mergeCell ref="B1:C1"/>
    <mergeCell ref="D1:E1"/>
    <mergeCell ref="G1:H1"/>
    <mergeCell ref="I3:K3"/>
    <mergeCell ref="O3:S3"/>
    <mergeCell ref="U3:W3"/>
  </mergeCells>
  <conditionalFormatting sqref="B4:AS253">
    <cfRule type="expression" dxfId="1" priority="1">
      <formula>MOD(ROW(A3),2)=0</formula>
    </cfRule>
    <cfRule type="expression" dxfId="0" priority="2">
      <formula>MOD(ROW(A2),2)=0</formula>
    </cfRule>
  </conditionalFormatting>
  <dataValidations count="3">
    <dataValidation type="list" allowBlank="1" errorTitle="Ошибка" error="Пожалуйста введите код из списка" sqref="Z4:AS253" xr:uid="{C54BE7DF-68F7-4987-82DC-DFE3C4F50308}">
      <formula1>INDIRECT("МОК[КОД]")</formula1>
    </dataValidation>
    <dataValidation type="list" allowBlank="1" showInputMessage="1" showErrorMessage="1" sqref="L4:L253" xr:uid="{CCD5B6A4-6717-4C3C-9302-85D526D2BBB6}">
      <formula1>INDIRECT("ТМ[Материал]")</formula1>
    </dataValidation>
    <dataValidation type="list" allowBlank="1" sqref="N4:N253" xr:uid="{43B3C239-0016-4875-83F8-65C198725297}">
      <formula1>"Лазерная вырезка,Балка/Двутавр,Квадрат,Круг/Пруток,Лента,Лист/Плита,Труба круглая,Труба профильная,Уголок,Штанга резьбовая,Швеллер,Шестигранник"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750BF-4885-4C4F-B564-8887C80E8C15}">
  <sheetPr codeName="Лист1"/>
  <dimension ref="A1:H204"/>
  <sheetViews>
    <sheetView showGridLines="0" showZeros="0" tabSelected="1" showRuler="0" view="pageLayout" topLeftCell="A106" zoomScaleNormal="100" workbookViewId="0">
      <selection activeCell="G201" sqref="G201"/>
    </sheetView>
  </sheetViews>
  <sheetFormatPr defaultColWidth="9.140625" defaultRowHeight="12.75" customHeight="1" x14ac:dyDescent="0.2"/>
  <cols>
    <col min="1" max="1" width="4.5703125" customWidth="1"/>
    <col min="2" max="2" width="22" customWidth="1"/>
    <col min="3" max="3" width="32.7109375" customWidth="1"/>
    <col min="4" max="4" width="22.42578125" customWidth="1"/>
    <col min="5" max="5" width="13" customWidth="1"/>
    <col min="6" max="6" width="14.85546875" customWidth="1"/>
    <col min="7" max="7" width="19" customWidth="1"/>
    <col min="8" max="8" width="17.140625" customWidth="1"/>
  </cols>
  <sheetData>
    <row r="1" spans="1:8" ht="12.75" customHeight="1" x14ac:dyDescent="0.2">
      <c r="C1" s="29"/>
      <c r="F1" s="30"/>
    </row>
    <row r="2" spans="1:8" ht="25.5" customHeight="1" x14ac:dyDescent="0.2">
      <c r="A2" s="31"/>
      <c r="B2" s="64" t="s">
        <v>84</v>
      </c>
      <c r="C2" s="64"/>
      <c r="D2" s="32" t="str">
        <f>'[1]Расчет материала'!I1</f>
        <v>01 ноября 2019</v>
      </c>
      <c r="E2" s="33"/>
      <c r="F2" s="34"/>
      <c r="G2" s="33"/>
      <c r="H2" s="35" t="s">
        <v>85</v>
      </c>
    </row>
    <row r="3" spans="1:8" x14ac:dyDescent="0.2">
      <c r="A3" s="31"/>
      <c r="B3" s="33"/>
      <c r="C3" s="36"/>
      <c r="D3" s="33"/>
      <c r="E3" s="33"/>
      <c r="F3" s="34"/>
      <c r="G3" s="33"/>
      <c r="H3" s="33"/>
    </row>
    <row r="4" spans="1:8" ht="40.5" customHeight="1" x14ac:dyDescent="0.2">
      <c r="A4" s="37" t="s">
        <v>4</v>
      </c>
      <c r="B4" s="65" t="s">
        <v>86</v>
      </c>
      <c r="C4" s="66"/>
      <c r="D4" s="38" t="s">
        <v>14</v>
      </c>
      <c r="E4" s="39" t="s">
        <v>20</v>
      </c>
      <c r="F4" s="39" t="s">
        <v>87</v>
      </c>
      <c r="G4" s="39" t="s">
        <v>88</v>
      </c>
      <c r="H4" s="39" t="s">
        <v>89</v>
      </c>
    </row>
    <row r="5" spans="1:8" ht="28.35" customHeight="1" x14ac:dyDescent="0.25">
      <c r="A5" s="38">
        <v>1</v>
      </c>
      <c r="B5" s="40" t="str">
        <f>[1]Итоги!P4</f>
        <v>Сталь 3</v>
      </c>
      <c r="C5" s="41" t="str">
        <f>_xlfn.IFS([1]Итоги!Q4="Лист/Плита",(CONCATENATE([1]Итоги!Q4,[1]Итоги!R4,[1]Итоги!S4,[1]Итоги!T4,[1]Итоги!U4,[1]Итоги!V4,[1]Итоги!W4,[1]Итоги!X4,[1]Итоги!Y4)),[1]Итоги!Q4="Уголок",(CONCATENATE([1]Итоги!Q4," ",[1]Итоги!R4,[1]Итоги!S4,[1]Итоги!T4,[1]Итоги!U4,[1]Итоги!V4,[1]Итоги!W4,[1]Итоги!X4)),[1]Итоги!Q4="Труба профильная",(CONCATENATE([1]Итоги!Q4," ",[1]Итоги!R4,[1]Итоги!S4,[1]Итоги!T4,[1]Итоги!U4,[1]Итоги!V4,[1]Итоги!W4,[1]Итоги!X4)),TRUE,(CONCATENATE([1]Итоги!Q4,[1]Итоги!R4,[1]Итоги!S4,[1]Итоги!T4,[1]Итоги!U4,[1]Итоги!V4,[1]Итоги!W4,[1]Итоги!X4)))</f>
        <v xml:space="preserve">Круг/Пруток Ø16 </v>
      </c>
      <c r="D5" s="38" t="str">
        <f>IFERROR(VLOOKUP(B5,[1]!ТМ[#Data],2,FALSE),0)</f>
        <v>ГОСТ 380-2005</v>
      </c>
      <c r="E5" s="42" t="str">
        <f t="shared" ref="E5:E17" si="0">IF(B5=0,0,(IF(ISERR(SEARCH("Лист",C5)),"м.","шт.")))</f>
        <v>м.</v>
      </c>
      <c r="F5" s="38">
        <f>[1]Итоги!Z4</f>
        <v>6.3999999999999995</v>
      </c>
      <c r="G5" s="42" t="str">
        <f>IF(B5=0,0,('[1]Расчет материала'!D1))</f>
        <v>заказ № М19123</v>
      </c>
      <c r="H5" s="43"/>
    </row>
    <row r="6" spans="1:8" ht="28.35" customHeight="1" x14ac:dyDescent="0.25">
      <c r="A6" s="38">
        <v>2</v>
      </c>
      <c r="B6" s="44" t="str">
        <f>[1]Итоги!P5</f>
        <v>Сталь 3</v>
      </c>
      <c r="C6" s="41" t="str">
        <f>_xlfn.IFS([1]Итоги!Q5="Лист/Плита",(CONCATENATE([1]Итоги!Q5,[1]Итоги!R5,[1]Итоги!S5,[1]Итоги!T5,[1]Итоги!U5,[1]Итоги!V5,[1]Итоги!W5,[1]Итоги!X5,[1]Итоги!Y5)),[1]Итоги!Q5="Уголок",(CONCATENATE([1]Итоги!Q5," ",[1]Итоги!R5,[1]Итоги!S5,[1]Итоги!T5,[1]Итоги!U5,[1]Итоги!V5,[1]Итоги!W5,[1]Итоги!X5)),[1]Итоги!Q5="Труба профильная",(CONCATENATE([1]Итоги!Q5," ",[1]Итоги!R5,[1]Итоги!S5,[1]Итоги!T5,[1]Итоги!U5,[1]Итоги!V5,[1]Итоги!W5,[1]Итоги!X5)),TRUE,(CONCATENATE([1]Итоги!Q5,[1]Итоги!R5,[1]Итоги!S5,[1]Итоги!T5,[1]Итоги!U5,[1]Итоги!V5,[1]Итоги!W5,[1]Итоги!X5)))</f>
        <v xml:space="preserve">Круг/Пруток Ø16 </v>
      </c>
      <c r="D6" s="38" t="str">
        <f>IFERROR(VLOOKUP(B6,[1]!ТМ[#Data],2,FALSE),0)</f>
        <v>ГОСТ 380-2005</v>
      </c>
      <c r="E6" s="42" t="str">
        <f t="shared" si="0"/>
        <v>м.</v>
      </c>
      <c r="F6" s="38">
        <f>[1]Итоги!Z5</f>
        <v>4.5</v>
      </c>
      <c r="G6" s="42" t="str">
        <f>IF(B6=0,0,('[1]Расчет материала'!D1))</f>
        <v>заказ № М19123</v>
      </c>
      <c r="H6" s="43"/>
    </row>
    <row r="7" spans="1:8" ht="28.35" customHeight="1" x14ac:dyDescent="0.25">
      <c r="A7" s="38">
        <v>3</v>
      </c>
      <c r="B7" s="40" t="str">
        <f>[1]Итоги!P6</f>
        <v>Сталь 3</v>
      </c>
      <c r="C7" s="41" t="str">
        <f>_xlfn.IFS([1]Итоги!Q6="Лист/Плита",(CONCATENATE([1]Итоги!Q6,[1]Итоги!R6,[1]Итоги!S6,[1]Итоги!T6,[1]Итоги!U6,[1]Итоги!V6,[1]Итоги!W6,[1]Итоги!X6,[1]Итоги!Y6)),[1]Итоги!Q6="Уголок",(CONCATENATE([1]Итоги!Q6," ",[1]Итоги!R6,[1]Итоги!S6,[1]Итоги!T6,[1]Итоги!U6,[1]Итоги!V6,[1]Итоги!W6,[1]Итоги!X6)),[1]Итоги!Q6="Труба профильная",(CONCATENATE([1]Итоги!Q6," ",[1]Итоги!R6,[1]Итоги!S6,[1]Итоги!T6,[1]Итоги!U6,[1]Итоги!V6,[1]Итоги!W6,[1]Итоги!X6)),TRUE,(CONCATENATE([1]Итоги!Q6,[1]Итоги!R6,[1]Итоги!S6,[1]Итоги!T6,[1]Итоги!U6,[1]Итоги!V6,[1]Итоги!W6,[1]Итоги!X6)))</f>
        <v xml:space="preserve">Круг/Пруток Ø16 </v>
      </c>
      <c r="D7" s="38" t="str">
        <f>IFERROR(VLOOKUP(B7,[1]!ТМ[#Data],2,FALSE),0)</f>
        <v>ГОСТ 380-2005</v>
      </c>
      <c r="E7" s="42" t="str">
        <f t="shared" si="0"/>
        <v>м.</v>
      </c>
      <c r="F7" s="38">
        <f>[1]Итоги!Z6</f>
        <v>1.8</v>
      </c>
      <c r="G7" s="42" t="str">
        <f>IF(B7=0,0,('[1]Расчет материала'!D1))</f>
        <v>заказ № М19123</v>
      </c>
      <c r="H7" s="43"/>
    </row>
    <row r="8" spans="1:8" ht="28.35" customHeight="1" x14ac:dyDescent="0.25">
      <c r="A8" s="38">
        <v>4</v>
      </c>
      <c r="B8" s="40" t="str">
        <f>[1]Итоги!P7</f>
        <v>Сталь 3</v>
      </c>
      <c r="C8" s="41" t="str">
        <f>_xlfn.IFS([1]Итоги!Q7="Лист/Плита",(CONCATENATE([1]Итоги!Q7,[1]Итоги!R7,[1]Итоги!S7,[1]Итоги!T7,[1]Итоги!U7,[1]Итоги!V7,[1]Итоги!W7,[1]Итоги!X7,[1]Итоги!Y7)),[1]Итоги!Q7="Уголок",(CONCATENATE([1]Итоги!Q7," ",[1]Итоги!R7,[1]Итоги!S7,[1]Итоги!T7,[1]Итоги!U7,[1]Итоги!V7,[1]Итоги!W7,[1]Итоги!X7)),[1]Итоги!Q7="Труба профильная",(CONCATENATE([1]Итоги!Q7," ",[1]Итоги!R7,[1]Итоги!S7,[1]Итоги!T7,[1]Итоги!U7,[1]Итоги!V7,[1]Итоги!W7,[1]Итоги!X7)),TRUE,(CONCATENATE([1]Итоги!Q7,[1]Итоги!R7,[1]Итоги!S7,[1]Итоги!T7,[1]Итоги!U7,[1]Итоги!V7,[1]Итоги!W7,[1]Итоги!X7)))</f>
        <v xml:space="preserve">Круг/Пруток Ø28 </v>
      </c>
      <c r="D8" s="38" t="str">
        <f>IFERROR(VLOOKUP(B8,[1]!ТМ[#Data],2,FALSE),0)</f>
        <v>ГОСТ 380-2005</v>
      </c>
      <c r="E8" s="42" t="str">
        <f t="shared" si="0"/>
        <v>м.</v>
      </c>
      <c r="F8" s="38">
        <f>[1]Итоги!Z7</f>
        <v>7.3</v>
      </c>
      <c r="G8" s="42" t="str">
        <f>IF(B8=0,0,('[1]Расчет материала'!D1))</f>
        <v>заказ № М19123</v>
      </c>
      <c r="H8" s="43"/>
    </row>
    <row r="9" spans="1:8" ht="28.35" customHeight="1" x14ac:dyDescent="0.25">
      <c r="A9" s="38">
        <v>5</v>
      </c>
      <c r="B9" s="40" t="str">
        <f>[1]Итоги!P8</f>
        <v>Сталь 3</v>
      </c>
      <c r="C9" s="41" t="str">
        <f>_xlfn.IFS([1]Итоги!Q8="Лист/Плита",(CONCATENATE([1]Итоги!Q8,[1]Итоги!R8,[1]Итоги!S8,[1]Итоги!T8,[1]Итоги!U8,[1]Итоги!V8,[1]Итоги!W8,[1]Итоги!X8,[1]Итоги!Y8)),[1]Итоги!Q8="Уголок",(CONCATENATE([1]Итоги!Q8," ",[1]Итоги!R8,[1]Итоги!S8,[1]Итоги!T8,[1]Итоги!U8,[1]Итоги!V8,[1]Итоги!W8,[1]Итоги!X8)),[1]Итоги!Q8="Труба профильная",(CONCATENATE([1]Итоги!Q8," ",[1]Итоги!R8,[1]Итоги!S8,[1]Итоги!T8,[1]Итоги!U8,[1]Итоги!V8,[1]Итоги!W8,[1]Итоги!X8)),TRUE,(CONCATENATE([1]Итоги!Q8,[1]Итоги!R8,[1]Итоги!S8,[1]Итоги!T8,[1]Итоги!U8,[1]Итоги!V8,[1]Итоги!W8,[1]Итоги!X8)))</f>
        <v>Лист/Плита s3 21х22</v>
      </c>
      <c r="D9" s="38" t="str">
        <f>IFERROR(VLOOKUP(B9,[1]!ТМ[#Data],2,FALSE),0)</f>
        <v>ГОСТ 380-2005</v>
      </c>
      <c r="E9" s="42" t="str">
        <f t="shared" si="0"/>
        <v>шт.</v>
      </c>
      <c r="F9" s="38">
        <f>[1]Итоги!Z8</f>
        <v>122</v>
      </c>
      <c r="G9" s="42" t="str">
        <f>IF(B9=0,0,('[1]Расчет материала'!D1))</f>
        <v>заказ № М19123</v>
      </c>
      <c r="H9" s="43"/>
    </row>
    <row r="10" spans="1:8" ht="28.35" customHeight="1" x14ac:dyDescent="0.25">
      <c r="A10" s="38">
        <v>6</v>
      </c>
      <c r="B10" s="40" t="str">
        <f>[1]Итоги!P9</f>
        <v>Сталь 20</v>
      </c>
      <c r="C10" s="41" t="str">
        <f>_xlfn.IFS([1]Итоги!Q9="Лист/Плита",(CONCATENATE([1]Итоги!Q9,[1]Итоги!R9,[1]Итоги!S9,[1]Итоги!T9,[1]Итоги!U9,[1]Итоги!V9,[1]Итоги!W9,[1]Итоги!X9,[1]Итоги!Y9)),[1]Итоги!Q9="Уголок",(CONCATENATE([1]Итоги!Q9," ",[1]Итоги!R9,[1]Итоги!S9,[1]Итоги!T9,[1]Итоги!U9,[1]Итоги!V9,[1]Итоги!W9,[1]Итоги!X9)),[1]Итоги!Q9="Труба профильная",(CONCATENATE([1]Итоги!Q9," ",[1]Итоги!R9,[1]Итоги!S9,[1]Итоги!T9,[1]Итоги!U9,[1]Итоги!V9,[1]Итоги!W9,[1]Итоги!X9)),TRUE,(CONCATENATE([1]Итоги!Q9,[1]Итоги!R9,[1]Итоги!S9,[1]Итоги!T9,[1]Итоги!U9,[1]Итоги!V9,[1]Итоги!W9,[1]Итоги!X9)))</f>
        <v xml:space="preserve">Круг/Пруток Ø36 </v>
      </c>
      <c r="D10" s="38" t="str">
        <f>IFERROR(VLOOKUP(B10,[1]!ТМ[#Data],2,FALSE),0)</f>
        <v>ГОСТ 1050-88</v>
      </c>
      <c r="E10" s="42" t="str">
        <f t="shared" si="0"/>
        <v>м.</v>
      </c>
      <c r="F10" s="38">
        <f>[1]Итоги!Z9</f>
        <v>0.79999999999999993</v>
      </c>
      <c r="G10" s="42" t="str">
        <f>IF(B10=0,0,('[1]Расчет материала'!D1))</f>
        <v>заказ № М19123</v>
      </c>
      <c r="H10" s="43"/>
    </row>
    <row r="11" spans="1:8" ht="28.35" customHeight="1" x14ac:dyDescent="0.25">
      <c r="A11" s="38">
        <v>7</v>
      </c>
      <c r="B11" s="40" t="str">
        <f>[1]Итоги!P10</f>
        <v>Сталь 20</v>
      </c>
      <c r="C11" s="41" t="str">
        <f>_xlfn.IFS([1]Итоги!Q10="Лист/Плита",(CONCATENATE([1]Итоги!Q10,[1]Итоги!R10,[1]Итоги!S10,[1]Итоги!T10,[1]Итоги!U10,[1]Итоги!V10,[1]Итоги!W10,[1]Итоги!X10,[1]Итоги!Y10)),[1]Итоги!Q10="Уголок",(CONCATENATE([1]Итоги!Q10," ",[1]Итоги!R10,[1]Итоги!S10,[1]Итоги!T10,[1]Итоги!U10,[1]Итоги!V10,[1]Итоги!W10,[1]Итоги!X10)),[1]Итоги!Q10="Труба профильная",(CONCATENATE([1]Итоги!Q10," ",[1]Итоги!R10,[1]Итоги!S10,[1]Итоги!T10,[1]Итоги!U10,[1]Итоги!V10,[1]Итоги!W10,[1]Итоги!X10)),TRUE,(CONCATENATE([1]Итоги!Q10,[1]Итоги!R10,[1]Итоги!S10,[1]Итоги!T10,[1]Итоги!U10,[1]Итоги!V10,[1]Итоги!W10,[1]Итоги!X10)))</f>
        <v xml:space="preserve">Круг/Пруток Ø30 </v>
      </c>
      <c r="D11" s="38" t="str">
        <f>IFERROR(VLOOKUP(B11,[1]!ТМ[#Data],2,FALSE),0)</f>
        <v>ГОСТ 1050-88</v>
      </c>
      <c r="E11" s="42" t="str">
        <f t="shared" si="0"/>
        <v>м.</v>
      </c>
      <c r="F11" s="38">
        <f>[1]Итоги!Z10</f>
        <v>4.5</v>
      </c>
      <c r="G11" s="42" t="str">
        <f>IF(B11=0,0,('[1]Расчет материала'!D1))</f>
        <v>заказ № М19123</v>
      </c>
      <c r="H11" s="43"/>
    </row>
    <row r="12" spans="1:8" ht="28.35" customHeight="1" x14ac:dyDescent="0.25">
      <c r="A12" s="38">
        <v>8</v>
      </c>
      <c r="B12" s="40" t="str">
        <f>[1]Итоги!P11</f>
        <v>Сталь 20</v>
      </c>
      <c r="C12" s="41" t="str">
        <f>_xlfn.IFS([1]Итоги!Q11="Лист/Плита",(CONCATENATE([1]Итоги!Q11,[1]Итоги!R11,[1]Итоги!S11,[1]Итоги!T11,[1]Итоги!U11,[1]Итоги!V11,[1]Итоги!W11,[1]Итоги!X11,[1]Итоги!Y11)),[1]Итоги!Q11="Уголок",(CONCATENATE([1]Итоги!Q11," ",[1]Итоги!R11,[1]Итоги!S11,[1]Итоги!T11,[1]Итоги!U11,[1]Итоги!V11,[1]Итоги!W11,[1]Итоги!X11)),[1]Итоги!Q11="Труба профильная",(CONCATENATE([1]Итоги!Q11," ",[1]Итоги!R11,[1]Итоги!S11,[1]Итоги!T11,[1]Итоги!U11,[1]Итоги!V11,[1]Итоги!W11,[1]Итоги!X11)),TRUE,(CONCATENATE([1]Итоги!Q11,[1]Итоги!R11,[1]Итоги!S11,[1]Итоги!T11,[1]Итоги!U11,[1]Итоги!V11,[1]Итоги!W11,[1]Итоги!X11)))</f>
        <v xml:space="preserve">Круг/Пруток Ø190 </v>
      </c>
      <c r="D12" s="38" t="str">
        <f>IFERROR(VLOOKUP(B12,[1]!ТМ[#Data],2,FALSE),0)</f>
        <v>ГОСТ 1050-88</v>
      </c>
      <c r="E12" s="42" t="str">
        <f t="shared" si="0"/>
        <v>м.</v>
      </c>
      <c r="F12" s="38">
        <f>[1]Итоги!Z11</f>
        <v>3.1</v>
      </c>
      <c r="G12" s="42" t="str">
        <f>IF(B12=0,0,('[1]Расчет материала'!D1))</f>
        <v>заказ № М19123</v>
      </c>
      <c r="H12" s="43"/>
    </row>
    <row r="13" spans="1:8" ht="28.35" customHeight="1" x14ac:dyDescent="0.25">
      <c r="A13" s="38">
        <v>9</v>
      </c>
      <c r="B13" s="40" t="str">
        <f>[1]Итоги!P12</f>
        <v>Сталь 35</v>
      </c>
      <c r="C13" s="41" t="str">
        <f>_xlfn.IFS([1]Итоги!Q12="Лист/Плита",(CONCATENATE([1]Итоги!Q12,[1]Итоги!R12,[1]Итоги!S12,[1]Итоги!T12,[1]Итоги!U12,[1]Итоги!V12,[1]Итоги!W12,[1]Итоги!X12,[1]Итоги!Y12)),[1]Итоги!Q12="Уголок",(CONCATENATE([1]Итоги!Q12," ",[1]Итоги!R12,[1]Итоги!S12,[1]Итоги!T12,[1]Итоги!U12,[1]Итоги!V12,[1]Итоги!W12,[1]Итоги!X12)),[1]Итоги!Q12="Труба профильная",(CONCATENATE([1]Итоги!Q12," ",[1]Итоги!R12,[1]Итоги!S12,[1]Итоги!T12,[1]Итоги!U12,[1]Итоги!V12,[1]Итоги!W12,[1]Итоги!X12)),TRUE,(CONCATENATE([1]Итоги!Q12,[1]Итоги!R12,[1]Итоги!S12,[1]Итоги!T12,[1]Итоги!U12,[1]Итоги!V12,[1]Итоги!W12,[1]Итоги!X12)))</f>
        <v xml:space="preserve">Круг/Пруток Ø40 </v>
      </c>
      <c r="D13" s="38" t="str">
        <f>IFERROR(VLOOKUP(B13,[1]!ТМ[#Data],2,FALSE),0)</f>
        <v>ГОСТ 1050-88</v>
      </c>
      <c r="E13" s="42" t="str">
        <f t="shared" si="0"/>
        <v>м.</v>
      </c>
      <c r="F13" s="38">
        <f>[1]Итоги!Z12</f>
        <v>3.4</v>
      </c>
      <c r="G13" s="42" t="str">
        <f>IF(B13=0,0,('[1]Расчет материала'!D1))</f>
        <v>заказ № М19123</v>
      </c>
      <c r="H13" s="43"/>
    </row>
    <row r="14" spans="1:8" ht="28.35" customHeight="1" x14ac:dyDescent="0.25">
      <c r="A14" s="38">
        <v>10</v>
      </c>
      <c r="B14" s="40" t="str">
        <f>[1]Итоги!P13</f>
        <v>Сталь 10</v>
      </c>
      <c r="C14" s="41" t="str">
        <f>_xlfn.IFS([1]Итоги!Q13="Лист/Плита",(CONCATENATE([1]Итоги!Q13,[1]Итоги!R13,[1]Итоги!S13,[1]Итоги!T13,[1]Итоги!U13,[1]Итоги!V13,[1]Итоги!W13,[1]Итоги!X13,[1]Итоги!Y13)),[1]Итоги!Q13="Уголок",(CONCATENATE([1]Итоги!Q13," ",[1]Итоги!R13,[1]Итоги!S13,[1]Итоги!T13,[1]Итоги!U13,[1]Итоги!V13,[1]Итоги!W13,[1]Итоги!X13)),[1]Итоги!Q13="Труба профильная",(CONCATENATE([1]Итоги!Q13," ",[1]Итоги!R13,[1]Итоги!S13,[1]Итоги!T13,[1]Итоги!U13,[1]Итоги!V13,[1]Итоги!W13,[1]Итоги!X13)),TRUE,(CONCATENATE([1]Итоги!Q13,[1]Итоги!R13,[1]Итоги!S13,[1]Итоги!T13,[1]Итоги!U13,[1]Итоги!V13,[1]Итоги!W13,[1]Итоги!X13)))</f>
        <v xml:space="preserve">Круг/Пруток Ø12 </v>
      </c>
      <c r="D14" s="38" t="str">
        <f>IFERROR(VLOOKUP(B14,[1]!ТМ[#Data],2,FALSE),0)</f>
        <v>ГОСТ 1051-73</v>
      </c>
      <c r="E14" s="42" t="str">
        <f t="shared" si="0"/>
        <v>м.</v>
      </c>
      <c r="F14" s="38">
        <f>[1]Итоги!Z13</f>
        <v>4</v>
      </c>
      <c r="G14" s="42" t="str">
        <f>IF(B14=0,0,('[1]Расчет материала'!D1))</f>
        <v>заказ № М19123</v>
      </c>
      <c r="H14" s="43"/>
    </row>
    <row r="15" spans="1:8" ht="28.35" customHeight="1" x14ac:dyDescent="0.25">
      <c r="A15" s="38">
        <v>11</v>
      </c>
      <c r="B15" s="40" t="str">
        <f>[1]Итоги!P14</f>
        <v>Сталь 45</v>
      </c>
      <c r="C15" s="41" t="str">
        <f>_xlfn.IFS([1]Итоги!Q14="Лист/Плита",(CONCATENATE([1]Итоги!Q14,[1]Итоги!R14,[1]Итоги!S14,[1]Итоги!T14,[1]Итоги!U14,[1]Итоги!V14,[1]Итоги!W14,[1]Итоги!X14,[1]Итоги!Y14)),[1]Итоги!Q14="Уголок",(CONCATENATE([1]Итоги!Q14," ",[1]Итоги!R14,[1]Итоги!S14,[1]Итоги!T14,[1]Итоги!U14,[1]Итоги!V14,[1]Итоги!W14,[1]Итоги!X14)),[1]Итоги!Q14="Труба профильная",(CONCATENATE([1]Итоги!Q14," ",[1]Итоги!R14,[1]Итоги!S14,[1]Итоги!T14,[1]Итоги!U14,[1]Итоги!V14,[1]Итоги!W14,[1]Итоги!X14)),TRUE,(CONCATENATE([1]Итоги!Q14,[1]Итоги!R14,[1]Итоги!S14,[1]Итоги!T14,[1]Итоги!U14,[1]Итоги!V14,[1]Итоги!W14,[1]Итоги!X14)))</f>
        <v xml:space="preserve">Круг/Пруток Ø22 </v>
      </c>
      <c r="D15" s="38" t="str">
        <f>IFERROR(VLOOKUP(B15,[1]!ТМ[#Data],2,FALSE),0)</f>
        <v>ГОСТ 1050-88</v>
      </c>
      <c r="E15" s="42" t="str">
        <f t="shared" si="0"/>
        <v>м.</v>
      </c>
      <c r="F15" s="38">
        <f>[1]Итоги!Z14</f>
        <v>32.9</v>
      </c>
      <c r="G15" s="42" t="str">
        <f>IF(B15=0,0,('[1]Расчет материала'!D1))</f>
        <v>заказ № М19123</v>
      </c>
      <c r="H15" s="43"/>
    </row>
    <row r="16" spans="1:8" ht="28.35" customHeight="1" x14ac:dyDescent="0.25">
      <c r="A16" s="38">
        <v>12</v>
      </c>
      <c r="B16" s="40" t="str">
        <f>[1]Итоги!P15</f>
        <v>Сталь 45</v>
      </c>
      <c r="C16" s="41" t="str">
        <f>_xlfn.IFS([1]Итоги!Q15="Лист/Плита",(CONCATENATE([1]Итоги!Q15,[1]Итоги!R15,[1]Итоги!S15,[1]Итоги!T15,[1]Итоги!U15,[1]Итоги!V15,[1]Итоги!W15,[1]Итоги!X15,[1]Итоги!Y15)),[1]Итоги!Q15="Уголок",(CONCATENATE([1]Итоги!Q15," ",[1]Итоги!R15,[1]Итоги!S15,[1]Итоги!T15,[1]Итоги!U15,[1]Итоги!V15,[1]Итоги!W15,[1]Итоги!X15)),[1]Итоги!Q15="Труба профильная",(CONCATENATE([1]Итоги!Q15," ",[1]Итоги!R15,[1]Итоги!S15,[1]Итоги!T15,[1]Итоги!U15,[1]Итоги!V15,[1]Итоги!W15,[1]Итоги!X15)),TRUE,(CONCATENATE([1]Итоги!Q15,[1]Итоги!R15,[1]Итоги!S15,[1]Итоги!T15,[1]Итоги!U15,[1]Итоги!V15,[1]Итоги!W15,[1]Итоги!X15)))</f>
        <v xml:space="preserve">Круг/Пруток Ø56 </v>
      </c>
      <c r="D16" s="38" t="str">
        <f>IFERROR(VLOOKUP(B16,[1]!ТМ[#Data],2,FALSE),0)</f>
        <v>ГОСТ 1050-88</v>
      </c>
      <c r="E16" s="42" t="str">
        <f t="shared" si="0"/>
        <v>м.</v>
      </c>
      <c r="F16" s="38">
        <f>[1]Итоги!Z15</f>
        <v>35.300000000000004</v>
      </c>
      <c r="G16" s="42" t="str">
        <f>IF(B16=0,0,('[1]Расчет материала'!D1))</f>
        <v>заказ № М19123</v>
      </c>
      <c r="H16" s="43"/>
    </row>
    <row r="17" spans="1:8" ht="28.35" customHeight="1" x14ac:dyDescent="0.25">
      <c r="A17" s="38">
        <v>13</v>
      </c>
      <c r="B17" s="40">
        <f>[1]Итоги!P16</f>
        <v>0</v>
      </c>
      <c r="C17" s="41" t="str">
        <f>_xlfn.IFS([1]Итоги!Q16="Лист/Плита",(CONCATENATE([1]Итоги!Q16,[1]Итоги!R16,[1]Итоги!S16,[1]Итоги!T16,[1]Итоги!U16,[1]Итоги!V16,[1]Итоги!W16,[1]Итоги!X16,[1]Итоги!Y16)),[1]Итоги!Q16="Уголок",(CONCATENATE([1]Итоги!Q16," ",[1]Итоги!R16,[1]Итоги!S16,[1]Итоги!T16,[1]Итоги!U16,[1]Итоги!V16,[1]Итоги!W16,[1]Итоги!X16)),[1]Итоги!Q16="Труба профильная",(CONCATENATE([1]Итоги!Q16," ",[1]Итоги!R16,[1]Итоги!S16,[1]Итоги!T16,[1]Итоги!U16,[1]Итоги!V16,[1]Итоги!W16,[1]Итоги!X16)),TRUE,(CONCATENATE([1]Итоги!Q16,[1]Итоги!R16,[1]Итоги!S16,[1]Итоги!T16,[1]Итоги!U16,[1]Итоги!V16,[1]Итоги!W16,[1]Итоги!X16)))</f>
        <v/>
      </c>
      <c r="D17" s="38">
        <f>IFERROR(VLOOKUP(B17,[1]!ТМ[#Data],2,FALSE),0)</f>
        <v>0</v>
      </c>
      <c r="E17" s="42">
        <f t="shared" si="0"/>
        <v>0</v>
      </c>
      <c r="F17" s="38">
        <f>[1]Итоги!Z16</f>
        <v>0</v>
      </c>
      <c r="G17" s="42">
        <f>IF(B17=0,0,('[1]Расчет материала'!D1))</f>
        <v>0</v>
      </c>
      <c r="H17" s="43"/>
    </row>
    <row r="18" spans="1:8" ht="28.35" customHeight="1" x14ac:dyDescent="0.25">
      <c r="A18" s="38">
        <v>14</v>
      </c>
      <c r="B18" s="40">
        <f>[1]Итоги!P17</f>
        <v>0</v>
      </c>
      <c r="C18" s="41" t="str">
        <f>_xlfn.IFS([1]Итоги!Q17="Лист/Плита",(CONCATENATE([1]Итоги!Q17,[1]Итоги!R17,[1]Итоги!S17,[1]Итоги!T17,[1]Итоги!U17,[1]Итоги!V17,[1]Итоги!W17,[1]Итоги!X17,[1]Итоги!Y17)),[1]Итоги!Q17="Уголок",(CONCATENATE([1]Итоги!Q17," ",[1]Итоги!R17,[1]Итоги!S17,[1]Итоги!T17,[1]Итоги!U17,[1]Итоги!V17,[1]Итоги!W17,[1]Итоги!X17)),[1]Итоги!Q17="Труба профильная",(CONCATENATE([1]Итоги!Q17," ",[1]Итоги!R17,[1]Итоги!S17,[1]Итоги!T17,[1]Итоги!U17,[1]Итоги!V17,[1]Итоги!W17,[1]Итоги!X17)),TRUE,(CONCATENATE([1]Итоги!Q17,[1]Итоги!R17,[1]Итоги!S17,[1]Итоги!T17,[1]Итоги!U17,[1]Итоги!V17,[1]Итоги!W17,[1]Итоги!X17)))</f>
        <v/>
      </c>
      <c r="D18" s="38">
        <f>IFERROR(VLOOKUP(B18,[1]!ТМ[#Data],2,FALSE),0)</f>
        <v>0</v>
      </c>
      <c r="E18" s="42">
        <f>IF(B18=0,0,(IF(ISERR(SEARCH("Лист",C18)),"м.","шт.")))</f>
        <v>0</v>
      </c>
      <c r="F18" s="38">
        <f>[1]Итоги!Z17</f>
        <v>0</v>
      </c>
      <c r="G18" s="42">
        <f>IF(B18=0,0,('[1]Расчет материала'!D1))</f>
        <v>0</v>
      </c>
      <c r="H18" s="43"/>
    </row>
    <row r="19" spans="1:8" ht="28.35" customHeight="1" x14ac:dyDescent="0.25">
      <c r="A19" s="38">
        <v>15</v>
      </c>
      <c r="B19" s="40">
        <f>[1]Итоги!P18</f>
        <v>0</v>
      </c>
      <c r="C19" s="41" t="str">
        <f>_xlfn.IFS([1]Итоги!Q18="Лист/Плита",(CONCATENATE([1]Итоги!Q18,[1]Итоги!R18,[1]Итоги!S18,[1]Итоги!T18,[1]Итоги!U18,[1]Итоги!V18,[1]Итоги!W18,[1]Итоги!X18,[1]Итоги!Y18)),[1]Итоги!Q18="Уголок",(CONCATENATE([1]Итоги!Q18," ",[1]Итоги!R18,[1]Итоги!S18,[1]Итоги!T18,[1]Итоги!U18,[1]Итоги!V18,[1]Итоги!W18,[1]Итоги!X18)),[1]Итоги!Q18="Труба профильная",(CONCATENATE([1]Итоги!Q18," ",[1]Итоги!R18,[1]Итоги!S18,[1]Итоги!T18,[1]Итоги!U18,[1]Итоги!V18,[1]Итоги!W18,[1]Итоги!X18)),TRUE,(CONCATENATE([1]Итоги!Q18,[1]Итоги!R18,[1]Итоги!S18,[1]Итоги!T18,[1]Итоги!U18,[1]Итоги!V18,[1]Итоги!W18,[1]Итоги!X18)))</f>
        <v/>
      </c>
      <c r="D19" s="38">
        <f>IFERROR(VLOOKUP(B19,[1]!ТМ[#Data],2,FALSE),0)</f>
        <v>0</v>
      </c>
      <c r="E19" s="42">
        <f>IF(B19=0,0,(IF(ISERR(SEARCH("Лист",C19)),"м.","шт.")))</f>
        <v>0</v>
      </c>
      <c r="F19" s="38">
        <f>[1]Итоги!Z18</f>
        <v>0</v>
      </c>
      <c r="G19" s="42">
        <f>IF(B19=0,0,('[1]Расчет материала'!D1))</f>
        <v>0</v>
      </c>
      <c r="H19" s="43"/>
    </row>
    <row r="20" spans="1:8" ht="11.25" customHeight="1" x14ac:dyDescent="0.2">
      <c r="A20" s="31"/>
      <c r="B20" s="45"/>
      <c r="C20" s="46"/>
      <c r="D20" s="31"/>
      <c r="E20" s="31"/>
      <c r="F20" s="47"/>
      <c r="G20" s="31"/>
      <c r="H20" s="31"/>
    </row>
    <row r="21" spans="1:8" ht="13.5" customHeight="1" x14ac:dyDescent="0.2">
      <c r="A21" s="31"/>
      <c r="B21" s="31"/>
      <c r="C21" s="48"/>
      <c r="D21" s="31"/>
      <c r="E21" s="31"/>
      <c r="F21" s="47"/>
      <c r="G21" s="31"/>
      <c r="H21" s="31"/>
    </row>
    <row r="22" spans="1:8" ht="18" x14ac:dyDescent="0.25">
      <c r="A22" s="31"/>
      <c r="B22" s="49" t="s">
        <v>90</v>
      </c>
      <c r="C22" s="48"/>
      <c r="D22" s="31"/>
      <c r="E22" s="31"/>
      <c r="F22" s="47"/>
      <c r="G22" s="31"/>
      <c r="H22" s="31"/>
    </row>
    <row r="23" spans="1:8" ht="12.75" customHeight="1" x14ac:dyDescent="0.2">
      <c r="C23" s="29"/>
      <c r="F23" s="30"/>
    </row>
    <row r="24" spans="1:8" ht="12.75" customHeight="1" x14ac:dyDescent="0.2">
      <c r="C24" s="29"/>
      <c r="F24" s="30"/>
    </row>
    <row r="25" spans="1:8" ht="12.75" customHeight="1" x14ac:dyDescent="0.2">
      <c r="C25" s="29"/>
      <c r="F25" s="30"/>
    </row>
    <row r="26" spans="1:8" ht="12.75" customHeight="1" x14ac:dyDescent="0.2">
      <c r="C26" s="29"/>
      <c r="F26" s="30"/>
    </row>
    <row r="27" spans="1:8" ht="12.75" customHeight="1" x14ac:dyDescent="0.2">
      <c r="C27" s="29"/>
      <c r="F27" s="30"/>
    </row>
    <row r="28" spans="1:8" ht="25.5" customHeight="1" x14ac:dyDescent="0.2">
      <c r="A28" s="31"/>
      <c r="B28" s="64" t="s">
        <v>84</v>
      </c>
      <c r="C28" s="64"/>
      <c r="D28" s="32" t="str">
        <f>'[1]Расчет материала'!I1</f>
        <v>01 ноября 2019</v>
      </c>
      <c r="E28" s="33"/>
      <c r="F28" s="34"/>
      <c r="G28" s="33"/>
      <c r="H28" s="35" t="s">
        <v>91</v>
      </c>
    </row>
    <row r="29" spans="1:8" ht="12.75" customHeight="1" x14ac:dyDescent="0.2">
      <c r="A29" s="31"/>
      <c r="B29" s="33"/>
      <c r="C29" s="36"/>
      <c r="D29" s="33"/>
      <c r="E29" s="33"/>
      <c r="F29" s="34"/>
      <c r="G29" s="33"/>
      <c r="H29" s="33"/>
    </row>
    <row r="30" spans="1:8" ht="40.5" customHeight="1" x14ac:dyDescent="0.2">
      <c r="A30" s="37" t="s">
        <v>4</v>
      </c>
      <c r="B30" s="65" t="s">
        <v>86</v>
      </c>
      <c r="C30" s="66"/>
      <c r="D30" s="38" t="s">
        <v>14</v>
      </c>
      <c r="E30" s="39" t="s">
        <v>20</v>
      </c>
      <c r="F30" s="39" t="s">
        <v>87</v>
      </c>
      <c r="G30" s="39" t="s">
        <v>88</v>
      </c>
      <c r="H30" s="39" t="s">
        <v>89</v>
      </c>
    </row>
    <row r="31" spans="1:8" ht="28.35" customHeight="1" x14ac:dyDescent="0.25">
      <c r="A31" s="38">
        <v>16</v>
      </c>
      <c r="B31" s="50">
        <f>[1]Итоги!P19</f>
        <v>0</v>
      </c>
      <c r="C31" s="41" t="str">
        <f>_xlfn.IFS([1]Итоги!Q19="Лист/Плита",(CONCATENATE([1]Итоги!Q19,[1]Итоги!R19,[1]Итоги!S19,[1]Итоги!T19,[1]Итоги!U19,[1]Итоги!V19,[1]Итоги!W19,[1]Итоги!X19,[1]Итоги!Y19)),[1]Итоги!Q19="Уголок",(CONCATENATE([1]Итоги!Q19," ",[1]Итоги!R19,[1]Итоги!S19,[1]Итоги!T19,[1]Итоги!U19,[1]Итоги!V19,[1]Итоги!W19,[1]Итоги!X19)),[1]Итоги!Q19="Труба профильная",(CONCATENATE([1]Итоги!Q19," ",[1]Итоги!R19,[1]Итоги!S19,[1]Итоги!T19,[1]Итоги!U19,[1]Итоги!V19,[1]Итоги!W19,[1]Итоги!X19)),TRUE,(CONCATENATE([1]Итоги!Q19,[1]Итоги!R19,[1]Итоги!S19,[1]Итоги!T19,[1]Итоги!U19,[1]Итоги!V19,[1]Итоги!W19,[1]Итоги!X19)))</f>
        <v/>
      </c>
      <c r="D31" s="38">
        <f>IFERROR(VLOOKUP(B31,[1]!ТМ[#Data],2,FALSE),0)</f>
        <v>0</v>
      </c>
      <c r="E31" s="42">
        <f>IF(B31=0,0,(IF(ISERR(SEARCH("Лист",C31)),"м.","шт.")))</f>
        <v>0</v>
      </c>
      <c r="F31" s="38">
        <f>[1]Итоги!Z19</f>
        <v>0</v>
      </c>
      <c r="G31" s="42">
        <f>IF(B31=0,0,('[1]Расчет материала'!D1))</f>
        <v>0</v>
      </c>
      <c r="H31" s="43"/>
    </row>
    <row r="32" spans="1:8" ht="28.35" customHeight="1" x14ac:dyDescent="0.25">
      <c r="A32" s="38">
        <v>17</v>
      </c>
      <c r="B32" s="50">
        <f>[1]Итоги!P20</f>
        <v>0</v>
      </c>
      <c r="C32" s="41" t="str">
        <f>_xlfn.IFS([1]Итоги!Q20="Лист/Плита",(CONCATENATE([1]Итоги!Q20,[1]Итоги!R20,[1]Итоги!S20,[1]Итоги!T20,[1]Итоги!U20,[1]Итоги!V20,[1]Итоги!W20,[1]Итоги!X20,[1]Итоги!Y20)),[1]Итоги!Q20="Уголок",(CONCATENATE([1]Итоги!Q20," ",[1]Итоги!R20,[1]Итоги!S20,[1]Итоги!T20,[1]Итоги!U20,[1]Итоги!V20,[1]Итоги!W20,[1]Итоги!X20)),[1]Итоги!Q20="Труба профильная",(CONCATENATE([1]Итоги!Q20," ",[1]Итоги!R20,[1]Итоги!S20,[1]Итоги!T20,[1]Итоги!U20,[1]Итоги!V20,[1]Итоги!W20,[1]Итоги!X20)),TRUE,(CONCATENATE([1]Итоги!Q20,[1]Итоги!R20,[1]Итоги!S20,[1]Итоги!T20,[1]Итоги!U20,[1]Итоги!V20,[1]Итоги!W20,[1]Итоги!X20)))</f>
        <v/>
      </c>
      <c r="D32" s="38">
        <f>IFERROR(VLOOKUP(B32,[1]!ТМ[#Data],2,FALSE),0)</f>
        <v>0</v>
      </c>
      <c r="E32" s="42">
        <f t="shared" ref="E32:E45" si="1">IF(B32=0,0,(IF(ISERR(SEARCH("Лист",C32)),"м.","шт.")))</f>
        <v>0</v>
      </c>
      <c r="F32" s="38">
        <f>[1]Итоги!Z20</f>
        <v>0</v>
      </c>
      <c r="G32" s="42">
        <f>IF(B32=0,0,('[1]Расчет материала'!D1))</f>
        <v>0</v>
      </c>
      <c r="H32" s="43"/>
    </row>
    <row r="33" spans="1:8" ht="28.35" customHeight="1" x14ac:dyDescent="0.25">
      <c r="A33" s="38">
        <v>18</v>
      </c>
      <c r="B33" s="50">
        <f>[1]Итоги!P21</f>
        <v>0</v>
      </c>
      <c r="C33" s="41" t="str">
        <f>_xlfn.IFS([1]Итоги!Q21="Лист/Плита",(CONCATENATE([1]Итоги!Q21,[1]Итоги!R21,[1]Итоги!S21,[1]Итоги!T21,[1]Итоги!U21,[1]Итоги!V21,[1]Итоги!W21,[1]Итоги!X21,[1]Итоги!Y21)),[1]Итоги!Q21="Уголок",(CONCATENATE([1]Итоги!Q21," ",[1]Итоги!R21,[1]Итоги!S21,[1]Итоги!T21,[1]Итоги!U21,[1]Итоги!V21,[1]Итоги!W21,[1]Итоги!X21)),[1]Итоги!Q21="Труба профильная",(CONCATENATE([1]Итоги!Q21," ",[1]Итоги!R21,[1]Итоги!S21,[1]Итоги!T21,[1]Итоги!U21,[1]Итоги!V21,[1]Итоги!W21,[1]Итоги!X21)),TRUE,(CONCATENATE([1]Итоги!Q21,[1]Итоги!R21,[1]Итоги!S21,[1]Итоги!T21,[1]Итоги!U21,[1]Итоги!V21,[1]Итоги!W21,[1]Итоги!X21)))</f>
        <v/>
      </c>
      <c r="D33" s="38">
        <f>IFERROR(VLOOKUP(B33,[1]!ТМ[#Data],2,FALSE),0)</f>
        <v>0</v>
      </c>
      <c r="E33" s="42">
        <f t="shared" si="1"/>
        <v>0</v>
      </c>
      <c r="F33" s="38">
        <f>[1]Итоги!Z21</f>
        <v>0</v>
      </c>
      <c r="G33" s="42">
        <f>IF(B33=0,0,('[1]Расчет материала'!D1))</f>
        <v>0</v>
      </c>
      <c r="H33" s="43"/>
    </row>
    <row r="34" spans="1:8" ht="28.35" customHeight="1" x14ac:dyDescent="0.25">
      <c r="A34" s="38">
        <v>19</v>
      </c>
      <c r="B34" s="50">
        <f>[1]Итоги!P22</f>
        <v>0</v>
      </c>
      <c r="C34" s="41" t="str">
        <f>_xlfn.IFS([1]Итоги!Q22="Лист/Плита",(CONCATENATE([1]Итоги!Q22,[1]Итоги!R22,[1]Итоги!S22,[1]Итоги!T22,[1]Итоги!U22,[1]Итоги!V22,[1]Итоги!W22,[1]Итоги!X22,[1]Итоги!Y22)),[1]Итоги!Q22="Уголок",(CONCATENATE([1]Итоги!Q22," ",[1]Итоги!R22,[1]Итоги!S22,[1]Итоги!T22,[1]Итоги!U22,[1]Итоги!V22,[1]Итоги!W22,[1]Итоги!X22)),[1]Итоги!Q22="Труба профильная",(CONCATENATE([1]Итоги!Q22," ",[1]Итоги!R22,[1]Итоги!S22,[1]Итоги!T22,[1]Итоги!U22,[1]Итоги!V22,[1]Итоги!W22,[1]Итоги!X22)),TRUE,(CONCATENATE([1]Итоги!Q22,[1]Итоги!R22,[1]Итоги!S22,[1]Итоги!T22,[1]Итоги!U22,[1]Итоги!V22,[1]Итоги!W22,[1]Итоги!X22)))</f>
        <v/>
      </c>
      <c r="D34" s="38">
        <f>IFERROR(VLOOKUP(B34,[1]!ТМ[#Data],2,FALSE),0)</f>
        <v>0</v>
      </c>
      <c r="E34" s="42">
        <f t="shared" si="1"/>
        <v>0</v>
      </c>
      <c r="F34" s="38">
        <f>[1]Итоги!Z22</f>
        <v>0</v>
      </c>
      <c r="G34" s="42">
        <f>IF(B34=0,0,('[1]Расчет материала'!D1))</f>
        <v>0</v>
      </c>
      <c r="H34" s="43"/>
    </row>
    <row r="35" spans="1:8" ht="28.35" customHeight="1" x14ac:dyDescent="0.25">
      <c r="A35" s="38">
        <v>20</v>
      </c>
      <c r="B35" s="50">
        <f>[1]Итоги!P23</f>
        <v>0</v>
      </c>
      <c r="C35" s="41" t="str">
        <f>_xlfn.IFS([1]Итоги!Q23="Лист/Плита",(CONCATENATE([1]Итоги!Q23,[1]Итоги!R23,[1]Итоги!S23,[1]Итоги!T23,[1]Итоги!U23,[1]Итоги!V23,[1]Итоги!W23,[1]Итоги!X23,[1]Итоги!Y23)),[1]Итоги!Q23="Уголок",(CONCATENATE([1]Итоги!Q23," ",[1]Итоги!R23,[1]Итоги!S23,[1]Итоги!T23,[1]Итоги!U23,[1]Итоги!V23,[1]Итоги!W23,[1]Итоги!X23)),[1]Итоги!Q23="Труба профильная",(CONCATENATE([1]Итоги!Q23," ",[1]Итоги!R23,[1]Итоги!S23,[1]Итоги!T23,[1]Итоги!U23,[1]Итоги!V23,[1]Итоги!W23,[1]Итоги!X23)),TRUE,(CONCATENATE([1]Итоги!Q23,[1]Итоги!R23,[1]Итоги!S23,[1]Итоги!T23,[1]Итоги!U23,[1]Итоги!V23,[1]Итоги!W23,[1]Итоги!X23)))</f>
        <v/>
      </c>
      <c r="D35" s="38">
        <f>IFERROR(VLOOKUP(B35,[1]!ТМ[#Data],2,FALSE),0)</f>
        <v>0</v>
      </c>
      <c r="E35" s="42">
        <f t="shared" si="1"/>
        <v>0</v>
      </c>
      <c r="F35" s="38">
        <f>[1]Итоги!Z23</f>
        <v>0</v>
      </c>
      <c r="G35" s="42">
        <f>IF(B35=0,0,('[1]Расчет материала'!D1))</f>
        <v>0</v>
      </c>
      <c r="H35" s="43"/>
    </row>
    <row r="36" spans="1:8" ht="28.35" customHeight="1" x14ac:dyDescent="0.25">
      <c r="A36" s="38">
        <v>21</v>
      </c>
      <c r="B36" s="50">
        <f>[1]Итоги!P24</f>
        <v>0</v>
      </c>
      <c r="C36" s="41" t="str">
        <f>_xlfn.IFS([1]Итоги!Q24="Лист/Плита",(CONCATENATE([1]Итоги!Q24,[1]Итоги!R24,[1]Итоги!S24,[1]Итоги!T24,[1]Итоги!U24,[1]Итоги!V24,[1]Итоги!W24,[1]Итоги!X24,[1]Итоги!Y24)),[1]Итоги!Q24="Уголок",(CONCATENATE([1]Итоги!Q24," ",[1]Итоги!R24,[1]Итоги!S24,[1]Итоги!T24,[1]Итоги!U24,[1]Итоги!V24,[1]Итоги!W24,[1]Итоги!X24)),[1]Итоги!Q24="Труба профильная",(CONCATENATE([1]Итоги!Q24," ",[1]Итоги!R24,[1]Итоги!S24,[1]Итоги!T24,[1]Итоги!U24,[1]Итоги!V24,[1]Итоги!W24,[1]Итоги!X24)),TRUE,(CONCATENATE([1]Итоги!Q24,[1]Итоги!R24,[1]Итоги!S24,[1]Итоги!T24,[1]Итоги!U24,[1]Итоги!V24,[1]Итоги!W24,[1]Итоги!X24)))</f>
        <v/>
      </c>
      <c r="D36" s="38">
        <f>IFERROR(VLOOKUP(B36,[1]!ТМ[#Data],2,FALSE),0)</f>
        <v>0</v>
      </c>
      <c r="E36" s="42">
        <f t="shared" si="1"/>
        <v>0</v>
      </c>
      <c r="F36" s="38">
        <f>[1]Итоги!Z24</f>
        <v>0</v>
      </c>
      <c r="G36" s="42">
        <f>IF(B36=0,0,('[1]Расчет материала'!D1))</f>
        <v>0</v>
      </c>
      <c r="H36" s="43"/>
    </row>
    <row r="37" spans="1:8" ht="28.35" customHeight="1" x14ac:dyDescent="0.25">
      <c r="A37" s="38">
        <v>22</v>
      </c>
      <c r="B37" s="50">
        <f>[1]Итоги!P25</f>
        <v>0</v>
      </c>
      <c r="C37" s="41" t="str">
        <f>_xlfn.IFS([1]Итоги!Q25="Лист/Плита",(CONCATENATE([1]Итоги!Q25,[1]Итоги!R25,[1]Итоги!S25,[1]Итоги!T25,[1]Итоги!U25,[1]Итоги!V25,[1]Итоги!W25,[1]Итоги!X25,[1]Итоги!Y25)),[1]Итоги!Q25="Уголок",(CONCATENATE([1]Итоги!Q25," ",[1]Итоги!R25,[1]Итоги!S25,[1]Итоги!T25,[1]Итоги!U25,[1]Итоги!V25,[1]Итоги!W25,[1]Итоги!X25)),[1]Итоги!Q25="Труба профильная",(CONCATENATE([1]Итоги!Q25," ",[1]Итоги!R25,[1]Итоги!S25,[1]Итоги!T25,[1]Итоги!U25,[1]Итоги!V25,[1]Итоги!W25,[1]Итоги!X25)),TRUE,(CONCATENATE([1]Итоги!Q25,[1]Итоги!R25,[1]Итоги!S25,[1]Итоги!T25,[1]Итоги!U25,[1]Итоги!V25,[1]Итоги!W25,[1]Итоги!X25)))</f>
        <v/>
      </c>
      <c r="D37" s="38">
        <f>IFERROR(VLOOKUP(B37,[1]!ТМ[#Data],2,FALSE),0)</f>
        <v>0</v>
      </c>
      <c r="E37" s="42">
        <f t="shared" si="1"/>
        <v>0</v>
      </c>
      <c r="F37" s="38">
        <f>[1]Итоги!Z25</f>
        <v>0</v>
      </c>
      <c r="G37" s="42">
        <f>IF(B37=0,0,('[1]Расчет материала'!D1))</f>
        <v>0</v>
      </c>
      <c r="H37" s="43"/>
    </row>
    <row r="38" spans="1:8" ht="28.35" customHeight="1" x14ac:dyDescent="0.25">
      <c r="A38" s="38">
        <v>23</v>
      </c>
      <c r="B38" s="50">
        <f>[1]Итоги!P26</f>
        <v>0</v>
      </c>
      <c r="C38" s="41" t="str">
        <f>_xlfn.IFS([1]Итоги!Q26="Лист/Плита",(CONCATENATE([1]Итоги!Q26,[1]Итоги!R26,[1]Итоги!S26,[1]Итоги!T26,[1]Итоги!U26,[1]Итоги!V26,[1]Итоги!W26,[1]Итоги!X26,[1]Итоги!Y26)),[1]Итоги!Q26="Уголок",(CONCATENATE([1]Итоги!Q26," ",[1]Итоги!R26,[1]Итоги!S26,[1]Итоги!T26,[1]Итоги!U26,[1]Итоги!V26,[1]Итоги!W26,[1]Итоги!X26)),[1]Итоги!Q26="Труба профильная",(CONCATENATE([1]Итоги!Q26," ",[1]Итоги!R26,[1]Итоги!S26,[1]Итоги!T26,[1]Итоги!U26,[1]Итоги!V26,[1]Итоги!W26,[1]Итоги!X26)),TRUE,(CONCATENATE([1]Итоги!Q26,[1]Итоги!R26,[1]Итоги!S26,[1]Итоги!T26,[1]Итоги!U26,[1]Итоги!V26,[1]Итоги!W26,[1]Итоги!X26)))</f>
        <v/>
      </c>
      <c r="D38" s="38">
        <f>IFERROR(VLOOKUP(B38,[1]!ТМ[#Data],2,FALSE),0)</f>
        <v>0</v>
      </c>
      <c r="E38" s="42">
        <f t="shared" si="1"/>
        <v>0</v>
      </c>
      <c r="F38" s="38">
        <f>[1]Итоги!Z26</f>
        <v>0</v>
      </c>
      <c r="G38" s="42">
        <f>IF(B38=0,0,('[1]Расчет материала'!D1))</f>
        <v>0</v>
      </c>
      <c r="H38" s="43"/>
    </row>
    <row r="39" spans="1:8" ht="28.35" customHeight="1" x14ac:dyDescent="0.25">
      <c r="A39" s="38">
        <v>24</v>
      </c>
      <c r="B39" s="50">
        <f>[1]Итоги!P27</f>
        <v>0</v>
      </c>
      <c r="C39" s="41" t="str">
        <f>_xlfn.IFS([1]Итоги!Q27="Лист/Плита",(CONCATENATE([1]Итоги!Q27,[1]Итоги!R27,[1]Итоги!S27,[1]Итоги!T27,[1]Итоги!U27,[1]Итоги!V27,[1]Итоги!W27,[1]Итоги!X27,[1]Итоги!Y27)),[1]Итоги!Q27="Уголок",(CONCATENATE([1]Итоги!Q27," ",[1]Итоги!R27,[1]Итоги!S27,[1]Итоги!T27,[1]Итоги!U27,[1]Итоги!V27,[1]Итоги!W27,[1]Итоги!X27)),[1]Итоги!Q27="Труба профильная",(CONCATENATE([1]Итоги!Q27," ",[1]Итоги!R27,[1]Итоги!S27,[1]Итоги!T27,[1]Итоги!U27,[1]Итоги!V27,[1]Итоги!W27,[1]Итоги!X27)),TRUE,(CONCATENATE([1]Итоги!Q27,[1]Итоги!R27,[1]Итоги!S27,[1]Итоги!T27,[1]Итоги!U27,[1]Итоги!V27,[1]Итоги!W27,[1]Итоги!X27)))</f>
        <v/>
      </c>
      <c r="D39" s="38">
        <f>IFERROR(VLOOKUP(B39,[1]!ТМ[#Data],2,FALSE),0)</f>
        <v>0</v>
      </c>
      <c r="E39" s="42">
        <f t="shared" si="1"/>
        <v>0</v>
      </c>
      <c r="F39" s="38">
        <f>[1]Итоги!Z27</f>
        <v>0</v>
      </c>
      <c r="G39" s="42">
        <f>IF(B39=0,0,('[1]Расчет материала'!D1))</f>
        <v>0</v>
      </c>
      <c r="H39" s="43"/>
    </row>
    <row r="40" spans="1:8" ht="28.35" customHeight="1" x14ac:dyDescent="0.25">
      <c r="A40" s="38">
        <v>25</v>
      </c>
      <c r="B40" s="50">
        <f>[1]Итоги!P28</f>
        <v>0</v>
      </c>
      <c r="C40" s="41" t="str">
        <f>_xlfn.IFS([1]Итоги!Q28="Лист/Плита",(CONCATENATE([1]Итоги!Q28,[1]Итоги!R28,[1]Итоги!S28,[1]Итоги!T28,[1]Итоги!U28,[1]Итоги!V28,[1]Итоги!W28,[1]Итоги!X28,[1]Итоги!Y28)),[1]Итоги!Q28="Уголок",(CONCATENATE([1]Итоги!Q28," ",[1]Итоги!R28,[1]Итоги!S28,[1]Итоги!T28,[1]Итоги!U28,[1]Итоги!V28,[1]Итоги!W28,[1]Итоги!X28)),[1]Итоги!Q28="Труба профильная",(CONCATENATE([1]Итоги!Q28," ",[1]Итоги!R28,[1]Итоги!S28,[1]Итоги!T28,[1]Итоги!U28,[1]Итоги!V28,[1]Итоги!W28,[1]Итоги!X28)),TRUE,(CONCATENATE([1]Итоги!Q28,[1]Итоги!R28,[1]Итоги!S28,[1]Итоги!T28,[1]Итоги!U28,[1]Итоги!V28,[1]Итоги!W28,[1]Итоги!X28)))</f>
        <v/>
      </c>
      <c r="D40" s="38">
        <f>IFERROR(VLOOKUP(B40,[1]!ТМ[#Data],2,FALSE),0)</f>
        <v>0</v>
      </c>
      <c r="E40" s="42">
        <f t="shared" si="1"/>
        <v>0</v>
      </c>
      <c r="F40" s="38">
        <f>[1]Итоги!Z28</f>
        <v>0</v>
      </c>
      <c r="G40" s="42">
        <f>IF(B40=0,0,('[1]Расчет материала'!D1))</f>
        <v>0</v>
      </c>
      <c r="H40" s="43"/>
    </row>
    <row r="41" spans="1:8" ht="28.35" customHeight="1" x14ac:dyDescent="0.25">
      <c r="A41" s="38">
        <v>26</v>
      </c>
      <c r="B41" s="50">
        <f>[1]Итоги!P29</f>
        <v>0</v>
      </c>
      <c r="C41" s="41" t="str">
        <f>_xlfn.IFS([1]Итоги!Q29="Лист/Плита",(CONCATENATE([1]Итоги!Q29,[1]Итоги!R29,[1]Итоги!S29,[1]Итоги!T29,[1]Итоги!U29,[1]Итоги!V29,[1]Итоги!W29,[1]Итоги!X29,[1]Итоги!Y29)),[1]Итоги!Q29="Уголок",(CONCATENATE([1]Итоги!Q29," ",[1]Итоги!R29,[1]Итоги!S29,[1]Итоги!T29,[1]Итоги!U29,[1]Итоги!V29,[1]Итоги!W29,[1]Итоги!X29)),[1]Итоги!Q29="Труба профильная",(CONCATENATE([1]Итоги!Q29," ",[1]Итоги!R29,[1]Итоги!S29,[1]Итоги!T29,[1]Итоги!U29,[1]Итоги!V29,[1]Итоги!W29,[1]Итоги!X29)),TRUE,(CONCATENATE([1]Итоги!Q29,[1]Итоги!R29,[1]Итоги!S29,[1]Итоги!T29,[1]Итоги!U29,[1]Итоги!V29,[1]Итоги!W29,[1]Итоги!X29)))</f>
        <v/>
      </c>
      <c r="D41" s="38">
        <f>IFERROR(VLOOKUP(B41,[1]!ТМ[#Data],2,FALSE),0)</f>
        <v>0</v>
      </c>
      <c r="E41" s="42">
        <f t="shared" si="1"/>
        <v>0</v>
      </c>
      <c r="F41" s="38">
        <f>[1]Итоги!Z29</f>
        <v>0</v>
      </c>
      <c r="G41" s="42">
        <f>IF(B41=0,0,('[1]Расчет материала'!D1))</f>
        <v>0</v>
      </c>
      <c r="H41" s="43"/>
    </row>
    <row r="42" spans="1:8" ht="28.35" customHeight="1" x14ac:dyDescent="0.25">
      <c r="A42" s="38">
        <v>27</v>
      </c>
      <c r="B42" s="50">
        <f>[1]Итоги!P30</f>
        <v>0</v>
      </c>
      <c r="C42" s="41" t="str">
        <f>_xlfn.IFS([1]Итоги!Q30="Лист/Плита",(CONCATENATE([1]Итоги!Q30,[1]Итоги!R30,[1]Итоги!S30,[1]Итоги!T30,[1]Итоги!U30,[1]Итоги!V30,[1]Итоги!W30,[1]Итоги!X30,[1]Итоги!Y30)),[1]Итоги!Q30="Уголок",(CONCATENATE([1]Итоги!Q30," ",[1]Итоги!R30,[1]Итоги!S30,[1]Итоги!T30,[1]Итоги!U30,[1]Итоги!V30,[1]Итоги!W30,[1]Итоги!X30)),[1]Итоги!Q30="Труба профильная",(CONCATENATE([1]Итоги!Q30," ",[1]Итоги!R30,[1]Итоги!S30,[1]Итоги!T30,[1]Итоги!U30,[1]Итоги!V30,[1]Итоги!W30,[1]Итоги!X30)),TRUE,(CONCATENATE([1]Итоги!Q30,[1]Итоги!R30,[1]Итоги!S30,[1]Итоги!T30,[1]Итоги!U30,[1]Итоги!V30,[1]Итоги!W30,[1]Итоги!X30)))</f>
        <v/>
      </c>
      <c r="D42" s="38">
        <f>IFERROR(VLOOKUP(B42,[1]!ТМ[#Data],2,FALSE),0)</f>
        <v>0</v>
      </c>
      <c r="E42" s="42">
        <f t="shared" si="1"/>
        <v>0</v>
      </c>
      <c r="F42" s="38">
        <f>[1]Итоги!Z30</f>
        <v>0</v>
      </c>
      <c r="G42" s="42">
        <f>IF(B42=0,0,('[1]Расчет материала'!D1))</f>
        <v>0</v>
      </c>
      <c r="H42" s="43"/>
    </row>
    <row r="43" spans="1:8" ht="28.35" customHeight="1" x14ac:dyDescent="0.25">
      <c r="A43" s="38">
        <v>28</v>
      </c>
      <c r="B43" s="50">
        <f>[1]Итоги!P31</f>
        <v>0</v>
      </c>
      <c r="C43" s="41" t="str">
        <f>_xlfn.IFS([1]Итоги!Q31="Лист/Плита",(CONCATENATE([1]Итоги!Q31,[1]Итоги!R31,[1]Итоги!S31,[1]Итоги!T31,[1]Итоги!U31,[1]Итоги!V31,[1]Итоги!W31,[1]Итоги!X31,[1]Итоги!Y31)),[1]Итоги!Q31="Уголок",(CONCATENATE([1]Итоги!Q31," ",[1]Итоги!R31,[1]Итоги!S31,[1]Итоги!T31,[1]Итоги!U31,[1]Итоги!V31,[1]Итоги!W31,[1]Итоги!X31)),[1]Итоги!Q31="Труба профильная",(CONCATENATE([1]Итоги!Q31," ",[1]Итоги!R31,[1]Итоги!S31,[1]Итоги!T31,[1]Итоги!U31,[1]Итоги!V31,[1]Итоги!W31,[1]Итоги!X31)),TRUE,(CONCATENATE([1]Итоги!Q31,[1]Итоги!R31,[1]Итоги!S31,[1]Итоги!T31,[1]Итоги!U31,[1]Итоги!V31,[1]Итоги!W31,[1]Итоги!X31)))</f>
        <v/>
      </c>
      <c r="D43" s="38">
        <f>IFERROR(VLOOKUP(B43,[1]!ТМ[#Data],2,FALSE),0)</f>
        <v>0</v>
      </c>
      <c r="E43" s="42">
        <f t="shared" si="1"/>
        <v>0</v>
      </c>
      <c r="F43" s="38">
        <f>[1]Итоги!Z31</f>
        <v>0</v>
      </c>
      <c r="G43" s="42">
        <f>IF(B43=0,0,('[1]Расчет материала'!D1))</f>
        <v>0</v>
      </c>
      <c r="H43" s="43"/>
    </row>
    <row r="44" spans="1:8" ht="28.35" customHeight="1" x14ac:dyDescent="0.25">
      <c r="A44" s="38">
        <v>29</v>
      </c>
      <c r="B44" s="50">
        <f>[1]Итоги!P32</f>
        <v>0</v>
      </c>
      <c r="C44" s="41" t="str">
        <f>_xlfn.IFS([1]Итоги!Q32="Лист/Плита",(CONCATENATE([1]Итоги!Q32,[1]Итоги!R32,[1]Итоги!S32,[1]Итоги!T32,[1]Итоги!U32,[1]Итоги!V32,[1]Итоги!W32,[1]Итоги!X32,[1]Итоги!Y32)),[1]Итоги!Q32="Уголок",(CONCATENATE([1]Итоги!Q32," ",[1]Итоги!R32,[1]Итоги!S32,[1]Итоги!T32,[1]Итоги!U32,[1]Итоги!V32,[1]Итоги!W32,[1]Итоги!X32)),[1]Итоги!Q32="Труба профильная",(CONCATENATE([1]Итоги!Q32," ",[1]Итоги!R32,[1]Итоги!S32,[1]Итоги!T32,[1]Итоги!U32,[1]Итоги!V32,[1]Итоги!W32,[1]Итоги!X32)),TRUE,(CONCATENATE([1]Итоги!Q32,[1]Итоги!R32,[1]Итоги!S32,[1]Итоги!T32,[1]Итоги!U32,[1]Итоги!V32,[1]Итоги!W32,[1]Итоги!X32)))</f>
        <v/>
      </c>
      <c r="D44" s="38">
        <f>IFERROR(VLOOKUP(B44,[1]!ТМ[#Data],2,FALSE),0)</f>
        <v>0</v>
      </c>
      <c r="E44" s="42">
        <f t="shared" si="1"/>
        <v>0</v>
      </c>
      <c r="F44" s="38">
        <f>[1]Итоги!Z32</f>
        <v>0</v>
      </c>
      <c r="G44" s="42">
        <f>IF(B44=0,0,('[1]Расчет материала'!D1))</f>
        <v>0</v>
      </c>
      <c r="H44" s="43"/>
    </row>
    <row r="45" spans="1:8" ht="28.35" customHeight="1" x14ac:dyDescent="0.25">
      <c r="A45" s="38">
        <v>30</v>
      </c>
      <c r="B45" s="50">
        <f>[1]Итоги!P33</f>
        <v>0</v>
      </c>
      <c r="C45" s="41" t="str">
        <f>_xlfn.IFS([1]Итоги!Q33="Лист/Плита",(CONCATENATE([1]Итоги!Q33,[1]Итоги!R33,[1]Итоги!S33,[1]Итоги!T33,[1]Итоги!U33,[1]Итоги!V33,[1]Итоги!W33,[1]Итоги!X33,[1]Итоги!Y33)),[1]Итоги!Q33="Уголок",(CONCATENATE([1]Итоги!Q33," ",[1]Итоги!R33,[1]Итоги!S33,[1]Итоги!T33,[1]Итоги!U33,[1]Итоги!V33,[1]Итоги!W33,[1]Итоги!X33)),[1]Итоги!Q33="Труба профильная",(CONCATENATE([1]Итоги!Q33," ",[1]Итоги!R33,[1]Итоги!S33,[1]Итоги!T33,[1]Итоги!U33,[1]Итоги!V33,[1]Итоги!W33,[1]Итоги!X33)),TRUE,(CONCATENATE([1]Итоги!Q33,[1]Итоги!R33,[1]Итоги!S33,[1]Итоги!T33,[1]Итоги!U33,[1]Итоги!V33,[1]Итоги!W33,[1]Итоги!X33)))</f>
        <v/>
      </c>
      <c r="D45" s="38">
        <f>IFERROR(VLOOKUP(B45,[1]!ТМ[#Data],2,FALSE),0)</f>
        <v>0</v>
      </c>
      <c r="E45" s="42">
        <f t="shared" si="1"/>
        <v>0</v>
      </c>
      <c r="F45" s="38">
        <f>[1]Итоги!Z33</f>
        <v>0</v>
      </c>
      <c r="G45" s="42">
        <f>IF(B45=0,0,('[1]Расчет материала'!D1))</f>
        <v>0</v>
      </c>
      <c r="H45" s="43"/>
    </row>
    <row r="46" spans="1:8" ht="11.25" customHeight="1" x14ac:dyDescent="0.2">
      <c r="A46" s="31"/>
      <c r="B46" s="45"/>
      <c r="C46" s="46"/>
      <c r="D46" s="31"/>
      <c r="E46" s="31"/>
      <c r="F46" s="47"/>
      <c r="G46" s="31"/>
      <c r="H46" s="31"/>
    </row>
    <row r="47" spans="1:8" ht="13.5" customHeight="1" x14ac:dyDescent="0.2">
      <c r="A47" s="31"/>
      <c r="B47" s="31"/>
      <c r="C47" s="48"/>
      <c r="D47" s="31"/>
      <c r="E47" s="31"/>
      <c r="F47" s="47"/>
      <c r="G47" s="31"/>
      <c r="H47" s="31"/>
    </row>
    <row r="48" spans="1:8" ht="18" customHeight="1" x14ac:dyDescent="0.25">
      <c r="A48" s="31"/>
      <c r="B48" s="49" t="s">
        <v>90</v>
      </c>
      <c r="C48" s="48"/>
      <c r="D48" s="31"/>
      <c r="E48" s="31"/>
      <c r="F48" s="47"/>
      <c r="G48" s="31"/>
      <c r="H48" s="31"/>
    </row>
    <row r="49" spans="1:8" ht="12.75" customHeight="1" x14ac:dyDescent="0.2">
      <c r="C49" s="29"/>
      <c r="F49" s="30"/>
    </row>
    <row r="50" spans="1:8" ht="12.75" customHeight="1" x14ac:dyDescent="0.2">
      <c r="C50" s="29"/>
      <c r="F50" s="30"/>
    </row>
    <row r="51" spans="1:8" ht="12.75" customHeight="1" x14ac:dyDescent="0.2">
      <c r="C51" s="29"/>
      <c r="F51" s="30"/>
    </row>
    <row r="52" spans="1:8" ht="12.75" customHeight="1" x14ac:dyDescent="0.2">
      <c r="C52" s="29"/>
      <c r="F52" s="30"/>
    </row>
    <row r="53" spans="1:8" ht="12.75" customHeight="1" x14ac:dyDescent="0.2">
      <c r="C53" s="29"/>
      <c r="F53" s="30"/>
    </row>
    <row r="54" spans="1:8" ht="25.5" customHeight="1" x14ac:dyDescent="0.2">
      <c r="A54" s="31"/>
      <c r="B54" s="64" t="s">
        <v>84</v>
      </c>
      <c r="C54" s="64"/>
      <c r="D54" s="32" t="str">
        <f>'[1]Расчет материала'!I1</f>
        <v>01 ноября 2019</v>
      </c>
      <c r="E54" s="33"/>
      <c r="F54" s="34"/>
      <c r="G54" s="33"/>
      <c r="H54" s="35" t="s">
        <v>92</v>
      </c>
    </row>
    <row r="55" spans="1:8" ht="12.75" customHeight="1" x14ac:dyDescent="0.2">
      <c r="A55" s="31"/>
      <c r="B55" s="33"/>
      <c r="C55" s="36"/>
      <c r="D55" s="33"/>
      <c r="E55" s="33"/>
      <c r="F55" s="34"/>
      <c r="G55" s="33"/>
      <c r="H55" s="33"/>
    </row>
    <row r="56" spans="1:8" ht="40.5" customHeight="1" x14ac:dyDescent="0.2">
      <c r="A56" s="37" t="s">
        <v>4</v>
      </c>
      <c r="B56" s="65" t="s">
        <v>86</v>
      </c>
      <c r="C56" s="66"/>
      <c r="D56" s="38" t="s">
        <v>14</v>
      </c>
      <c r="E56" s="39" t="s">
        <v>20</v>
      </c>
      <c r="F56" s="39" t="s">
        <v>87</v>
      </c>
      <c r="G56" s="39" t="s">
        <v>88</v>
      </c>
      <c r="H56" s="39" t="s">
        <v>89</v>
      </c>
    </row>
    <row r="57" spans="1:8" ht="28.35" customHeight="1" x14ac:dyDescent="0.25">
      <c r="A57" s="38">
        <v>31</v>
      </c>
      <c r="B57" s="50">
        <f>[1]Итоги!P34</f>
        <v>0</v>
      </c>
      <c r="C57" s="41" t="str">
        <f>_xlfn.IFS([1]Итоги!Q34="Лист/Плита",(CONCATENATE([1]Итоги!Q34,[1]Итоги!R34,[1]Итоги!S34,[1]Итоги!T34,[1]Итоги!U34,[1]Итоги!V34,[1]Итоги!W34,[1]Итоги!X34,[1]Итоги!Y34)),[1]Итоги!Q34="Уголок",(CONCATENATE([1]Итоги!Q34," ",[1]Итоги!R34,[1]Итоги!S34,[1]Итоги!T34,[1]Итоги!U34,[1]Итоги!V34,[1]Итоги!W34,[1]Итоги!X34)),[1]Итоги!Q34="Труба профильная",(CONCATENATE([1]Итоги!Q34," ",[1]Итоги!R34,[1]Итоги!S34,[1]Итоги!T34,[1]Итоги!U34,[1]Итоги!V34,[1]Итоги!W34,[1]Итоги!X34)),TRUE,(CONCATENATE([1]Итоги!Q34,[1]Итоги!R34,[1]Итоги!S34,[1]Итоги!T34,[1]Итоги!U34,[1]Итоги!V34,[1]Итоги!W34,[1]Итоги!X34)))</f>
        <v/>
      </c>
      <c r="D57" s="38">
        <f>IFERROR(VLOOKUP(B57,[1]!ТМ[#Data],2,FALSE),0)</f>
        <v>0</v>
      </c>
      <c r="E57" s="42">
        <f>IF(B57=0,0,(IF(ISERR(SEARCH("Лист",C57)),"м.","шт.")))</f>
        <v>0</v>
      </c>
      <c r="F57" s="38">
        <f>[1]Итоги!Z34</f>
        <v>0</v>
      </c>
      <c r="G57" s="42">
        <f>IF(B57=0,0,('[1]Расчет материала'!D1))</f>
        <v>0</v>
      </c>
      <c r="H57" s="43"/>
    </row>
    <row r="58" spans="1:8" ht="28.35" customHeight="1" x14ac:dyDescent="0.25">
      <c r="A58" s="38">
        <v>32</v>
      </c>
      <c r="B58" s="50">
        <f>[1]Итоги!P35</f>
        <v>0</v>
      </c>
      <c r="C58" s="41" t="str">
        <f>_xlfn.IFS([1]Итоги!Q35="Лист/Плита",(CONCATENATE([1]Итоги!Q35,[1]Итоги!R35,[1]Итоги!S35,[1]Итоги!T35,[1]Итоги!U35,[1]Итоги!V35,[1]Итоги!W35,[1]Итоги!X35,[1]Итоги!Y35)),[1]Итоги!Q35="Уголок",(CONCATENATE([1]Итоги!Q35," ",[1]Итоги!R35,[1]Итоги!S35,[1]Итоги!T35,[1]Итоги!U35,[1]Итоги!V35,[1]Итоги!W35,[1]Итоги!X35)),[1]Итоги!Q35="Труба профильная",(CONCATENATE([1]Итоги!Q35," ",[1]Итоги!R35,[1]Итоги!S35,[1]Итоги!T35,[1]Итоги!U35,[1]Итоги!V35,[1]Итоги!W35,[1]Итоги!X35)),TRUE,(CONCATENATE([1]Итоги!Q35,[1]Итоги!R35,[1]Итоги!S35,[1]Итоги!T35,[1]Итоги!U35,[1]Итоги!V35,[1]Итоги!W35,[1]Итоги!X35)))</f>
        <v/>
      </c>
      <c r="D58" s="38">
        <f>IFERROR(VLOOKUP(B58,[1]!ТМ[#Data],2,FALSE),0)</f>
        <v>0</v>
      </c>
      <c r="E58" s="42">
        <f t="shared" ref="E58:E71" si="2">IF(B58=0,0,(IF(ISERR(SEARCH("Лист",C58)),"м.","шт.")))</f>
        <v>0</v>
      </c>
      <c r="F58" s="38">
        <f>[1]Итоги!Z35</f>
        <v>0</v>
      </c>
      <c r="G58" s="42">
        <f>IF(B58=0,0,('[1]Расчет материала'!D1))</f>
        <v>0</v>
      </c>
      <c r="H58" s="43"/>
    </row>
    <row r="59" spans="1:8" ht="28.35" customHeight="1" x14ac:dyDescent="0.25">
      <c r="A59" s="38">
        <v>33</v>
      </c>
      <c r="B59" s="50">
        <f>[1]Итоги!P36</f>
        <v>0</v>
      </c>
      <c r="C59" s="41" t="str">
        <f>_xlfn.IFS([1]Итоги!Q36="Лист/Плита",(CONCATENATE([1]Итоги!Q36,[1]Итоги!R36,[1]Итоги!S36,[1]Итоги!T36,[1]Итоги!U36,[1]Итоги!V36,[1]Итоги!W36,[1]Итоги!X36,[1]Итоги!Y36)),[1]Итоги!Q36="Уголок",(CONCATENATE([1]Итоги!Q36," ",[1]Итоги!R36,[1]Итоги!S36,[1]Итоги!T36,[1]Итоги!U36,[1]Итоги!V36,[1]Итоги!W36,[1]Итоги!X36)),[1]Итоги!Q36="Труба профильная",(CONCATENATE([1]Итоги!Q36," ",[1]Итоги!R36,[1]Итоги!S36,[1]Итоги!T36,[1]Итоги!U36,[1]Итоги!V36,[1]Итоги!W36,[1]Итоги!X36)),TRUE,(CONCATENATE([1]Итоги!Q36,[1]Итоги!R36,[1]Итоги!S36,[1]Итоги!T36,[1]Итоги!U36,[1]Итоги!V36,[1]Итоги!W36,[1]Итоги!X36)))</f>
        <v/>
      </c>
      <c r="D59" s="38">
        <f>IFERROR(VLOOKUP(B59,[1]!ТМ[#Data],2,FALSE),0)</f>
        <v>0</v>
      </c>
      <c r="E59" s="42">
        <f t="shared" si="2"/>
        <v>0</v>
      </c>
      <c r="F59" s="38">
        <f>[1]Итоги!Z36</f>
        <v>0</v>
      </c>
      <c r="G59" s="42">
        <f>IF(B59=0,0,('[1]Расчет материала'!D1))</f>
        <v>0</v>
      </c>
      <c r="H59" s="43"/>
    </row>
    <row r="60" spans="1:8" ht="28.35" customHeight="1" x14ac:dyDescent="0.25">
      <c r="A60" s="38">
        <v>34</v>
      </c>
      <c r="B60" s="50">
        <f>[1]Итоги!P37</f>
        <v>0</v>
      </c>
      <c r="C60" s="41" t="str">
        <f>_xlfn.IFS([1]Итоги!Q37="Лист/Плита",(CONCATENATE([1]Итоги!Q37,[1]Итоги!R37,[1]Итоги!S37,[1]Итоги!T37,[1]Итоги!U37,[1]Итоги!V37,[1]Итоги!W37,[1]Итоги!X37,[1]Итоги!Y37)),[1]Итоги!Q37="Уголок",(CONCATENATE([1]Итоги!Q37," ",[1]Итоги!R37,[1]Итоги!S37,[1]Итоги!T37,[1]Итоги!U37,[1]Итоги!V37,[1]Итоги!W37,[1]Итоги!X37)),[1]Итоги!Q37="Труба профильная",(CONCATENATE([1]Итоги!Q37," ",[1]Итоги!R37,[1]Итоги!S37,[1]Итоги!T37,[1]Итоги!U37,[1]Итоги!V37,[1]Итоги!W37,[1]Итоги!X37)),TRUE,(CONCATENATE([1]Итоги!Q37,[1]Итоги!R37,[1]Итоги!S37,[1]Итоги!T37,[1]Итоги!U37,[1]Итоги!V37,[1]Итоги!W37,[1]Итоги!X37)))</f>
        <v/>
      </c>
      <c r="D60" s="38">
        <f>IFERROR(VLOOKUP(B60,[1]!ТМ[#Data],2,FALSE),0)</f>
        <v>0</v>
      </c>
      <c r="E60" s="42">
        <f t="shared" si="2"/>
        <v>0</v>
      </c>
      <c r="F60" s="38">
        <f>[1]Итоги!Z37</f>
        <v>0</v>
      </c>
      <c r="G60" s="42">
        <f>IF(B60=0,0,('[1]Расчет материала'!D1))</f>
        <v>0</v>
      </c>
      <c r="H60" s="43"/>
    </row>
    <row r="61" spans="1:8" ht="28.35" customHeight="1" x14ac:dyDescent="0.25">
      <c r="A61" s="38">
        <v>35</v>
      </c>
      <c r="B61" s="50">
        <f>[1]Итоги!P38</f>
        <v>0</v>
      </c>
      <c r="C61" s="41" t="str">
        <f>_xlfn.IFS([1]Итоги!Q38="Лист/Плита",(CONCATENATE([1]Итоги!Q38,[1]Итоги!R38,[1]Итоги!S38,[1]Итоги!T38,[1]Итоги!U38,[1]Итоги!V38,[1]Итоги!W38,[1]Итоги!X38,[1]Итоги!Y38)),[1]Итоги!Q38="Уголок",(CONCATENATE([1]Итоги!Q38," ",[1]Итоги!R38,[1]Итоги!S38,[1]Итоги!T38,[1]Итоги!U38,[1]Итоги!V38,[1]Итоги!W38,[1]Итоги!X38)),[1]Итоги!Q38="Труба профильная",(CONCATENATE([1]Итоги!Q38," ",[1]Итоги!R38,[1]Итоги!S38,[1]Итоги!T38,[1]Итоги!U38,[1]Итоги!V38,[1]Итоги!W38,[1]Итоги!X38)),TRUE,(CONCATENATE([1]Итоги!Q38,[1]Итоги!R38,[1]Итоги!S38,[1]Итоги!T38,[1]Итоги!U38,[1]Итоги!V38,[1]Итоги!W38,[1]Итоги!X38)))</f>
        <v/>
      </c>
      <c r="D61" s="38">
        <f>IFERROR(VLOOKUP(B61,[1]!ТМ[#Data],2,FALSE),0)</f>
        <v>0</v>
      </c>
      <c r="E61" s="42">
        <f t="shared" si="2"/>
        <v>0</v>
      </c>
      <c r="F61" s="38">
        <f>[1]Итоги!Z38</f>
        <v>0</v>
      </c>
      <c r="G61" s="42">
        <f>IF(B61=0,0,('[1]Расчет материала'!D1))</f>
        <v>0</v>
      </c>
      <c r="H61" s="43"/>
    </row>
    <row r="62" spans="1:8" ht="28.35" customHeight="1" x14ac:dyDescent="0.25">
      <c r="A62" s="38">
        <v>36</v>
      </c>
      <c r="B62" s="50">
        <f>[1]Итоги!P39</f>
        <v>0</v>
      </c>
      <c r="C62" s="41" t="str">
        <f>_xlfn.IFS([1]Итоги!Q39="Лист/Плита",(CONCATENATE([1]Итоги!Q39,[1]Итоги!R39,[1]Итоги!S39,[1]Итоги!T39,[1]Итоги!U39,[1]Итоги!V39,[1]Итоги!W39,[1]Итоги!X39,[1]Итоги!Y39)),[1]Итоги!Q39="Уголок",(CONCATENATE([1]Итоги!Q39," ",[1]Итоги!R39,[1]Итоги!S39,[1]Итоги!T39,[1]Итоги!U39,[1]Итоги!V39,[1]Итоги!W39,[1]Итоги!X39)),[1]Итоги!Q39="Труба профильная",(CONCATENATE([1]Итоги!Q39," ",[1]Итоги!R39,[1]Итоги!S39,[1]Итоги!T39,[1]Итоги!U39,[1]Итоги!V39,[1]Итоги!W39,[1]Итоги!X39)),TRUE,(CONCATENATE([1]Итоги!Q39,[1]Итоги!R39,[1]Итоги!S39,[1]Итоги!T39,[1]Итоги!U39,[1]Итоги!V39,[1]Итоги!W39,[1]Итоги!X39)))</f>
        <v/>
      </c>
      <c r="D62" s="38">
        <f>IFERROR(VLOOKUP(B62,[1]!ТМ[#Data],2,FALSE),0)</f>
        <v>0</v>
      </c>
      <c r="E62" s="42">
        <f t="shared" si="2"/>
        <v>0</v>
      </c>
      <c r="F62" s="38">
        <f>[1]Итоги!Z39</f>
        <v>0</v>
      </c>
      <c r="G62" s="42">
        <f>IF(B62=0,0,('[1]Расчет материала'!D1))</f>
        <v>0</v>
      </c>
      <c r="H62" s="43"/>
    </row>
    <row r="63" spans="1:8" ht="28.35" customHeight="1" x14ac:dyDescent="0.25">
      <c r="A63" s="38">
        <v>37</v>
      </c>
      <c r="B63" s="50">
        <f>[1]Итоги!P40</f>
        <v>0</v>
      </c>
      <c r="C63" s="41" t="str">
        <f>_xlfn.IFS([1]Итоги!Q40="Лист/Плита",(CONCATENATE([1]Итоги!Q40,[1]Итоги!R40,[1]Итоги!S40,[1]Итоги!T40,[1]Итоги!U40,[1]Итоги!V40,[1]Итоги!W40,[1]Итоги!X40,[1]Итоги!Y40)),[1]Итоги!Q40="Уголок",(CONCATENATE([1]Итоги!Q40," ",[1]Итоги!R40,[1]Итоги!S40,[1]Итоги!T40,[1]Итоги!U40,[1]Итоги!V40,[1]Итоги!W40,[1]Итоги!X40)),[1]Итоги!Q40="Труба профильная",(CONCATENATE([1]Итоги!Q40," ",[1]Итоги!R40,[1]Итоги!S40,[1]Итоги!T40,[1]Итоги!U40,[1]Итоги!V40,[1]Итоги!W40,[1]Итоги!X40)),TRUE,(CONCATENATE([1]Итоги!Q40,[1]Итоги!R40,[1]Итоги!S40,[1]Итоги!T40,[1]Итоги!U40,[1]Итоги!V40,[1]Итоги!W40,[1]Итоги!X40)))</f>
        <v/>
      </c>
      <c r="D63" s="38">
        <f>IFERROR(VLOOKUP(B63,[1]!ТМ[#Data],2,FALSE),0)</f>
        <v>0</v>
      </c>
      <c r="E63" s="42">
        <f t="shared" si="2"/>
        <v>0</v>
      </c>
      <c r="F63" s="38">
        <f>[1]Итоги!Z40</f>
        <v>0</v>
      </c>
      <c r="G63" s="42">
        <f>IF(B63=0,0,('[1]Расчет материала'!D1))</f>
        <v>0</v>
      </c>
      <c r="H63" s="43"/>
    </row>
    <row r="64" spans="1:8" ht="28.35" customHeight="1" x14ac:dyDescent="0.25">
      <c r="A64" s="38">
        <v>38</v>
      </c>
      <c r="B64" s="50">
        <f>[1]Итоги!P41</f>
        <v>0</v>
      </c>
      <c r="C64" s="41" t="str">
        <f>_xlfn.IFS([1]Итоги!Q41="Лист/Плита",(CONCATENATE([1]Итоги!Q41,[1]Итоги!R41,[1]Итоги!S41,[1]Итоги!T41,[1]Итоги!U41,[1]Итоги!V41,[1]Итоги!W41,[1]Итоги!X41,[1]Итоги!Y41)),[1]Итоги!Q41="Уголок",(CONCATENATE([1]Итоги!Q41," ",[1]Итоги!R41,[1]Итоги!S41,[1]Итоги!T41,[1]Итоги!U41,[1]Итоги!V41,[1]Итоги!W41,[1]Итоги!X41)),[1]Итоги!Q41="Труба профильная",(CONCATENATE([1]Итоги!Q41," ",[1]Итоги!R41,[1]Итоги!S41,[1]Итоги!T41,[1]Итоги!U41,[1]Итоги!V41,[1]Итоги!W41,[1]Итоги!X41)),TRUE,(CONCATENATE([1]Итоги!Q41,[1]Итоги!R41,[1]Итоги!S41,[1]Итоги!T41,[1]Итоги!U41,[1]Итоги!V41,[1]Итоги!W41,[1]Итоги!X41)))</f>
        <v/>
      </c>
      <c r="D64" s="38">
        <f>IFERROR(VLOOKUP(B64,[1]!ТМ[#Data],2,FALSE),0)</f>
        <v>0</v>
      </c>
      <c r="E64" s="42">
        <f t="shared" si="2"/>
        <v>0</v>
      </c>
      <c r="F64" s="38">
        <f>[1]Итоги!Z41</f>
        <v>0</v>
      </c>
      <c r="G64" s="42">
        <f>IF(B64=0,0,('[1]Расчет материала'!D1))</f>
        <v>0</v>
      </c>
      <c r="H64" s="43"/>
    </row>
    <row r="65" spans="1:8" ht="28.35" customHeight="1" x14ac:dyDescent="0.25">
      <c r="A65" s="38">
        <v>39</v>
      </c>
      <c r="B65" s="50">
        <f>[1]Итоги!P42</f>
        <v>0</v>
      </c>
      <c r="C65" s="41" t="str">
        <f>_xlfn.IFS([1]Итоги!Q42="Лист/Плита",(CONCATENATE([1]Итоги!Q42,[1]Итоги!R42,[1]Итоги!S42,[1]Итоги!T42,[1]Итоги!U42,[1]Итоги!V42,[1]Итоги!W42,[1]Итоги!X42,[1]Итоги!Y42)),[1]Итоги!Q42="Уголок",(CONCATENATE([1]Итоги!Q42," ",[1]Итоги!R42,[1]Итоги!S42,[1]Итоги!T42,[1]Итоги!U42,[1]Итоги!V42,[1]Итоги!W42,[1]Итоги!X42)),[1]Итоги!Q42="Труба профильная",(CONCATENATE([1]Итоги!Q42," ",[1]Итоги!R42,[1]Итоги!S42,[1]Итоги!T42,[1]Итоги!U42,[1]Итоги!V42,[1]Итоги!W42,[1]Итоги!X42)),TRUE,(CONCATENATE([1]Итоги!Q42,[1]Итоги!R42,[1]Итоги!S42,[1]Итоги!T42,[1]Итоги!U42,[1]Итоги!V42,[1]Итоги!W42,[1]Итоги!X42)))</f>
        <v/>
      </c>
      <c r="D65" s="38">
        <f>IFERROR(VLOOKUP(B65,[1]!ТМ[#Data],2,FALSE),0)</f>
        <v>0</v>
      </c>
      <c r="E65" s="42">
        <f t="shared" si="2"/>
        <v>0</v>
      </c>
      <c r="F65" s="38">
        <f>[1]Итоги!Z42</f>
        <v>0</v>
      </c>
      <c r="G65" s="42">
        <f>IF(B65=0,0,('[1]Расчет материала'!D1))</f>
        <v>0</v>
      </c>
      <c r="H65" s="43"/>
    </row>
    <row r="66" spans="1:8" ht="28.35" customHeight="1" x14ac:dyDescent="0.25">
      <c r="A66" s="38">
        <v>40</v>
      </c>
      <c r="B66" s="50">
        <f>[1]Итоги!P43</f>
        <v>0</v>
      </c>
      <c r="C66" s="41" t="str">
        <f>_xlfn.IFS([1]Итоги!Q43="Лист/Плита",(CONCATENATE([1]Итоги!Q43,[1]Итоги!R43,[1]Итоги!S43,[1]Итоги!T43,[1]Итоги!U43,[1]Итоги!V43,[1]Итоги!W43,[1]Итоги!X43,[1]Итоги!Y43)),[1]Итоги!Q43="Уголок",(CONCATENATE([1]Итоги!Q43," ",[1]Итоги!R43,[1]Итоги!S43,[1]Итоги!T43,[1]Итоги!U43,[1]Итоги!V43,[1]Итоги!W43,[1]Итоги!X43)),[1]Итоги!Q43="Труба профильная",(CONCATENATE([1]Итоги!Q43," ",[1]Итоги!R43,[1]Итоги!S43,[1]Итоги!T43,[1]Итоги!U43,[1]Итоги!V43,[1]Итоги!W43,[1]Итоги!X43)),TRUE,(CONCATENATE([1]Итоги!Q43,[1]Итоги!R43,[1]Итоги!S43,[1]Итоги!T43,[1]Итоги!U43,[1]Итоги!V43,[1]Итоги!W43,[1]Итоги!X43)))</f>
        <v/>
      </c>
      <c r="D66" s="38">
        <f>IFERROR(VLOOKUP(B66,[1]!ТМ[#Data],2,FALSE),0)</f>
        <v>0</v>
      </c>
      <c r="E66" s="42">
        <f t="shared" si="2"/>
        <v>0</v>
      </c>
      <c r="F66" s="38">
        <f>[1]Итоги!Z43</f>
        <v>0</v>
      </c>
      <c r="G66" s="42">
        <f>IF(B66=0,0,('[1]Расчет материала'!D1))</f>
        <v>0</v>
      </c>
      <c r="H66" s="43"/>
    </row>
    <row r="67" spans="1:8" ht="28.35" customHeight="1" x14ac:dyDescent="0.25">
      <c r="A67" s="38">
        <v>41</v>
      </c>
      <c r="B67" s="50">
        <f>[1]Итоги!P44</f>
        <v>0</v>
      </c>
      <c r="C67" s="41" t="str">
        <f>_xlfn.IFS([1]Итоги!Q44="Лист/Плита",(CONCATENATE([1]Итоги!Q44,[1]Итоги!R44,[1]Итоги!S44,[1]Итоги!T44,[1]Итоги!U44,[1]Итоги!V44,[1]Итоги!W44,[1]Итоги!X44,[1]Итоги!Y44)),[1]Итоги!Q44="Уголок",(CONCATENATE([1]Итоги!Q44," ",[1]Итоги!R44,[1]Итоги!S44,[1]Итоги!T44,[1]Итоги!U44,[1]Итоги!V44,[1]Итоги!W44,[1]Итоги!X44)),[1]Итоги!Q44="Труба профильная",(CONCATENATE([1]Итоги!Q44," ",[1]Итоги!R44,[1]Итоги!S44,[1]Итоги!T44,[1]Итоги!U44,[1]Итоги!V44,[1]Итоги!W44,[1]Итоги!X44)),TRUE,(CONCATENATE([1]Итоги!Q44,[1]Итоги!R44,[1]Итоги!S44,[1]Итоги!T44,[1]Итоги!U44,[1]Итоги!V44,[1]Итоги!W44,[1]Итоги!X44)))</f>
        <v/>
      </c>
      <c r="D67" s="38">
        <f>IFERROR(VLOOKUP(B67,[1]!ТМ[#Data],2,FALSE),0)</f>
        <v>0</v>
      </c>
      <c r="E67" s="42">
        <f t="shared" si="2"/>
        <v>0</v>
      </c>
      <c r="F67" s="38">
        <f>[1]Итоги!Z44</f>
        <v>0</v>
      </c>
      <c r="G67" s="42">
        <f>IF(B67=0,0,('[1]Расчет материала'!D1))</f>
        <v>0</v>
      </c>
      <c r="H67" s="43"/>
    </row>
    <row r="68" spans="1:8" ht="28.35" customHeight="1" x14ac:dyDescent="0.25">
      <c r="A68" s="38">
        <v>42</v>
      </c>
      <c r="B68" s="50">
        <f>[1]Итоги!P45</f>
        <v>0</v>
      </c>
      <c r="C68" s="41" t="str">
        <f>_xlfn.IFS([1]Итоги!Q45="Лист/Плита",(CONCATENATE([1]Итоги!Q45,[1]Итоги!R45,[1]Итоги!S45,[1]Итоги!T45,[1]Итоги!U45,[1]Итоги!V45,[1]Итоги!W45,[1]Итоги!X45,[1]Итоги!Y45)),[1]Итоги!Q45="Уголок",(CONCATENATE([1]Итоги!Q45," ",[1]Итоги!R45,[1]Итоги!S45,[1]Итоги!T45,[1]Итоги!U45,[1]Итоги!V45,[1]Итоги!W45,[1]Итоги!X45)),[1]Итоги!Q45="Труба профильная",(CONCATENATE([1]Итоги!Q45," ",[1]Итоги!R45,[1]Итоги!S45,[1]Итоги!T45,[1]Итоги!U45,[1]Итоги!V45,[1]Итоги!W45,[1]Итоги!X45)),TRUE,(CONCATENATE([1]Итоги!Q45,[1]Итоги!R45,[1]Итоги!S45,[1]Итоги!T45,[1]Итоги!U45,[1]Итоги!V45,[1]Итоги!W45,[1]Итоги!X45)))</f>
        <v/>
      </c>
      <c r="D68" s="38">
        <f>IFERROR(VLOOKUP(B68,[1]!ТМ[#Data],2,FALSE),0)</f>
        <v>0</v>
      </c>
      <c r="E68" s="42">
        <f t="shared" si="2"/>
        <v>0</v>
      </c>
      <c r="F68" s="38">
        <f>[1]Итоги!Z45</f>
        <v>0</v>
      </c>
      <c r="G68" s="42">
        <f>IF(B68=0,0,('[1]Расчет материала'!D1))</f>
        <v>0</v>
      </c>
      <c r="H68" s="43"/>
    </row>
    <row r="69" spans="1:8" ht="28.35" customHeight="1" x14ac:dyDescent="0.25">
      <c r="A69" s="38">
        <v>43</v>
      </c>
      <c r="B69" s="50">
        <f>[1]Итоги!P46</f>
        <v>0</v>
      </c>
      <c r="C69" s="41" t="str">
        <f>_xlfn.IFS([1]Итоги!Q46="Лист/Плита",(CONCATENATE([1]Итоги!Q46,[1]Итоги!R46,[1]Итоги!S46,[1]Итоги!T46,[1]Итоги!U46,[1]Итоги!V46,[1]Итоги!W46,[1]Итоги!X46,[1]Итоги!Y46)),[1]Итоги!Q46="Уголок",(CONCATENATE([1]Итоги!Q46," ",[1]Итоги!R46,[1]Итоги!S46,[1]Итоги!T46,[1]Итоги!U46,[1]Итоги!V46,[1]Итоги!W46,[1]Итоги!X46)),[1]Итоги!Q46="Труба профильная",(CONCATENATE([1]Итоги!Q46," ",[1]Итоги!R46,[1]Итоги!S46,[1]Итоги!T46,[1]Итоги!U46,[1]Итоги!V46,[1]Итоги!W46,[1]Итоги!X46)),TRUE,(CONCATENATE([1]Итоги!Q46,[1]Итоги!R46,[1]Итоги!S46,[1]Итоги!T46,[1]Итоги!U46,[1]Итоги!V46,[1]Итоги!W46,[1]Итоги!X46)))</f>
        <v/>
      </c>
      <c r="D69" s="38">
        <f>IFERROR(VLOOKUP(B69,[1]!ТМ[#Data],2,FALSE),0)</f>
        <v>0</v>
      </c>
      <c r="E69" s="42">
        <f t="shared" si="2"/>
        <v>0</v>
      </c>
      <c r="F69" s="38">
        <f>[1]Итоги!Z46</f>
        <v>0</v>
      </c>
      <c r="G69" s="42">
        <f>IF(B69=0,0,('[1]Расчет материала'!D1))</f>
        <v>0</v>
      </c>
      <c r="H69" s="43"/>
    </row>
    <row r="70" spans="1:8" ht="28.35" customHeight="1" x14ac:dyDescent="0.25">
      <c r="A70" s="38">
        <v>44</v>
      </c>
      <c r="B70" s="50">
        <f>[1]Итоги!P47</f>
        <v>0</v>
      </c>
      <c r="C70" s="41" t="str">
        <f>_xlfn.IFS([1]Итоги!Q47="Лист/Плита",(CONCATENATE([1]Итоги!Q47,[1]Итоги!R47,[1]Итоги!S47,[1]Итоги!T47,[1]Итоги!U47,[1]Итоги!V47,[1]Итоги!W47,[1]Итоги!X47,[1]Итоги!Y47)),[1]Итоги!Q47="Уголок",(CONCATENATE([1]Итоги!Q47," ",[1]Итоги!R47,[1]Итоги!S47,[1]Итоги!T47,[1]Итоги!U47,[1]Итоги!V47,[1]Итоги!W47,[1]Итоги!X47)),[1]Итоги!Q47="Труба профильная",(CONCATENATE([1]Итоги!Q47," ",[1]Итоги!R47,[1]Итоги!S47,[1]Итоги!T47,[1]Итоги!U47,[1]Итоги!V47,[1]Итоги!W47,[1]Итоги!X47)),TRUE,(CONCATENATE([1]Итоги!Q47,[1]Итоги!R47,[1]Итоги!S47,[1]Итоги!T47,[1]Итоги!U47,[1]Итоги!V47,[1]Итоги!W47,[1]Итоги!X47)))</f>
        <v/>
      </c>
      <c r="D70" s="38">
        <f>IFERROR(VLOOKUP(B70,[1]!ТМ[#Data],2,FALSE),0)</f>
        <v>0</v>
      </c>
      <c r="E70" s="42">
        <f t="shared" si="2"/>
        <v>0</v>
      </c>
      <c r="F70" s="38">
        <f>[1]Итоги!Z47</f>
        <v>0</v>
      </c>
      <c r="G70" s="42">
        <f>IF(B70=0,0,('[1]Расчет материала'!D1))</f>
        <v>0</v>
      </c>
      <c r="H70" s="43"/>
    </row>
    <row r="71" spans="1:8" ht="28.35" customHeight="1" x14ac:dyDescent="0.25">
      <c r="A71" s="38">
        <v>45</v>
      </c>
      <c r="B71" s="50">
        <f>[1]Итоги!P48</f>
        <v>0</v>
      </c>
      <c r="C71" s="41" t="str">
        <f>_xlfn.IFS([1]Итоги!Q48="Лист/Плита",(CONCATENATE([1]Итоги!Q48,[1]Итоги!R48,[1]Итоги!S48,[1]Итоги!T48,[1]Итоги!U48,[1]Итоги!V48,[1]Итоги!W48,[1]Итоги!X48,[1]Итоги!Y48)),[1]Итоги!Q48="Уголок",(CONCATENATE([1]Итоги!Q48," ",[1]Итоги!R48,[1]Итоги!S48,[1]Итоги!T48,[1]Итоги!U48,[1]Итоги!V48,[1]Итоги!W48,[1]Итоги!X48)),[1]Итоги!Q48="Труба профильная",(CONCATENATE([1]Итоги!Q48," ",[1]Итоги!R48,[1]Итоги!S48,[1]Итоги!T48,[1]Итоги!U48,[1]Итоги!V48,[1]Итоги!W48,[1]Итоги!X48)),TRUE,(CONCATENATE([1]Итоги!Q48,[1]Итоги!R48,[1]Итоги!S48,[1]Итоги!T48,[1]Итоги!U48,[1]Итоги!V48,[1]Итоги!W48,[1]Итоги!X48)))</f>
        <v/>
      </c>
      <c r="D71" s="38">
        <f>IFERROR(VLOOKUP(B71,[1]!ТМ[#Data],2,FALSE),0)</f>
        <v>0</v>
      </c>
      <c r="E71" s="42">
        <f t="shared" si="2"/>
        <v>0</v>
      </c>
      <c r="F71" s="38">
        <f>[1]Итоги!Z48</f>
        <v>0</v>
      </c>
      <c r="G71" s="42">
        <f>IF(B71=0,0,('[1]Расчет материала'!D1))</f>
        <v>0</v>
      </c>
      <c r="H71" s="43"/>
    </row>
    <row r="72" spans="1:8" ht="11.25" customHeight="1" x14ac:dyDescent="0.2">
      <c r="A72" s="31"/>
      <c r="B72" s="45"/>
      <c r="C72" s="46"/>
      <c r="D72" s="31"/>
      <c r="E72" s="31"/>
      <c r="F72" s="47"/>
      <c r="G72" s="31"/>
      <c r="H72" s="31"/>
    </row>
    <row r="73" spans="1:8" ht="13.5" customHeight="1" x14ac:dyDescent="0.2">
      <c r="A73" s="31"/>
      <c r="B73" s="31"/>
      <c r="C73" s="48"/>
      <c r="D73" s="31"/>
      <c r="E73" s="31"/>
      <c r="F73" s="47"/>
      <c r="G73" s="31"/>
      <c r="H73" s="31"/>
    </row>
    <row r="74" spans="1:8" ht="18" customHeight="1" x14ac:dyDescent="0.25">
      <c r="A74" s="31"/>
      <c r="B74" s="49" t="s">
        <v>90</v>
      </c>
      <c r="C74" s="48"/>
      <c r="D74" s="31"/>
      <c r="E74" s="31"/>
      <c r="F74" s="47"/>
      <c r="G74" s="31"/>
      <c r="H74" s="31"/>
    </row>
    <row r="75" spans="1:8" ht="12.75" customHeight="1" x14ac:dyDescent="0.25">
      <c r="A75" s="31"/>
      <c r="B75" s="49"/>
      <c r="C75" s="48"/>
      <c r="D75" s="31"/>
      <c r="E75" s="31"/>
      <c r="F75" s="47"/>
      <c r="G75" s="31"/>
      <c r="H75" s="31"/>
    </row>
    <row r="76" spans="1:8" ht="12.75" customHeight="1" x14ac:dyDescent="0.25">
      <c r="A76" s="31"/>
      <c r="B76" s="49"/>
      <c r="C76" s="48"/>
      <c r="D76" s="31"/>
      <c r="E76" s="31"/>
      <c r="F76" s="47"/>
      <c r="G76" s="31"/>
      <c r="H76" s="31"/>
    </row>
    <row r="77" spans="1:8" ht="12.75" customHeight="1" x14ac:dyDescent="0.2">
      <c r="C77" s="29"/>
      <c r="F77" s="30"/>
    </row>
    <row r="78" spans="1:8" ht="12.75" customHeight="1" x14ac:dyDescent="0.2">
      <c r="C78" s="29"/>
      <c r="F78" s="30"/>
    </row>
    <row r="79" spans="1:8" ht="12.75" customHeight="1" x14ac:dyDescent="0.2">
      <c r="C79" s="29"/>
      <c r="F79" s="30"/>
    </row>
    <row r="80" spans="1:8" ht="25.5" customHeight="1" x14ac:dyDescent="0.2">
      <c r="A80" s="51"/>
      <c r="B80" s="64" t="s">
        <v>84</v>
      </c>
      <c r="C80" s="64"/>
      <c r="D80" s="32" t="str">
        <f>'[1]Расчет материала'!I1</f>
        <v>01 ноября 2019</v>
      </c>
      <c r="E80" s="33"/>
      <c r="F80" s="34"/>
      <c r="G80" s="33"/>
      <c r="H80" s="35" t="s">
        <v>93</v>
      </c>
    </row>
    <row r="81" spans="1:8" ht="12.75" customHeight="1" x14ac:dyDescent="0.2">
      <c r="A81" s="31"/>
      <c r="B81" s="33"/>
      <c r="C81" s="36"/>
      <c r="D81" s="33"/>
      <c r="E81" s="33"/>
      <c r="F81" s="34"/>
      <c r="G81" s="33"/>
      <c r="H81" s="33"/>
    </row>
    <row r="82" spans="1:8" ht="40.5" customHeight="1" x14ac:dyDescent="0.2">
      <c r="A82" s="37" t="s">
        <v>4</v>
      </c>
      <c r="B82" s="65" t="s">
        <v>86</v>
      </c>
      <c r="C82" s="66"/>
      <c r="D82" s="38" t="s">
        <v>14</v>
      </c>
      <c r="E82" s="39" t="s">
        <v>20</v>
      </c>
      <c r="F82" s="39" t="s">
        <v>87</v>
      </c>
      <c r="G82" s="39" t="s">
        <v>88</v>
      </c>
      <c r="H82" s="39" t="s">
        <v>89</v>
      </c>
    </row>
    <row r="83" spans="1:8" ht="28.35" customHeight="1" x14ac:dyDescent="0.25">
      <c r="A83" s="38">
        <v>46</v>
      </c>
      <c r="B83" s="50">
        <f>[1]Итоги!P49</f>
        <v>0</v>
      </c>
      <c r="C83" s="41" t="str">
        <f>_xlfn.IFS([1]Итоги!Q49="Лист/Плита",(CONCATENATE([1]Итоги!Q49,[1]Итоги!R49,[1]Итоги!S49,[1]Итоги!T49,[1]Итоги!U49,[1]Итоги!V49,[1]Итоги!W49,[1]Итоги!X49,[1]Итоги!Y49)),[1]Итоги!Q49="Уголок",(CONCATENATE([1]Итоги!Q49," ",[1]Итоги!R49,[1]Итоги!S49,[1]Итоги!T49,[1]Итоги!U49,[1]Итоги!V49,[1]Итоги!W49,[1]Итоги!X49)),[1]Итоги!Q49="Труба профильная",(CONCATENATE([1]Итоги!Q49," ",[1]Итоги!R49,[1]Итоги!S49,[1]Итоги!T49,[1]Итоги!U49,[1]Итоги!V49,[1]Итоги!W49,[1]Итоги!X49)),TRUE,(CONCATENATE([1]Итоги!Q49,[1]Итоги!R49,[1]Итоги!S49,[1]Итоги!T49,[1]Итоги!U49,[1]Итоги!V49,[1]Итоги!W49,[1]Итоги!X49)))</f>
        <v/>
      </c>
      <c r="D83" s="38">
        <f>IFERROR(VLOOKUP(B83,[1]!ТМ[#Data],2,FALSE),0)</f>
        <v>0</v>
      </c>
      <c r="E83" s="42">
        <f t="shared" ref="E83:E97" si="3">IF(B83=0,0,(IF(ISERR(SEARCH("Лист",C83)),"м.","шт.")))</f>
        <v>0</v>
      </c>
      <c r="F83" s="38">
        <f>[1]Итоги!Z49</f>
        <v>0</v>
      </c>
      <c r="G83" s="42">
        <f>IF(B83=0,0,('[1]Расчет материала'!D1))</f>
        <v>0</v>
      </c>
      <c r="H83" s="43"/>
    </row>
    <row r="84" spans="1:8" ht="28.35" customHeight="1" x14ac:dyDescent="0.25">
      <c r="A84" s="38">
        <v>47</v>
      </c>
      <c r="B84" s="50">
        <f>[1]Итоги!P50</f>
        <v>0</v>
      </c>
      <c r="C84" s="41" t="str">
        <f>_xlfn.IFS([1]Итоги!Q50="Лист/Плита",(CONCATENATE([1]Итоги!Q50,[1]Итоги!R50,[1]Итоги!S50,[1]Итоги!T50,[1]Итоги!U50,[1]Итоги!V50,[1]Итоги!W50,[1]Итоги!X50,[1]Итоги!Y50)),[1]Итоги!Q50="Уголок",(CONCATENATE([1]Итоги!Q50," ",[1]Итоги!R50,[1]Итоги!S50,[1]Итоги!T50,[1]Итоги!U50,[1]Итоги!V50,[1]Итоги!W50,[1]Итоги!X50)),[1]Итоги!Q50="Труба профильная",(CONCATENATE([1]Итоги!Q50," ",[1]Итоги!R50,[1]Итоги!S50,[1]Итоги!T50,[1]Итоги!U50,[1]Итоги!V50,[1]Итоги!W50,[1]Итоги!X50)),TRUE,(CONCATENATE([1]Итоги!Q50,[1]Итоги!R50,[1]Итоги!S50,[1]Итоги!T50,[1]Итоги!U50,[1]Итоги!V50,[1]Итоги!W50,[1]Итоги!X50)))</f>
        <v/>
      </c>
      <c r="D84" s="38">
        <f>IFERROR(VLOOKUP(B84,[1]!ТМ[#Data],2,FALSE),0)</f>
        <v>0</v>
      </c>
      <c r="E84" s="42">
        <f t="shared" si="3"/>
        <v>0</v>
      </c>
      <c r="F84" s="38">
        <f>[1]Итоги!Z50</f>
        <v>0</v>
      </c>
      <c r="G84" s="42">
        <f>IF(B84=0,0,('[1]Расчет материала'!D1))</f>
        <v>0</v>
      </c>
      <c r="H84" s="43"/>
    </row>
    <row r="85" spans="1:8" ht="28.35" customHeight="1" x14ac:dyDescent="0.25">
      <c r="A85" s="38">
        <v>48</v>
      </c>
      <c r="B85" s="50">
        <f>[1]Итоги!P51</f>
        <v>0</v>
      </c>
      <c r="C85" s="41" t="str">
        <f>_xlfn.IFS([1]Итоги!Q51="Лист/Плита",(CONCATENATE([1]Итоги!Q51,[1]Итоги!R51,[1]Итоги!S51,[1]Итоги!T51,[1]Итоги!U51,[1]Итоги!V51,[1]Итоги!W51,[1]Итоги!X51,[1]Итоги!Y51)),[1]Итоги!Q51="Уголок",(CONCATENATE([1]Итоги!Q51," ",[1]Итоги!R51,[1]Итоги!S51,[1]Итоги!T51,[1]Итоги!U51,[1]Итоги!V51,[1]Итоги!W51,[1]Итоги!X51)),[1]Итоги!Q51="Труба профильная",(CONCATENATE([1]Итоги!Q51," ",[1]Итоги!R51,[1]Итоги!S51,[1]Итоги!T51,[1]Итоги!U51,[1]Итоги!V51,[1]Итоги!W51,[1]Итоги!X51)),TRUE,(CONCATENATE([1]Итоги!Q51,[1]Итоги!R51,[1]Итоги!S51,[1]Итоги!T51,[1]Итоги!U51,[1]Итоги!V51,[1]Итоги!W51,[1]Итоги!X51)))</f>
        <v/>
      </c>
      <c r="D85" s="38">
        <f>IFERROR(VLOOKUP(B85,[1]!ТМ[#Data],2,FALSE),0)</f>
        <v>0</v>
      </c>
      <c r="E85" s="42">
        <f t="shared" si="3"/>
        <v>0</v>
      </c>
      <c r="F85" s="38">
        <f>[1]Итоги!Z51</f>
        <v>0</v>
      </c>
      <c r="G85" s="42">
        <f>IF(B85=0,0,('[1]Расчет материала'!D1))</f>
        <v>0</v>
      </c>
      <c r="H85" s="43"/>
    </row>
    <row r="86" spans="1:8" ht="28.35" customHeight="1" x14ac:dyDescent="0.25">
      <c r="A86" s="38">
        <v>49</v>
      </c>
      <c r="B86" s="50">
        <f>[1]Итоги!P52</f>
        <v>0</v>
      </c>
      <c r="C86" s="41" t="str">
        <f>_xlfn.IFS([1]Итоги!Q52="Лист/Плита",(CONCATENATE([1]Итоги!Q52,[1]Итоги!R52,[1]Итоги!S52,[1]Итоги!T52,[1]Итоги!U52,[1]Итоги!V52,[1]Итоги!W52,[1]Итоги!X52,[1]Итоги!Y52)),[1]Итоги!Q52="Уголок",(CONCATENATE([1]Итоги!Q52," ",[1]Итоги!R52,[1]Итоги!S52,[1]Итоги!T52,[1]Итоги!U52,[1]Итоги!V52,[1]Итоги!W52,[1]Итоги!X52)),[1]Итоги!Q52="Труба профильная",(CONCATENATE([1]Итоги!Q52," ",[1]Итоги!R52,[1]Итоги!S52,[1]Итоги!T52,[1]Итоги!U52,[1]Итоги!V52,[1]Итоги!W52,[1]Итоги!X52)),TRUE,(CONCATENATE([1]Итоги!Q52,[1]Итоги!R52,[1]Итоги!S52,[1]Итоги!T52,[1]Итоги!U52,[1]Итоги!V52,[1]Итоги!W52,[1]Итоги!X52)))</f>
        <v/>
      </c>
      <c r="D86" s="38">
        <f>IFERROR(VLOOKUP(B86,[1]!ТМ[#Data],2,FALSE),0)</f>
        <v>0</v>
      </c>
      <c r="E86" s="42">
        <f t="shared" si="3"/>
        <v>0</v>
      </c>
      <c r="F86" s="38">
        <f>[1]Итоги!Z52</f>
        <v>0</v>
      </c>
      <c r="G86" s="42">
        <f>IF(B86=0,0,('[1]Расчет материала'!D1))</f>
        <v>0</v>
      </c>
      <c r="H86" s="43"/>
    </row>
    <row r="87" spans="1:8" ht="28.35" customHeight="1" x14ac:dyDescent="0.25">
      <c r="A87" s="38">
        <v>50</v>
      </c>
      <c r="B87" s="50">
        <f>[1]Итоги!P53</f>
        <v>0</v>
      </c>
      <c r="C87" s="41" t="str">
        <f>_xlfn.IFS([1]Итоги!Q53="Лист/Плита",(CONCATENATE([1]Итоги!Q53,[1]Итоги!R53,[1]Итоги!S53,[1]Итоги!T53,[1]Итоги!U53,[1]Итоги!V53,[1]Итоги!W53,[1]Итоги!X53,[1]Итоги!Y53)),[1]Итоги!Q53="Уголок",(CONCATENATE([1]Итоги!Q53," ",[1]Итоги!R53,[1]Итоги!S53,[1]Итоги!T53,[1]Итоги!U53,[1]Итоги!V53,[1]Итоги!W53,[1]Итоги!X53)),[1]Итоги!Q53="Труба профильная",(CONCATENATE([1]Итоги!Q53," ",[1]Итоги!R53,[1]Итоги!S53,[1]Итоги!T53,[1]Итоги!U53,[1]Итоги!V53,[1]Итоги!W53,[1]Итоги!X53)),TRUE,(CONCATENATE([1]Итоги!Q53,[1]Итоги!R53,[1]Итоги!S53,[1]Итоги!T53,[1]Итоги!U53,[1]Итоги!V53,[1]Итоги!W53,[1]Итоги!X53)))</f>
        <v/>
      </c>
      <c r="D87" s="38">
        <f>IFERROR(VLOOKUP(B87,[1]!ТМ[#Data],2,FALSE),0)</f>
        <v>0</v>
      </c>
      <c r="E87" s="42">
        <f t="shared" si="3"/>
        <v>0</v>
      </c>
      <c r="F87" s="38">
        <f>[1]Итоги!Z53</f>
        <v>0</v>
      </c>
      <c r="G87" s="42">
        <f>IF(B87=0,0,('[1]Расчет материала'!D1))</f>
        <v>0</v>
      </c>
      <c r="H87" s="43"/>
    </row>
    <row r="88" spans="1:8" ht="28.35" customHeight="1" x14ac:dyDescent="0.25">
      <c r="A88" s="38">
        <v>51</v>
      </c>
      <c r="B88" s="50">
        <f>[1]Итоги!P54</f>
        <v>0</v>
      </c>
      <c r="C88" s="41" t="str">
        <f>_xlfn.IFS([1]Итоги!Q54="Лист/Плита",(CONCATENATE([1]Итоги!Q54,[1]Итоги!R54,[1]Итоги!S54,[1]Итоги!T54,[1]Итоги!U54,[1]Итоги!V54,[1]Итоги!W54,[1]Итоги!X54,[1]Итоги!Y54)),[1]Итоги!Q54="Уголок",(CONCATENATE([1]Итоги!Q54," ",[1]Итоги!R54,[1]Итоги!S54,[1]Итоги!T54,[1]Итоги!U54,[1]Итоги!V54,[1]Итоги!W54,[1]Итоги!X54)),[1]Итоги!Q54="Труба профильная",(CONCATENATE([1]Итоги!Q54," ",[1]Итоги!R54,[1]Итоги!S54,[1]Итоги!T54,[1]Итоги!U54,[1]Итоги!V54,[1]Итоги!W54,[1]Итоги!X54)),TRUE,(CONCATENATE([1]Итоги!Q54,[1]Итоги!R54,[1]Итоги!S54,[1]Итоги!T54,[1]Итоги!U54,[1]Итоги!V54,[1]Итоги!W54,[1]Итоги!X54)))</f>
        <v/>
      </c>
      <c r="D88" s="38">
        <f>IFERROR(VLOOKUP(B88,[1]!ТМ[#Data],2,FALSE),0)</f>
        <v>0</v>
      </c>
      <c r="E88" s="42">
        <f t="shared" si="3"/>
        <v>0</v>
      </c>
      <c r="F88" s="38">
        <f>[1]Итоги!Z54</f>
        <v>0</v>
      </c>
      <c r="G88" s="42">
        <f>IF(B88=0,0,('[1]Расчет материала'!D1))</f>
        <v>0</v>
      </c>
      <c r="H88" s="43"/>
    </row>
    <row r="89" spans="1:8" ht="28.35" customHeight="1" x14ac:dyDescent="0.25">
      <c r="A89" s="38">
        <v>52</v>
      </c>
      <c r="B89" s="50">
        <f>[1]Итоги!P55</f>
        <v>0</v>
      </c>
      <c r="C89" s="41" t="str">
        <f>_xlfn.IFS([1]Итоги!Q55="Лист/Плита",(CONCATENATE([1]Итоги!Q55,[1]Итоги!R55,[1]Итоги!S55,[1]Итоги!T55,[1]Итоги!U55,[1]Итоги!V55,[1]Итоги!W55,[1]Итоги!X55,[1]Итоги!Y55)),[1]Итоги!Q55="Уголок",(CONCATENATE([1]Итоги!Q55," ",[1]Итоги!R55,[1]Итоги!S55,[1]Итоги!T55,[1]Итоги!U55,[1]Итоги!V55,[1]Итоги!W55,[1]Итоги!X55)),[1]Итоги!Q55="Труба профильная",(CONCATENATE([1]Итоги!Q55," ",[1]Итоги!R55,[1]Итоги!S55,[1]Итоги!T55,[1]Итоги!U55,[1]Итоги!V55,[1]Итоги!W55,[1]Итоги!X55)),TRUE,(CONCATENATE([1]Итоги!Q55,[1]Итоги!R55,[1]Итоги!S55,[1]Итоги!T55,[1]Итоги!U55,[1]Итоги!V55,[1]Итоги!W55,[1]Итоги!X55)))</f>
        <v/>
      </c>
      <c r="D89" s="38">
        <f>IFERROR(VLOOKUP(B89,[1]!ТМ[#Data],2,FALSE),0)</f>
        <v>0</v>
      </c>
      <c r="E89" s="42">
        <f t="shared" si="3"/>
        <v>0</v>
      </c>
      <c r="F89" s="38">
        <f>[1]Итоги!Z55</f>
        <v>0</v>
      </c>
      <c r="G89" s="42">
        <f>IF(B89=0,0,('[1]Расчет материала'!D1))</f>
        <v>0</v>
      </c>
      <c r="H89" s="43"/>
    </row>
    <row r="90" spans="1:8" ht="28.35" customHeight="1" x14ac:dyDescent="0.25">
      <c r="A90" s="38">
        <v>53</v>
      </c>
      <c r="B90" s="50">
        <f>[1]Итоги!P56</f>
        <v>0</v>
      </c>
      <c r="C90" s="41" t="str">
        <f>_xlfn.IFS([1]Итоги!Q56="Лист/Плита",(CONCATENATE([1]Итоги!Q56,[1]Итоги!R56,[1]Итоги!S56,[1]Итоги!T56,[1]Итоги!U56,[1]Итоги!V56,[1]Итоги!W56,[1]Итоги!X56,[1]Итоги!Y56)),[1]Итоги!Q56="Уголок",(CONCATENATE([1]Итоги!Q56," ",[1]Итоги!R56,[1]Итоги!S56,[1]Итоги!T56,[1]Итоги!U56,[1]Итоги!V56,[1]Итоги!W56,[1]Итоги!X56)),[1]Итоги!Q56="Труба профильная",(CONCATENATE([1]Итоги!Q56," ",[1]Итоги!R56,[1]Итоги!S56,[1]Итоги!T56,[1]Итоги!U56,[1]Итоги!V56,[1]Итоги!W56,[1]Итоги!X56)),TRUE,(CONCATENATE([1]Итоги!Q56,[1]Итоги!R56,[1]Итоги!S56,[1]Итоги!T56,[1]Итоги!U56,[1]Итоги!V56,[1]Итоги!W56,[1]Итоги!X56)))</f>
        <v/>
      </c>
      <c r="D90" s="38">
        <f>IFERROR(VLOOKUP(B90,[1]!ТМ[#Data],2,FALSE),0)</f>
        <v>0</v>
      </c>
      <c r="E90" s="42">
        <f t="shared" si="3"/>
        <v>0</v>
      </c>
      <c r="F90" s="38">
        <f>[1]Итоги!Z56</f>
        <v>0</v>
      </c>
      <c r="G90" s="42">
        <f>IF(B90=0,0,('[1]Расчет материала'!D1))</f>
        <v>0</v>
      </c>
      <c r="H90" s="43"/>
    </row>
    <row r="91" spans="1:8" ht="28.35" customHeight="1" x14ac:dyDescent="0.25">
      <c r="A91" s="38">
        <v>54</v>
      </c>
      <c r="B91" s="50">
        <f>[1]Итоги!P57</f>
        <v>0</v>
      </c>
      <c r="C91" s="41" t="str">
        <f>_xlfn.IFS([1]Итоги!Q57="Лист/Плита",(CONCATENATE([1]Итоги!Q57,[1]Итоги!R57,[1]Итоги!S57,[1]Итоги!T57,[1]Итоги!U57,[1]Итоги!V57,[1]Итоги!W57,[1]Итоги!X57,[1]Итоги!Y57)),[1]Итоги!Q57="Уголок",(CONCATENATE([1]Итоги!Q57," ",[1]Итоги!R57,[1]Итоги!S57,[1]Итоги!T57,[1]Итоги!U57,[1]Итоги!V57,[1]Итоги!W57,[1]Итоги!X57)),[1]Итоги!Q57="Труба профильная",(CONCATENATE([1]Итоги!Q57," ",[1]Итоги!R57,[1]Итоги!S57,[1]Итоги!T57,[1]Итоги!U57,[1]Итоги!V57,[1]Итоги!W57,[1]Итоги!X57)),TRUE,(CONCATENATE([1]Итоги!Q57,[1]Итоги!R57,[1]Итоги!S57,[1]Итоги!T57,[1]Итоги!U57,[1]Итоги!V57,[1]Итоги!W57,[1]Итоги!X57)))</f>
        <v/>
      </c>
      <c r="D91" s="38">
        <f>IFERROR(VLOOKUP(B91,[1]!ТМ[#Data],2,FALSE),0)</f>
        <v>0</v>
      </c>
      <c r="E91" s="42">
        <f t="shared" si="3"/>
        <v>0</v>
      </c>
      <c r="F91" s="38">
        <f>[1]Итоги!Z57</f>
        <v>0</v>
      </c>
      <c r="G91" s="42">
        <f>IF(B91=0,0,('[1]Расчет материала'!D1))</f>
        <v>0</v>
      </c>
      <c r="H91" s="43"/>
    </row>
    <row r="92" spans="1:8" ht="28.35" customHeight="1" x14ac:dyDescent="0.25">
      <c r="A92" s="38">
        <v>55</v>
      </c>
      <c r="B92" s="50">
        <f>[1]Итоги!P58</f>
        <v>0</v>
      </c>
      <c r="C92" s="41" t="str">
        <f>_xlfn.IFS([1]Итоги!Q58="Лист/Плита",(CONCATENATE([1]Итоги!Q58,[1]Итоги!R58,[1]Итоги!S58,[1]Итоги!T58,[1]Итоги!U58,[1]Итоги!V58,[1]Итоги!W58,[1]Итоги!X58,[1]Итоги!Y58)),[1]Итоги!Q58="Уголок",(CONCATENATE([1]Итоги!Q58," ",[1]Итоги!R58,[1]Итоги!S58,[1]Итоги!T58,[1]Итоги!U58,[1]Итоги!V58,[1]Итоги!W58,[1]Итоги!X58)),[1]Итоги!Q58="Труба профильная",(CONCATENATE([1]Итоги!Q58," ",[1]Итоги!R58,[1]Итоги!S58,[1]Итоги!T58,[1]Итоги!U58,[1]Итоги!V58,[1]Итоги!W58,[1]Итоги!X58)),TRUE,(CONCATENATE([1]Итоги!Q58,[1]Итоги!R58,[1]Итоги!S58,[1]Итоги!T58,[1]Итоги!U58,[1]Итоги!V58,[1]Итоги!W58,[1]Итоги!X58)))</f>
        <v/>
      </c>
      <c r="D92" s="38">
        <f>IFERROR(VLOOKUP(B92,[1]!ТМ[#Data],2,FALSE),0)</f>
        <v>0</v>
      </c>
      <c r="E92" s="42">
        <f t="shared" si="3"/>
        <v>0</v>
      </c>
      <c r="F92" s="38">
        <f>[1]Итоги!Z58</f>
        <v>0</v>
      </c>
      <c r="G92" s="42">
        <f>IF(B92=0,0,('[1]Расчет материала'!D1))</f>
        <v>0</v>
      </c>
      <c r="H92" s="43"/>
    </row>
    <row r="93" spans="1:8" ht="28.35" customHeight="1" x14ac:dyDescent="0.25">
      <c r="A93" s="38">
        <v>56</v>
      </c>
      <c r="B93" s="50">
        <f>[1]Итоги!P59</f>
        <v>0</v>
      </c>
      <c r="C93" s="41" t="str">
        <f>_xlfn.IFS([1]Итоги!Q59="Лист/Плита",(CONCATENATE([1]Итоги!Q59,[1]Итоги!R59,[1]Итоги!S59,[1]Итоги!T59,[1]Итоги!U59,[1]Итоги!V59,[1]Итоги!W59,[1]Итоги!X59,[1]Итоги!Y59)),[1]Итоги!Q59="Уголок",(CONCATENATE([1]Итоги!Q59," ",[1]Итоги!R59,[1]Итоги!S59,[1]Итоги!T59,[1]Итоги!U59,[1]Итоги!V59,[1]Итоги!W59,[1]Итоги!X59)),[1]Итоги!Q59="Труба профильная",(CONCATENATE([1]Итоги!Q59," ",[1]Итоги!R59,[1]Итоги!S59,[1]Итоги!T59,[1]Итоги!U59,[1]Итоги!V59,[1]Итоги!W59,[1]Итоги!X59)),TRUE,(CONCATENATE([1]Итоги!Q59,[1]Итоги!R59,[1]Итоги!S59,[1]Итоги!T59,[1]Итоги!U59,[1]Итоги!V59,[1]Итоги!W59,[1]Итоги!X59)))</f>
        <v/>
      </c>
      <c r="D93" s="38">
        <f>IFERROR(VLOOKUP(B93,[1]!ТМ[#Data],2,FALSE),0)</f>
        <v>0</v>
      </c>
      <c r="E93" s="42">
        <f t="shared" si="3"/>
        <v>0</v>
      </c>
      <c r="F93" s="38">
        <f>[1]Итоги!Z59</f>
        <v>0</v>
      </c>
      <c r="G93" s="42">
        <f>IF(B93=0,0,('[1]Расчет материала'!D1))</f>
        <v>0</v>
      </c>
      <c r="H93" s="43"/>
    </row>
    <row r="94" spans="1:8" ht="28.35" customHeight="1" x14ac:dyDescent="0.25">
      <c r="A94" s="38">
        <v>57</v>
      </c>
      <c r="B94" s="50">
        <f>[1]Итоги!P60</f>
        <v>0</v>
      </c>
      <c r="C94" s="41" t="str">
        <f>_xlfn.IFS([1]Итоги!Q60="Лист/Плита",(CONCATENATE([1]Итоги!Q60,[1]Итоги!R60,[1]Итоги!S60,[1]Итоги!T60,[1]Итоги!U60,[1]Итоги!V60,[1]Итоги!W60,[1]Итоги!X60,[1]Итоги!Y60)),[1]Итоги!Q60="Уголок",(CONCATENATE([1]Итоги!Q60," ",[1]Итоги!R60,[1]Итоги!S60,[1]Итоги!T60,[1]Итоги!U60,[1]Итоги!V60,[1]Итоги!W60,[1]Итоги!X60)),[1]Итоги!Q60="Труба профильная",(CONCATENATE([1]Итоги!Q60," ",[1]Итоги!R60,[1]Итоги!S60,[1]Итоги!T60,[1]Итоги!U60,[1]Итоги!V60,[1]Итоги!W60,[1]Итоги!X60)),TRUE,(CONCATENATE([1]Итоги!Q60,[1]Итоги!R60,[1]Итоги!S60,[1]Итоги!T60,[1]Итоги!U60,[1]Итоги!V60,[1]Итоги!W60,[1]Итоги!X60)))</f>
        <v/>
      </c>
      <c r="D94" s="38">
        <f>IFERROR(VLOOKUP(B94,[1]!ТМ[#Data],2,FALSE),0)</f>
        <v>0</v>
      </c>
      <c r="E94" s="42">
        <f t="shared" si="3"/>
        <v>0</v>
      </c>
      <c r="F94" s="38">
        <f>[1]Итоги!Z60</f>
        <v>0</v>
      </c>
      <c r="G94" s="42">
        <f>IF(B94=0,0,('[1]Расчет материала'!D1))</f>
        <v>0</v>
      </c>
      <c r="H94" s="43"/>
    </row>
    <row r="95" spans="1:8" ht="28.35" customHeight="1" x14ac:dyDescent="0.25">
      <c r="A95" s="38">
        <v>58</v>
      </c>
      <c r="B95" s="50">
        <f>[1]Итоги!P61</f>
        <v>0</v>
      </c>
      <c r="C95" s="41" t="str">
        <f>_xlfn.IFS([1]Итоги!Q61="Лист/Плита",(CONCATENATE([1]Итоги!Q61,[1]Итоги!R61,[1]Итоги!S61,[1]Итоги!T61,[1]Итоги!U61,[1]Итоги!V61,[1]Итоги!W61,[1]Итоги!X61,[1]Итоги!Y61)),[1]Итоги!Q61="Уголок",(CONCATENATE([1]Итоги!Q61," ",[1]Итоги!R61,[1]Итоги!S61,[1]Итоги!T61,[1]Итоги!U61,[1]Итоги!V61,[1]Итоги!W61,[1]Итоги!X61)),[1]Итоги!Q61="Труба профильная",(CONCATENATE([1]Итоги!Q61," ",[1]Итоги!R61,[1]Итоги!S61,[1]Итоги!T61,[1]Итоги!U61,[1]Итоги!V61,[1]Итоги!W61,[1]Итоги!X61)),TRUE,(CONCATENATE([1]Итоги!Q61,[1]Итоги!R61,[1]Итоги!S61,[1]Итоги!T61,[1]Итоги!U61,[1]Итоги!V61,[1]Итоги!W61,[1]Итоги!X61)))</f>
        <v/>
      </c>
      <c r="D95" s="38">
        <f>IFERROR(VLOOKUP(B95,[1]!ТМ[#Data],2,FALSE),0)</f>
        <v>0</v>
      </c>
      <c r="E95" s="42">
        <f t="shared" si="3"/>
        <v>0</v>
      </c>
      <c r="F95" s="38">
        <f>[1]Итоги!Z61</f>
        <v>0</v>
      </c>
      <c r="G95" s="42">
        <f>IF(B95=0,0,('[1]Расчет материала'!D1))</f>
        <v>0</v>
      </c>
      <c r="H95" s="43"/>
    </row>
    <row r="96" spans="1:8" ht="28.35" customHeight="1" x14ac:dyDescent="0.25">
      <c r="A96" s="38">
        <v>59</v>
      </c>
      <c r="B96" s="50">
        <f>[1]Итоги!P62</f>
        <v>0</v>
      </c>
      <c r="C96" s="41" t="str">
        <f>_xlfn.IFS([1]Итоги!Q62="Лист/Плита",(CONCATENATE([1]Итоги!Q62,[1]Итоги!R62,[1]Итоги!S62,[1]Итоги!T62,[1]Итоги!U62,[1]Итоги!V62,[1]Итоги!W62,[1]Итоги!X62,[1]Итоги!Y62)),[1]Итоги!Q62="Уголок",(CONCATENATE([1]Итоги!Q62," ",[1]Итоги!R62,[1]Итоги!S62,[1]Итоги!T62,[1]Итоги!U62,[1]Итоги!V62,[1]Итоги!W62,[1]Итоги!X62)),[1]Итоги!Q62="Труба профильная",(CONCATENATE([1]Итоги!Q62," ",[1]Итоги!R62,[1]Итоги!S62,[1]Итоги!T62,[1]Итоги!U62,[1]Итоги!V62,[1]Итоги!W62,[1]Итоги!X62)),TRUE,(CONCATENATE([1]Итоги!Q62,[1]Итоги!R62,[1]Итоги!S62,[1]Итоги!T62,[1]Итоги!U62,[1]Итоги!V62,[1]Итоги!W62,[1]Итоги!X62)))</f>
        <v/>
      </c>
      <c r="D96" s="38">
        <f>IFERROR(VLOOKUP(B96,[1]!ТМ[#Data],2,FALSE),0)</f>
        <v>0</v>
      </c>
      <c r="E96" s="42">
        <f t="shared" si="3"/>
        <v>0</v>
      </c>
      <c r="F96" s="38">
        <f>[1]Итоги!Z62</f>
        <v>0</v>
      </c>
      <c r="G96" s="42">
        <f>IF(B96=0,0,('[1]Расчет материала'!D1))</f>
        <v>0</v>
      </c>
      <c r="H96" s="43"/>
    </row>
    <row r="97" spans="1:8" ht="28.35" customHeight="1" x14ac:dyDescent="0.25">
      <c r="A97" s="38">
        <v>60</v>
      </c>
      <c r="B97" s="50">
        <f>[1]Итоги!P63</f>
        <v>0</v>
      </c>
      <c r="C97" s="41" t="str">
        <f>_xlfn.IFS([1]Итоги!Q63="Лист/Плита",(CONCATENATE([1]Итоги!Q63,[1]Итоги!R63,[1]Итоги!S63,[1]Итоги!T63,[1]Итоги!U63,[1]Итоги!V63,[1]Итоги!W63,[1]Итоги!X63,[1]Итоги!Y63)),[1]Итоги!Q63="Уголок",(CONCATENATE([1]Итоги!Q63," ",[1]Итоги!R63,[1]Итоги!S63,[1]Итоги!T63,[1]Итоги!U63,[1]Итоги!V63,[1]Итоги!W63,[1]Итоги!X63)),[1]Итоги!Q63="Труба профильная",(CONCATENATE([1]Итоги!Q63," ",[1]Итоги!R63,[1]Итоги!S63,[1]Итоги!T63,[1]Итоги!U63,[1]Итоги!V63,[1]Итоги!W63,[1]Итоги!X63)),TRUE,(CONCATENATE([1]Итоги!Q63,[1]Итоги!R63,[1]Итоги!S63,[1]Итоги!T63,[1]Итоги!U63,[1]Итоги!V63,[1]Итоги!W63,[1]Итоги!X63)))</f>
        <v/>
      </c>
      <c r="D97" s="38">
        <f>IFERROR(VLOOKUP(B97,[1]!ТМ[#Data],2,FALSE),0)</f>
        <v>0</v>
      </c>
      <c r="E97" s="42">
        <f t="shared" si="3"/>
        <v>0</v>
      </c>
      <c r="F97" s="38">
        <f>[1]Итоги!Z63</f>
        <v>0</v>
      </c>
      <c r="G97" s="42">
        <f>IF(B97=0,0,('[1]Расчет материала'!D1))</f>
        <v>0</v>
      </c>
      <c r="H97" s="43"/>
    </row>
    <row r="98" spans="1:8" ht="11.25" customHeight="1" x14ac:dyDescent="0.2">
      <c r="A98" s="31"/>
      <c r="B98" s="45"/>
      <c r="C98" s="46"/>
      <c r="D98" s="31"/>
      <c r="E98" s="31"/>
      <c r="F98" s="47"/>
      <c r="G98" s="31"/>
      <c r="H98" s="31"/>
    </row>
    <row r="99" spans="1:8" ht="13.5" customHeight="1" x14ac:dyDescent="0.2">
      <c r="A99" s="31"/>
      <c r="B99" s="31"/>
      <c r="C99" s="48"/>
      <c r="D99" s="31"/>
      <c r="E99" s="31"/>
      <c r="F99" s="47"/>
      <c r="G99" s="31"/>
      <c r="H99" s="31"/>
    </row>
    <row r="100" spans="1:8" ht="18" customHeight="1" x14ac:dyDescent="0.25">
      <c r="A100" s="31"/>
      <c r="B100" s="49" t="s">
        <v>90</v>
      </c>
      <c r="C100" s="48"/>
      <c r="D100" s="31"/>
      <c r="E100" s="31"/>
      <c r="F100" s="47"/>
      <c r="G100" s="31"/>
      <c r="H100" s="31"/>
    </row>
    <row r="101" spans="1:8" ht="12.75" customHeight="1" x14ac:dyDescent="0.2">
      <c r="C101" s="29"/>
      <c r="F101" s="30"/>
    </row>
    <row r="102" spans="1:8" ht="12.75" customHeight="1" x14ac:dyDescent="0.2">
      <c r="C102" s="29"/>
      <c r="F102" s="30"/>
    </row>
    <row r="103" spans="1:8" ht="12.75" customHeight="1" x14ac:dyDescent="0.2">
      <c r="C103" s="29"/>
      <c r="F103" s="30"/>
    </row>
    <row r="104" spans="1:8" ht="12.75" customHeight="1" x14ac:dyDescent="0.2">
      <c r="C104" s="29"/>
      <c r="F104" s="30"/>
    </row>
    <row r="105" spans="1:8" ht="12.75" customHeight="1" x14ac:dyDescent="0.2">
      <c r="C105" s="29"/>
      <c r="F105" s="30"/>
    </row>
    <row r="106" spans="1:8" ht="25.5" customHeight="1" x14ac:dyDescent="0.2">
      <c r="A106" s="51"/>
      <c r="B106" s="64" t="s">
        <v>94</v>
      </c>
      <c r="C106" s="64"/>
      <c r="D106" s="32" t="str">
        <f>'[1]Расчет материала'!I1</f>
        <v>01 ноября 2019</v>
      </c>
      <c r="E106" s="33"/>
      <c r="F106" s="34"/>
      <c r="G106" s="33"/>
      <c r="H106" s="35" t="s">
        <v>85</v>
      </c>
    </row>
    <row r="107" spans="1:8" ht="12.75" customHeight="1" x14ac:dyDescent="0.2">
      <c r="A107" s="31"/>
      <c r="B107" s="33"/>
      <c r="C107" s="36"/>
      <c r="D107" s="33"/>
      <c r="E107" s="33"/>
      <c r="F107" s="34"/>
      <c r="G107" s="33"/>
      <c r="H107" s="33"/>
    </row>
    <row r="108" spans="1:8" ht="40.5" customHeight="1" x14ac:dyDescent="0.2">
      <c r="A108" s="37" t="s">
        <v>4</v>
      </c>
      <c r="B108" s="52" t="s">
        <v>95</v>
      </c>
      <c r="C108" s="38" t="s">
        <v>96</v>
      </c>
      <c r="D108" s="38" t="s">
        <v>97</v>
      </c>
      <c r="E108" s="39" t="s">
        <v>20</v>
      </c>
      <c r="F108" s="39" t="s">
        <v>98</v>
      </c>
      <c r="G108" s="39" t="s">
        <v>88</v>
      </c>
      <c r="H108" s="39" t="s">
        <v>89</v>
      </c>
    </row>
    <row r="109" spans="1:8" ht="28.35" customHeight="1" x14ac:dyDescent="0.25">
      <c r="A109" s="38">
        <v>1</v>
      </c>
      <c r="B109" s="50" t="str">
        <f>[1]Итоги!AC3</f>
        <v>Кронштейн</v>
      </c>
      <c r="C109" s="53" t="str">
        <f>[1]Итоги!AD3</f>
        <v>ЦЗПО.745231.001</v>
      </c>
      <c r="D109" s="38" t="str">
        <f>CONCATENATE([1]Итоги!AF3," ",[1]Итоги!AG3,[1]Итоги!AH3)</f>
        <v>Сталь 3 s10</v>
      </c>
      <c r="E109" s="42" t="str">
        <f>IF(B109=0,0,"шт.")</f>
        <v>шт.</v>
      </c>
      <c r="F109" s="38">
        <f>[1]Итоги!AE3</f>
        <v>20</v>
      </c>
      <c r="G109" s="42" t="str">
        <f>IF(B109=0,0,('[1]Расчет материала'!D1))</f>
        <v>заказ № М19123</v>
      </c>
      <c r="H109" s="43"/>
    </row>
    <row r="110" spans="1:8" ht="28.35" customHeight="1" x14ac:dyDescent="0.25">
      <c r="A110" s="38">
        <v>2</v>
      </c>
      <c r="B110" s="50" t="str">
        <f>[1]Итоги!AC4</f>
        <v>Кронштейн</v>
      </c>
      <c r="C110" s="53" t="str">
        <f>[1]Итоги!AD4</f>
        <v>ЦЗПО.745231.001-01</v>
      </c>
      <c r="D110" s="38" t="str">
        <f>CONCATENATE([1]Итоги!AF4," ",[1]Итоги!AG4,[1]Итоги!AH4)</f>
        <v>Сталь 3 s10</v>
      </c>
      <c r="E110" s="42" t="str">
        <f t="shared" ref="E110:E123" si="4">IF(B110=0,0,"шт.")</f>
        <v>шт.</v>
      </c>
      <c r="F110" s="38">
        <f>[1]Итоги!AE4</f>
        <v>20</v>
      </c>
      <c r="G110" s="42" t="str">
        <f>IF(B110=0,0,('[1]Расчет материала'!D1))</f>
        <v>заказ № М19123</v>
      </c>
      <c r="H110" s="43"/>
    </row>
    <row r="111" spans="1:8" ht="28.35" customHeight="1" x14ac:dyDescent="0.25">
      <c r="A111" s="38">
        <v>3</v>
      </c>
      <c r="B111" s="50" t="str">
        <f>[1]Итоги!AC5</f>
        <v>Основание</v>
      </c>
      <c r="C111" s="53" t="str">
        <f>[1]Итоги!AD5</f>
        <v>ЦЗПО.741124.068</v>
      </c>
      <c r="D111" s="38" t="str">
        <f>CONCATENATE([1]Итоги!AF5," ",[1]Итоги!AG5,[1]Итоги!AH5)</f>
        <v>Сталь 3 s10</v>
      </c>
      <c r="E111" s="42" t="str">
        <f t="shared" si="4"/>
        <v>шт.</v>
      </c>
      <c r="F111" s="38">
        <f>[1]Итоги!AE5</f>
        <v>10</v>
      </c>
      <c r="G111" s="42" t="str">
        <f>IF(B111=0,0,('[1]Расчет материала'!D1))</f>
        <v>заказ № М19123</v>
      </c>
      <c r="H111" s="43"/>
    </row>
    <row r="112" spans="1:8" ht="28.35" customHeight="1" x14ac:dyDescent="0.25">
      <c r="A112" s="38">
        <v>4</v>
      </c>
      <c r="B112" s="50" t="str">
        <f>[1]Итоги!AC6</f>
        <v>Планка</v>
      </c>
      <c r="C112" s="53" t="str">
        <f>[1]Итоги!AD6</f>
        <v>ЦЗПО.741121.039</v>
      </c>
      <c r="D112" s="38" t="str">
        <f>CONCATENATE([1]Итоги!AF6," ",[1]Итоги!AG6,[1]Итоги!AH6)</f>
        <v>Сталь 3 s10</v>
      </c>
      <c r="E112" s="42" t="str">
        <f t="shared" si="4"/>
        <v>шт.</v>
      </c>
      <c r="F112" s="38">
        <f>[1]Итоги!AE6</f>
        <v>116</v>
      </c>
      <c r="G112" s="42" t="str">
        <f>IF(B112=0,0,('[1]Расчет материала'!D1))</f>
        <v>заказ № М19123</v>
      </c>
      <c r="H112" s="43"/>
    </row>
    <row r="113" spans="1:8" ht="28.35" customHeight="1" x14ac:dyDescent="0.25">
      <c r="A113" s="38">
        <v>5</v>
      </c>
      <c r="B113" s="50" t="str">
        <f>[1]Итоги!AC7</f>
        <v>Планка</v>
      </c>
      <c r="C113" s="53" t="str">
        <f>[1]Итоги!AD7</f>
        <v>ЦЗПО.741134.043</v>
      </c>
      <c r="D113" s="38" t="str">
        <f>CONCATENATE([1]Итоги!AF7," ",[1]Итоги!AG7,[1]Итоги!AH7)</f>
        <v>Сталь 3 s20</v>
      </c>
      <c r="E113" s="42" t="str">
        <f t="shared" si="4"/>
        <v>шт.</v>
      </c>
      <c r="F113" s="38">
        <f>[1]Итоги!AE7</f>
        <v>61</v>
      </c>
      <c r="G113" s="42" t="str">
        <f>IF(B113=0,0,('[1]Расчет материала'!D1))</f>
        <v>заказ № М19123</v>
      </c>
      <c r="H113" s="43"/>
    </row>
    <row r="114" spans="1:8" ht="28.35" customHeight="1" x14ac:dyDescent="0.25">
      <c r="A114" s="38">
        <v>6</v>
      </c>
      <c r="B114" s="50" t="str">
        <f>[1]Итоги!AC8</f>
        <v>Пластина</v>
      </c>
      <c r="C114" s="53" t="str">
        <f>[1]Итоги!AD8</f>
        <v>ЦЗПО.741274.001</v>
      </c>
      <c r="D114" s="38" t="str">
        <f>CONCATENATE([1]Итоги!AF8," ",[1]Итоги!AG8,[1]Итоги!AH8)</f>
        <v>Сталь 3 s15</v>
      </c>
      <c r="E114" s="42" t="str">
        <f t="shared" si="4"/>
        <v>шт.</v>
      </c>
      <c r="F114" s="38">
        <f>[1]Итоги!AE8</f>
        <v>73</v>
      </c>
      <c r="G114" s="42" t="str">
        <f>IF(B114=0,0,('[1]Расчет материала'!D1))</f>
        <v>заказ № М19123</v>
      </c>
      <c r="H114" s="43"/>
    </row>
    <row r="115" spans="1:8" ht="28.35" customHeight="1" x14ac:dyDescent="0.25">
      <c r="A115" s="38">
        <v>7</v>
      </c>
      <c r="B115" s="50" t="str">
        <f>[1]Итоги!AC9</f>
        <v>Ребро</v>
      </c>
      <c r="C115" s="53" t="str">
        <f>[1]Итоги!AD9</f>
        <v>ЦЗПО.741334.005</v>
      </c>
      <c r="D115" s="38" t="str">
        <f>CONCATENATE([1]Итоги!AF9," ",[1]Итоги!AG9,[1]Итоги!AH9)</f>
        <v>Сталь 3 s10</v>
      </c>
      <c r="E115" s="42" t="str">
        <f t="shared" si="4"/>
        <v>шт.</v>
      </c>
      <c r="F115" s="38">
        <f>[1]Итоги!AE9</f>
        <v>71</v>
      </c>
      <c r="G115" s="42" t="str">
        <f>IF(B115=0,0,('[1]Расчет материала'!D1))</f>
        <v>заказ № М19123</v>
      </c>
      <c r="H115" s="43"/>
    </row>
    <row r="116" spans="1:8" ht="28.35" customHeight="1" x14ac:dyDescent="0.25">
      <c r="A116" s="38">
        <v>8</v>
      </c>
      <c r="B116" s="50" t="str">
        <f>[1]Итоги!AC10</f>
        <v>Рычаг</v>
      </c>
      <c r="C116" s="53" t="str">
        <f>[1]Итоги!AD10</f>
        <v>ЦЗПО.741374.003</v>
      </c>
      <c r="D116" s="38" t="str">
        <f>CONCATENATE([1]Итоги!AF10," ",[1]Итоги!AG10,[1]Итоги!AH10)</f>
        <v>Сталь 3 s10</v>
      </c>
      <c r="E116" s="42" t="str">
        <f t="shared" si="4"/>
        <v>шт.</v>
      </c>
      <c r="F116" s="38">
        <f>[1]Итоги!AE10</f>
        <v>104</v>
      </c>
      <c r="G116" s="42" t="str">
        <f>IF(B116=0,0,('[1]Расчет материала'!D1))</f>
        <v>заказ № М19123</v>
      </c>
      <c r="H116" s="43"/>
    </row>
    <row r="117" spans="1:8" ht="28.35" customHeight="1" x14ac:dyDescent="0.25">
      <c r="A117" s="38">
        <v>9</v>
      </c>
      <c r="B117" s="50" t="str">
        <f>[1]Итоги!AC11</f>
        <v>Рычаг</v>
      </c>
      <c r="C117" s="53" t="str">
        <f>[1]Итоги!AD11</f>
        <v>ЦЗПО.741374.008</v>
      </c>
      <c r="D117" s="38" t="str">
        <f>CONCATENATE([1]Итоги!AF11," ",[1]Итоги!AG11,[1]Итоги!AH11)</f>
        <v>Сталь 3 s20</v>
      </c>
      <c r="E117" s="42" t="str">
        <f t="shared" si="4"/>
        <v>шт.</v>
      </c>
      <c r="F117" s="38">
        <f>[1]Итоги!AE11</f>
        <v>58</v>
      </c>
      <c r="G117" s="42" t="str">
        <f>IF(B117=0,0,('[1]Расчет материала'!D1))</f>
        <v>заказ № М19123</v>
      </c>
      <c r="H117" s="43"/>
    </row>
    <row r="118" spans="1:8" ht="28.35" customHeight="1" x14ac:dyDescent="0.25">
      <c r="A118" s="38">
        <v>10</v>
      </c>
      <c r="B118" s="50" t="str">
        <f>[1]Итоги!AC12</f>
        <v>Щит</v>
      </c>
      <c r="C118" s="53" t="str">
        <f>[1]Итоги!AD12</f>
        <v>ЦЗПО.741211.002</v>
      </c>
      <c r="D118" s="38" t="str">
        <f>CONCATENATE([1]Итоги!AF12," ",[1]Итоги!AG12,[1]Итоги!AH12)</f>
        <v>Сталь 3 s20</v>
      </c>
      <c r="E118" s="42" t="str">
        <f t="shared" si="4"/>
        <v>шт.</v>
      </c>
      <c r="F118" s="38">
        <f>[1]Итоги!AE12</f>
        <v>20</v>
      </c>
      <c r="G118" s="42" t="str">
        <f>IF(B118=0,0,('[1]Расчет материала'!D1))</f>
        <v>заказ № М19123</v>
      </c>
      <c r="H118" s="43"/>
    </row>
    <row r="119" spans="1:8" ht="28.35" customHeight="1" x14ac:dyDescent="0.25">
      <c r="A119" s="38">
        <v>11</v>
      </c>
      <c r="B119" s="50">
        <f>[1]Итоги!AC13</f>
        <v>0</v>
      </c>
      <c r="C119" s="53">
        <f>[1]Итоги!AD13</f>
        <v>0</v>
      </c>
      <c r="D119" s="38" t="str">
        <f>CONCATENATE([1]Итоги!AF13," ",[1]Итоги!AG13,[1]Итоги!AH13)</f>
        <v xml:space="preserve"> </v>
      </c>
      <c r="E119" s="42">
        <f t="shared" si="4"/>
        <v>0</v>
      </c>
      <c r="F119" s="38">
        <f>[1]Итоги!AE13</f>
        <v>0</v>
      </c>
      <c r="G119" s="42">
        <f>IF(B119=0,0,('[1]Расчет материала'!D1))</f>
        <v>0</v>
      </c>
      <c r="H119" s="43"/>
    </row>
    <row r="120" spans="1:8" ht="28.35" customHeight="1" x14ac:dyDescent="0.25">
      <c r="A120" s="38">
        <v>12</v>
      </c>
      <c r="B120" s="50">
        <f>[1]Итоги!AC14</f>
        <v>0</v>
      </c>
      <c r="C120" s="53">
        <f>[1]Итоги!AD14</f>
        <v>0</v>
      </c>
      <c r="D120" s="38" t="str">
        <f>CONCATENATE([1]Итоги!AF14," ",[1]Итоги!AG14,[1]Итоги!AH14)</f>
        <v xml:space="preserve"> </v>
      </c>
      <c r="E120" s="42">
        <f t="shared" si="4"/>
        <v>0</v>
      </c>
      <c r="F120" s="38">
        <f>[1]Итоги!AE14</f>
        <v>0</v>
      </c>
      <c r="G120" s="42">
        <f>IF(B120=0,0,('[1]Расчет материала'!D1))</f>
        <v>0</v>
      </c>
      <c r="H120" s="43"/>
    </row>
    <row r="121" spans="1:8" ht="28.35" customHeight="1" x14ac:dyDescent="0.25">
      <c r="A121" s="38">
        <v>13</v>
      </c>
      <c r="B121" s="50">
        <f>[1]Итоги!AC15</f>
        <v>0</v>
      </c>
      <c r="C121" s="53">
        <f>[1]Итоги!AD15</f>
        <v>0</v>
      </c>
      <c r="D121" s="38" t="str">
        <f>CONCATENATE([1]Итоги!AF15," ",[1]Итоги!AG15,[1]Итоги!AH15)</f>
        <v xml:space="preserve"> </v>
      </c>
      <c r="E121" s="42">
        <f t="shared" si="4"/>
        <v>0</v>
      </c>
      <c r="F121" s="38">
        <f>[1]Итоги!AE15</f>
        <v>0</v>
      </c>
      <c r="G121" s="42">
        <f>IF(B121=0,0,('[1]Расчет материала'!D1))</f>
        <v>0</v>
      </c>
      <c r="H121" s="43"/>
    </row>
    <row r="122" spans="1:8" ht="28.35" customHeight="1" x14ac:dyDescent="0.25">
      <c r="A122" s="38">
        <v>14</v>
      </c>
      <c r="B122" s="50">
        <f>[1]Итоги!AC16</f>
        <v>0</v>
      </c>
      <c r="C122" s="53">
        <f>[1]Итоги!AD16</f>
        <v>0</v>
      </c>
      <c r="D122" s="38" t="str">
        <f>CONCATENATE([1]Итоги!AF16," ",[1]Итоги!AG16,[1]Итоги!AH16)</f>
        <v xml:space="preserve"> </v>
      </c>
      <c r="E122" s="42">
        <f t="shared" si="4"/>
        <v>0</v>
      </c>
      <c r="F122" s="38">
        <f>[1]Итоги!AE16</f>
        <v>0</v>
      </c>
      <c r="G122" s="42">
        <f>IF(B122=0,0,('[1]Расчет материала'!D1))</f>
        <v>0</v>
      </c>
      <c r="H122" s="43"/>
    </row>
    <row r="123" spans="1:8" ht="28.35" customHeight="1" x14ac:dyDescent="0.25">
      <c r="A123" s="38">
        <v>15</v>
      </c>
      <c r="B123" s="50">
        <f>[1]Итоги!AC17</f>
        <v>0</v>
      </c>
      <c r="C123" s="53">
        <f>[1]Итоги!AD17</f>
        <v>0</v>
      </c>
      <c r="D123" s="38" t="str">
        <f>CONCATENATE([1]Итоги!AF17," ",[1]Итоги!AG17,[1]Итоги!AH17)</f>
        <v xml:space="preserve"> </v>
      </c>
      <c r="E123" s="42">
        <f t="shared" si="4"/>
        <v>0</v>
      </c>
      <c r="F123" s="38">
        <f>[1]Итоги!AE17</f>
        <v>0</v>
      </c>
      <c r="G123" s="42">
        <f>IF(B123=0,0,('[1]Расчет материала'!D1))</f>
        <v>0</v>
      </c>
      <c r="H123" s="43"/>
    </row>
    <row r="124" spans="1:8" ht="11.25" customHeight="1" x14ac:dyDescent="0.2">
      <c r="A124" s="31"/>
      <c r="B124" s="45"/>
      <c r="C124" s="46"/>
      <c r="D124" s="31"/>
      <c r="E124" s="31"/>
      <c r="F124" s="47"/>
      <c r="G124" s="31"/>
      <c r="H124" s="31"/>
    </row>
    <row r="125" spans="1:8" ht="13.5" customHeight="1" x14ac:dyDescent="0.2">
      <c r="A125" s="31"/>
      <c r="B125" s="31"/>
      <c r="C125" s="48"/>
      <c r="D125" s="31"/>
      <c r="E125" s="31"/>
      <c r="F125" s="47"/>
      <c r="G125" s="31"/>
      <c r="H125" s="31"/>
    </row>
    <row r="126" spans="1:8" ht="18" customHeight="1" x14ac:dyDescent="0.25">
      <c r="A126" s="31"/>
      <c r="B126" s="49" t="s">
        <v>90</v>
      </c>
      <c r="C126" s="48"/>
      <c r="D126" s="31"/>
      <c r="E126" s="31"/>
      <c r="F126" s="47"/>
      <c r="G126" s="31"/>
      <c r="H126" s="31"/>
    </row>
    <row r="127" spans="1:8" ht="12.75" customHeight="1" x14ac:dyDescent="0.2">
      <c r="C127" s="29"/>
      <c r="F127" s="30"/>
    </row>
    <row r="128" spans="1:8" ht="12.75" customHeight="1" x14ac:dyDescent="0.2">
      <c r="C128" s="29"/>
      <c r="F128" s="30"/>
    </row>
    <row r="129" spans="1:8" ht="12.75" customHeight="1" x14ac:dyDescent="0.2">
      <c r="C129" s="29"/>
      <c r="F129" s="30"/>
    </row>
    <row r="130" spans="1:8" ht="12.75" customHeight="1" x14ac:dyDescent="0.2">
      <c r="C130" s="29"/>
      <c r="F130" s="30"/>
    </row>
    <row r="131" spans="1:8" ht="12.75" customHeight="1" x14ac:dyDescent="0.2">
      <c r="C131" s="29"/>
      <c r="F131" s="30"/>
    </row>
    <row r="132" spans="1:8" ht="25.5" customHeight="1" x14ac:dyDescent="0.2">
      <c r="A132" s="51"/>
      <c r="B132" s="64" t="s">
        <v>94</v>
      </c>
      <c r="C132" s="64"/>
      <c r="D132" s="32" t="str">
        <f>'[1]Расчет материала'!I1</f>
        <v>01 ноября 2019</v>
      </c>
      <c r="E132" s="33"/>
      <c r="F132" s="34"/>
      <c r="G132" s="33"/>
      <c r="H132" s="35" t="s">
        <v>91</v>
      </c>
    </row>
    <row r="133" spans="1:8" ht="12.75" customHeight="1" x14ac:dyDescent="0.2">
      <c r="A133" s="31"/>
      <c r="B133" s="33"/>
      <c r="C133" s="36"/>
      <c r="D133" s="33"/>
      <c r="E133" s="33"/>
      <c r="F133" s="34"/>
      <c r="G133" s="33"/>
      <c r="H133" s="33"/>
    </row>
    <row r="134" spans="1:8" ht="40.5" customHeight="1" x14ac:dyDescent="0.2">
      <c r="A134" s="37" t="s">
        <v>4</v>
      </c>
      <c r="B134" s="54" t="s">
        <v>95</v>
      </c>
      <c r="C134" s="55" t="s">
        <v>96</v>
      </c>
      <c r="D134" s="38" t="s">
        <v>97</v>
      </c>
      <c r="E134" s="39" t="s">
        <v>20</v>
      </c>
      <c r="F134" s="39" t="s">
        <v>87</v>
      </c>
      <c r="G134" s="39" t="s">
        <v>88</v>
      </c>
      <c r="H134" s="39" t="s">
        <v>89</v>
      </c>
    </row>
    <row r="135" spans="1:8" ht="28.35" customHeight="1" x14ac:dyDescent="0.25">
      <c r="A135" s="38">
        <v>16</v>
      </c>
      <c r="B135" s="50">
        <f>[1]Итоги!AC18</f>
        <v>0</v>
      </c>
      <c r="C135" s="53">
        <f>[1]Итоги!AD18</f>
        <v>0</v>
      </c>
      <c r="D135" s="38" t="str">
        <f>CONCATENATE([1]Итоги!AF18," ",[1]Итоги!AG18,[1]Итоги!AH18)</f>
        <v xml:space="preserve"> </v>
      </c>
      <c r="E135" s="42">
        <f t="shared" ref="E135:E149" si="5">IF(B135=0,0,"шт.")</f>
        <v>0</v>
      </c>
      <c r="F135" s="38">
        <f>[1]Итоги!AE18</f>
        <v>0</v>
      </c>
      <c r="G135" s="42">
        <f>IF(B135=0,0,('[1]Расчет материала'!D1))</f>
        <v>0</v>
      </c>
      <c r="H135" s="43"/>
    </row>
    <row r="136" spans="1:8" ht="28.35" customHeight="1" x14ac:dyDescent="0.25">
      <c r="A136" s="38">
        <v>17</v>
      </c>
      <c r="B136" s="50">
        <f>[1]Итоги!AC19</f>
        <v>0</v>
      </c>
      <c r="C136" s="53">
        <f>[1]Итоги!AD19</f>
        <v>0</v>
      </c>
      <c r="D136" s="38" t="str">
        <f>CONCATENATE([1]Итоги!AF19," ",[1]Итоги!AG19,[1]Итоги!AH19)</f>
        <v xml:space="preserve"> </v>
      </c>
      <c r="E136" s="42">
        <f t="shared" si="5"/>
        <v>0</v>
      </c>
      <c r="F136" s="38">
        <f>[1]Итоги!AE19</f>
        <v>0</v>
      </c>
      <c r="G136" s="42">
        <f>IF(B136=0,0,('[1]Расчет материала'!D1))</f>
        <v>0</v>
      </c>
      <c r="H136" s="43"/>
    </row>
    <row r="137" spans="1:8" ht="28.35" customHeight="1" x14ac:dyDescent="0.25">
      <c r="A137" s="38">
        <v>18</v>
      </c>
      <c r="B137" s="50">
        <f>[1]Итоги!AC20</f>
        <v>0</v>
      </c>
      <c r="C137" s="53">
        <f>[1]Итоги!AD20</f>
        <v>0</v>
      </c>
      <c r="D137" s="38" t="str">
        <f>CONCATENATE([1]Итоги!AF20," ",[1]Итоги!AG20,[1]Итоги!AH20)</f>
        <v xml:space="preserve"> </v>
      </c>
      <c r="E137" s="42">
        <f t="shared" si="5"/>
        <v>0</v>
      </c>
      <c r="F137" s="38">
        <f>[1]Итоги!AE20</f>
        <v>0</v>
      </c>
      <c r="G137" s="42">
        <f>IF(B137=0,0,('[1]Расчет материала'!D1))</f>
        <v>0</v>
      </c>
      <c r="H137" s="43"/>
    </row>
    <row r="138" spans="1:8" ht="28.35" customHeight="1" x14ac:dyDescent="0.25">
      <c r="A138" s="38">
        <v>19</v>
      </c>
      <c r="B138" s="50">
        <f>[1]Итоги!AC21</f>
        <v>0</v>
      </c>
      <c r="C138" s="53">
        <f>[1]Итоги!AD21</f>
        <v>0</v>
      </c>
      <c r="D138" s="38" t="str">
        <f>CONCATENATE([1]Итоги!AF21," ",[1]Итоги!AG21,[1]Итоги!AH21)</f>
        <v xml:space="preserve"> </v>
      </c>
      <c r="E138" s="42">
        <f t="shared" si="5"/>
        <v>0</v>
      </c>
      <c r="F138" s="38">
        <f>[1]Итоги!AE21</f>
        <v>0</v>
      </c>
      <c r="G138" s="42">
        <f>IF(B138=0,0,('[1]Расчет материала'!D1))</f>
        <v>0</v>
      </c>
      <c r="H138" s="43"/>
    </row>
    <row r="139" spans="1:8" ht="28.35" customHeight="1" x14ac:dyDescent="0.25">
      <c r="A139" s="38">
        <v>20</v>
      </c>
      <c r="B139" s="50">
        <f>[1]Итоги!AC22</f>
        <v>0</v>
      </c>
      <c r="C139" s="53">
        <f>[1]Итоги!AD22</f>
        <v>0</v>
      </c>
      <c r="D139" s="38" t="str">
        <f>CONCATENATE([1]Итоги!AF22," ",[1]Итоги!AG22,[1]Итоги!AH22)</f>
        <v xml:space="preserve"> </v>
      </c>
      <c r="E139" s="42">
        <f t="shared" si="5"/>
        <v>0</v>
      </c>
      <c r="F139" s="38">
        <f>[1]Итоги!AE22</f>
        <v>0</v>
      </c>
      <c r="G139" s="42">
        <f>IF(B139=0,0,('[1]Расчет материала'!D1))</f>
        <v>0</v>
      </c>
      <c r="H139" s="43"/>
    </row>
    <row r="140" spans="1:8" ht="28.35" customHeight="1" x14ac:dyDescent="0.25">
      <c r="A140" s="38">
        <v>21</v>
      </c>
      <c r="B140" s="50">
        <f>[1]Итоги!AC23</f>
        <v>0</v>
      </c>
      <c r="C140" s="53">
        <f>[1]Итоги!AD23</f>
        <v>0</v>
      </c>
      <c r="D140" s="38" t="str">
        <f>CONCATENATE([1]Итоги!AF23," ",[1]Итоги!AG23,[1]Итоги!AH23)</f>
        <v xml:space="preserve"> </v>
      </c>
      <c r="E140" s="42">
        <f t="shared" si="5"/>
        <v>0</v>
      </c>
      <c r="F140" s="38">
        <f>[1]Итоги!AE23</f>
        <v>0</v>
      </c>
      <c r="G140" s="42">
        <f>IF(B140=0,0,('[1]Расчет материала'!D1))</f>
        <v>0</v>
      </c>
      <c r="H140" s="43"/>
    </row>
    <row r="141" spans="1:8" ht="28.35" customHeight="1" x14ac:dyDescent="0.25">
      <c r="A141" s="38">
        <v>22</v>
      </c>
      <c r="B141" s="50">
        <f>[1]Итоги!AC24</f>
        <v>0</v>
      </c>
      <c r="C141" s="53">
        <f>[1]Итоги!AD24</f>
        <v>0</v>
      </c>
      <c r="D141" s="38" t="str">
        <f>CONCATENATE([1]Итоги!AF24," ",[1]Итоги!AG24,[1]Итоги!AH24)</f>
        <v xml:space="preserve"> </v>
      </c>
      <c r="E141" s="42">
        <f t="shared" si="5"/>
        <v>0</v>
      </c>
      <c r="F141" s="38">
        <f>[1]Итоги!AE24</f>
        <v>0</v>
      </c>
      <c r="G141" s="42">
        <f>IF(B141=0,0,('[1]Расчет материала'!D1))</f>
        <v>0</v>
      </c>
      <c r="H141" s="43"/>
    </row>
    <row r="142" spans="1:8" ht="28.35" customHeight="1" x14ac:dyDescent="0.25">
      <c r="A142" s="38">
        <v>23</v>
      </c>
      <c r="B142" s="50">
        <f>[1]Итоги!AC25</f>
        <v>0</v>
      </c>
      <c r="C142" s="53">
        <f>[1]Итоги!AD25</f>
        <v>0</v>
      </c>
      <c r="D142" s="38" t="str">
        <f>CONCATENATE([1]Итоги!AF25," ",[1]Итоги!AG25,[1]Итоги!AH25)</f>
        <v xml:space="preserve"> </v>
      </c>
      <c r="E142" s="42">
        <f t="shared" si="5"/>
        <v>0</v>
      </c>
      <c r="F142" s="38">
        <f>[1]Итоги!AE25</f>
        <v>0</v>
      </c>
      <c r="G142" s="42">
        <f>IF(B142=0,0,('[1]Расчет материала'!D1))</f>
        <v>0</v>
      </c>
      <c r="H142" s="43"/>
    </row>
    <row r="143" spans="1:8" ht="28.35" customHeight="1" x14ac:dyDescent="0.25">
      <c r="A143" s="38">
        <v>24</v>
      </c>
      <c r="B143" s="50">
        <f>[1]Итоги!AC26</f>
        <v>0</v>
      </c>
      <c r="C143" s="53">
        <f>[1]Итоги!AD26</f>
        <v>0</v>
      </c>
      <c r="D143" s="38" t="str">
        <f>CONCATENATE([1]Итоги!AF26," ",[1]Итоги!AG26,[1]Итоги!AH26)</f>
        <v xml:space="preserve"> </v>
      </c>
      <c r="E143" s="42">
        <f t="shared" si="5"/>
        <v>0</v>
      </c>
      <c r="F143" s="38">
        <f>[1]Итоги!AE26</f>
        <v>0</v>
      </c>
      <c r="G143" s="42">
        <f>IF(B143=0,0,('[1]Расчет материала'!D1))</f>
        <v>0</v>
      </c>
      <c r="H143" s="43"/>
    </row>
    <row r="144" spans="1:8" ht="28.35" customHeight="1" x14ac:dyDescent="0.25">
      <c r="A144" s="38">
        <v>25</v>
      </c>
      <c r="B144" s="50">
        <f>[1]Итоги!AC27</f>
        <v>0</v>
      </c>
      <c r="C144" s="53">
        <f>[1]Итоги!AD27</f>
        <v>0</v>
      </c>
      <c r="D144" s="38" t="str">
        <f>CONCATENATE([1]Итоги!AF27," ",[1]Итоги!AG27,[1]Итоги!AH27)</f>
        <v xml:space="preserve"> </v>
      </c>
      <c r="E144" s="42">
        <f t="shared" si="5"/>
        <v>0</v>
      </c>
      <c r="F144" s="38">
        <f>[1]Итоги!AE27</f>
        <v>0</v>
      </c>
      <c r="G144" s="42">
        <f>IF(B144=0,0,('[1]Расчет материала'!D1))</f>
        <v>0</v>
      </c>
      <c r="H144" s="43"/>
    </row>
    <row r="145" spans="1:8" ht="28.35" customHeight="1" x14ac:dyDescent="0.25">
      <c r="A145" s="38">
        <v>26</v>
      </c>
      <c r="B145" s="50">
        <f>[1]Итоги!AC28</f>
        <v>0</v>
      </c>
      <c r="C145" s="53">
        <f>[1]Итоги!AD28</f>
        <v>0</v>
      </c>
      <c r="D145" s="38" t="str">
        <f>CONCATENATE([1]Итоги!AF28," ",[1]Итоги!AG28,[1]Итоги!AH28)</f>
        <v xml:space="preserve"> </v>
      </c>
      <c r="E145" s="42">
        <f t="shared" si="5"/>
        <v>0</v>
      </c>
      <c r="F145" s="38">
        <f>[1]Итоги!AE28</f>
        <v>0</v>
      </c>
      <c r="G145" s="42">
        <f>IF(B145=0,0,('[1]Расчет материала'!D1))</f>
        <v>0</v>
      </c>
      <c r="H145" s="43"/>
    </row>
    <row r="146" spans="1:8" ht="28.35" customHeight="1" x14ac:dyDescent="0.25">
      <c r="A146" s="38">
        <v>27</v>
      </c>
      <c r="B146" s="50">
        <f>[1]Итоги!AC29</f>
        <v>0</v>
      </c>
      <c r="C146" s="53">
        <f>[1]Итоги!AD29</f>
        <v>0</v>
      </c>
      <c r="D146" s="38" t="str">
        <f>CONCATENATE([1]Итоги!AF29," ",[1]Итоги!AG29,[1]Итоги!AH29)</f>
        <v xml:space="preserve"> </v>
      </c>
      <c r="E146" s="42">
        <f t="shared" si="5"/>
        <v>0</v>
      </c>
      <c r="F146" s="38">
        <f>[1]Итоги!AE29</f>
        <v>0</v>
      </c>
      <c r="G146" s="42">
        <f>IF(B146=0,0,('[1]Расчет материала'!D1))</f>
        <v>0</v>
      </c>
      <c r="H146" s="43"/>
    </row>
    <row r="147" spans="1:8" ht="28.35" customHeight="1" x14ac:dyDescent="0.25">
      <c r="A147" s="38">
        <v>28</v>
      </c>
      <c r="B147" s="50">
        <f>[1]Итоги!AC30</f>
        <v>0</v>
      </c>
      <c r="C147" s="53">
        <f>[1]Итоги!AD30</f>
        <v>0</v>
      </c>
      <c r="D147" s="38" t="str">
        <f>CONCATENATE([1]Итоги!AF30," ",[1]Итоги!AG30,[1]Итоги!AH30)</f>
        <v xml:space="preserve"> </v>
      </c>
      <c r="E147" s="42">
        <f t="shared" si="5"/>
        <v>0</v>
      </c>
      <c r="F147" s="38">
        <f>[1]Итоги!AE30</f>
        <v>0</v>
      </c>
      <c r="G147" s="42">
        <f>IF(B147=0,0,('[1]Расчет материала'!D1))</f>
        <v>0</v>
      </c>
      <c r="H147" s="43"/>
    </row>
    <row r="148" spans="1:8" ht="28.35" customHeight="1" x14ac:dyDescent="0.25">
      <c r="A148" s="38">
        <v>29</v>
      </c>
      <c r="B148" s="50">
        <f>[1]Итоги!AC31</f>
        <v>0</v>
      </c>
      <c r="C148" s="53">
        <f>[1]Итоги!AD31</f>
        <v>0</v>
      </c>
      <c r="D148" s="38" t="str">
        <f>CONCATENATE([1]Итоги!AF31," ",[1]Итоги!AG31,[1]Итоги!AH31)</f>
        <v xml:space="preserve"> </v>
      </c>
      <c r="E148" s="42">
        <f t="shared" si="5"/>
        <v>0</v>
      </c>
      <c r="F148" s="38">
        <f>[1]Итоги!AE31</f>
        <v>0</v>
      </c>
      <c r="G148" s="42">
        <f>IF(B148=0,0,('[1]Расчет материала'!D1))</f>
        <v>0</v>
      </c>
      <c r="H148" s="43"/>
    </row>
    <row r="149" spans="1:8" ht="28.35" customHeight="1" x14ac:dyDescent="0.25">
      <c r="A149" s="38">
        <v>30</v>
      </c>
      <c r="B149" s="50">
        <f>[1]Итоги!AC32</f>
        <v>0</v>
      </c>
      <c r="C149" s="53">
        <f>[1]Итоги!AD32</f>
        <v>0</v>
      </c>
      <c r="D149" s="38" t="str">
        <f>CONCATENATE([1]Итоги!AF32," ",[1]Итоги!AG32,[1]Итоги!AH32)</f>
        <v xml:space="preserve"> </v>
      </c>
      <c r="E149" s="42">
        <f t="shared" si="5"/>
        <v>0</v>
      </c>
      <c r="F149" s="38">
        <f>[1]Итоги!AE32</f>
        <v>0</v>
      </c>
      <c r="G149" s="42">
        <f>IF(B149=0,0,('[1]Расчет материала'!D1))</f>
        <v>0</v>
      </c>
      <c r="H149" s="43"/>
    </row>
    <row r="150" spans="1:8" ht="11.25" customHeight="1" x14ac:dyDescent="0.2">
      <c r="A150" s="31"/>
      <c r="B150" s="45"/>
      <c r="C150" s="46"/>
      <c r="D150" s="31"/>
      <c r="E150" s="31"/>
      <c r="F150" s="47"/>
      <c r="G150" s="31"/>
      <c r="H150" s="31"/>
    </row>
    <row r="151" spans="1:8" ht="13.5" customHeight="1" x14ac:dyDescent="0.2">
      <c r="A151" s="31"/>
      <c r="B151" s="31"/>
      <c r="C151" s="48"/>
      <c r="D151" s="31"/>
      <c r="E151" s="31"/>
      <c r="F151" s="47"/>
      <c r="G151" s="31"/>
      <c r="H151" s="31"/>
    </row>
    <row r="152" spans="1:8" ht="18" customHeight="1" x14ac:dyDescent="0.25">
      <c r="A152" s="31"/>
      <c r="B152" s="49" t="s">
        <v>90</v>
      </c>
      <c r="C152" s="48"/>
      <c r="D152" s="31"/>
      <c r="E152" s="31"/>
      <c r="F152" s="47"/>
      <c r="G152" s="31"/>
      <c r="H152" s="31"/>
    </row>
    <row r="153" spans="1:8" ht="12.75" customHeight="1" x14ac:dyDescent="0.2">
      <c r="C153" s="29"/>
      <c r="F153" s="30"/>
    </row>
    <row r="154" spans="1:8" ht="12.75" customHeight="1" x14ac:dyDescent="0.2">
      <c r="C154" s="29"/>
      <c r="F154" s="30"/>
    </row>
    <row r="155" spans="1:8" ht="12.75" customHeight="1" x14ac:dyDescent="0.2">
      <c r="C155" s="29"/>
      <c r="F155" s="30"/>
    </row>
    <row r="156" spans="1:8" ht="12.75" customHeight="1" x14ac:dyDescent="0.2">
      <c r="C156" s="29"/>
      <c r="F156" s="30"/>
    </row>
    <row r="157" spans="1:8" ht="12.75" customHeight="1" x14ac:dyDescent="0.2">
      <c r="C157" s="29"/>
      <c r="F157" s="30"/>
    </row>
    <row r="158" spans="1:8" ht="25.5" customHeight="1" x14ac:dyDescent="0.2">
      <c r="A158" s="51"/>
      <c r="B158" s="64" t="s">
        <v>94</v>
      </c>
      <c r="C158" s="64"/>
      <c r="D158" s="32" t="str">
        <f>'[1]Расчет материала'!I1</f>
        <v>01 ноября 2019</v>
      </c>
      <c r="E158" s="33"/>
      <c r="F158" s="34"/>
      <c r="G158" s="33"/>
      <c r="H158" s="35" t="s">
        <v>92</v>
      </c>
    </row>
    <row r="159" spans="1:8" ht="12.75" customHeight="1" x14ac:dyDescent="0.2">
      <c r="A159" s="31"/>
      <c r="B159" s="33"/>
      <c r="C159" s="36"/>
      <c r="D159" s="33"/>
      <c r="E159" s="33"/>
      <c r="F159" s="34"/>
      <c r="G159" s="33"/>
      <c r="H159" s="33"/>
    </row>
    <row r="160" spans="1:8" ht="40.5" customHeight="1" x14ac:dyDescent="0.2">
      <c r="A160" s="37" t="s">
        <v>4</v>
      </c>
      <c r="B160" s="54" t="s">
        <v>95</v>
      </c>
      <c r="C160" s="55" t="s">
        <v>96</v>
      </c>
      <c r="D160" s="38" t="s">
        <v>97</v>
      </c>
      <c r="E160" s="39" t="s">
        <v>20</v>
      </c>
      <c r="F160" s="39" t="s">
        <v>87</v>
      </c>
      <c r="G160" s="39" t="s">
        <v>88</v>
      </c>
      <c r="H160" s="39" t="s">
        <v>89</v>
      </c>
    </row>
    <row r="161" spans="1:8" ht="28.35" customHeight="1" x14ac:dyDescent="0.25">
      <c r="A161" s="38">
        <v>31</v>
      </c>
      <c r="B161" s="50">
        <f>[1]Итоги!AC33</f>
        <v>0</v>
      </c>
      <c r="C161" s="53">
        <f>[1]Итоги!AD33</f>
        <v>0</v>
      </c>
      <c r="D161" s="38" t="str">
        <f>CONCATENATE([1]Итоги!AF33," ",[1]Итоги!AG33,[1]Итоги!AH33)</f>
        <v xml:space="preserve"> </v>
      </c>
      <c r="E161" s="42">
        <f t="shared" ref="E161:E175" si="6">IF(B161=0,0,"шт.")</f>
        <v>0</v>
      </c>
      <c r="F161" s="38">
        <f>[1]Итоги!AE33</f>
        <v>0</v>
      </c>
      <c r="G161" s="42">
        <f>IF(B161=0,0,('[1]Расчет материала'!D1))</f>
        <v>0</v>
      </c>
      <c r="H161" s="43"/>
    </row>
    <row r="162" spans="1:8" ht="28.35" customHeight="1" x14ac:dyDescent="0.25">
      <c r="A162" s="38">
        <v>32</v>
      </c>
      <c r="B162" s="50">
        <f>[1]Итоги!AC34</f>
        <v>0</v>
      </c>
      <c r="C162" s="53">
        <f>[1]Итоги!AD34</f>
        <v>0</v>
      </c>
      <c r="D162" s="38" t="str">
        <f>CONCATENATE([1]Итоги!AF34," ",[1]Итоги!AG34,[1]Итоги!AH34)</f>
        <v xml:space="preserve"> </v>
      </c>
      <c r="E162" s="42">
        <f t="shared" si="6"/>
        <v>0</v>
      </c>
      <c r="F162" s="38">
        <f>[1]Итоги!AE34</f>
        <v>0</v>
      </c>
      <c r="G162" s="42">
        <f>IF(B162=0,0,('[1]Расчет материала'!D1))</f>
        <v>0</v>
      </c>
      <c r="H162" s="43"/>
    </row>
    <row r="163" spans="1:8" ht="28.35" customHeight="1" x14ac:dyDescent="0.25">
      <c r="A163" s="38">
        <v>33</v>
      </c>
      <c r="B163" s="50">
        <f>[1]Итоги!AC35</f>
        <v>0</v>
      </c>
      <c r="C163" s="53">
        <f>[1]Итоги!AD35</f>
        <v>0</v>
      </c>
      <c r="D163" s="38" t="str">
        <f>CONCATENATE([1]Итоги!AF35," ",[1]Итоги!AG35,[1]Итоги!AH35)</f>
        <v xml:space="preserve"> </v>
      </c>
      <c r="E163" s="42">
        <f t="shared" si="6"/>
        <v>0</v>
      </c>
      <c r="F163" s="38">
        <f>[1]Итоги!AE35</f>
        <v>0</v>
      </c>
      <c r="G163" s="42">
        <f>IF(B163=0,0,('[1]Расчет материала'!D1))</f>
        <v>0</v>
      </c>
      <c r="H163" s="43"/>
    </row>
    <row r="164" spans="1:8" ht="28.35" customHeight="1" x14ac:dyDescent="0.25">
      <c r="A164" s="38">
        <v>34</v>
      </c>
      <c r="B164" s="50">
        <f>[1]Итоги!AC36</f>
        <v>0</v>
      </c>
      <c r="C164" s="53">
        <f>[1]Итоги!AD36</f>
        <v>0</v>
      </c>
      <c r="D164" s="38" t="str">
        <f>CONCATENATE([1]Итоги!AF36," ",[1]Итоги!AG36,[1]Итоги!AH36)</f>
        <v xml:space="preserve"> </v>
      </c>
      <c r="E164" s="42">
        <f t="shared" si="6"/>
        <v>0</v>
      </c>
      <c r="F164" s="38">
        <f>[1]Итоги!AE36</f>
        <v>0</v>
      </c>
      <c r="G164" s="42">
        <f>IF(B164=0,0,('[1]Расчет материала'!D1))</f>
        <v>0</v>
      </c>
      <c r="H164" s="43"/>
    </row>
    <row r="165" spans="1:8" ht="28.35" customHeight="1" x14ac:dyDescent="0.25">
      <c r="A165" s="38">
        <v>35</v>
      </c>
      <c r="B165" s="50">
        <f>[1]Итоги!AC37</f>
        <v>0</v>
      </c>
      <c r="C165" s="53">
        <f>[1]Итоги!AD37</f>
        <v>0</v>
      </c>
      <c r="D165" s="38" t="str">
        <f>CONCATENATE([1]Итоги!AF37," ",[1]Итоги!AG37,[1]Итоги!AH37)</f>
        <v xml:space="preserve"> </v>
      </c>
      <c r="E165" s="42">
        <f t="shared" si="6"/>
        <v>0</v>
      </c>
      <c r="F165" s="38">
        <f>[1]Итоги!AE37</f>
        <v>0</v>
      </c>
      <c r="G165" s="42">
        <f>IF(B165=0,0,('[1]Расчет материала'!D1))</f>
        <v>0</v>
      </c>
      <c r="H165" s="43"/>
    </row>
    <row r="166" spans="1:8" ht="28.35" customHeight="1" x14ac:dyDescent="0.25">
      <c r="A166" s="38">
        <v>36</v>
      </c>
      <c r="B166" s="50">
        <f>[1]Итоги!AC38</f>
        <v>0</v>
      </c>
      <c r="C166" s="53">
        <f>[1]Итоги!AD38</f>
        <v>0</v>
      </c>
      <c r="D166" s="38" t="str">
        <f>CONCATENATE([1]Итоги!AF38," ",[1]Итоги!AG38,[1]Итоги!AH38)</f>
        <v xml:space="preserve"> </v>
      </c>
      <c r="E166" s="42">
        <f t="shared" si="6"/>
        <v>0</v>
      </c>
      <c r="F166" s="38">
        <f>[1]Итоги!AE38</f>
        <v>0</v>
      </c>
      <c r="G166" s="42">
        <f>IF(B166=0,0,('[1]Расчет материала'!D1))</f>
        <v>0</v>
      </c>
      <c r="H166" s="43"/>
    </row>
    <row r="167" spans="1:8" ht="28.35" customHeight="1" x14ac:dyDescent="0.25">
      <c r="A167" s="38">
        <v>37</v>
      </c>
      <c r="B167" s="50">
        <f>[1]Итоги!AC39</f>
        <v>0</v>
      </c>
      <c r="C167" s="53">
        <f>[1]Итоги!AD39</f>
        <v>0</v>
      </c>
      <c r="D167" s="38" t="str">
        <f>CONCATENATE([1]Итоги!AF39," ",[1]Итоги!AG39,[1]Итоги!AH39)</f>
        <v xml:space="preserve"> </v>
      </c>
      <c r="E167" s="42">
        <f t="shared" si="6"/>
        <v>0</v>
      </c>
      <c r="F167" s="38">
        <f>[1]Итоги!AE39</f>
        <v>0</v>
      </c>
      <c r="G167" s="42">
        <f>IF(B167=0,0,('[1]Расчет материала'!D1))</f>
        <v>0</v>
      </c>
      <c r="H167" s="43"/>
    </row>
    <row r="168" spans="1:8" ht="28.35" customHeight="1" x14ac:dyDescent="0.25">
      <c r="A168" s="38">
        <v>38</v>
      </c>
      <c r="B168" s="50">
        <f>[1]Итоги!AC40</f>
        <v>0</v>
      </c>
      <c r="C168" s="53">
        <f>[1]Итоги!AD40</f>
        <v>0</v>
      </c>
      <c r="D168" s="38" t="str">
        <f>CONCATENATE([1]Итоги!AF40," ",[1]Итоги!AG40,[1]Итоги!AH40)</f>
        <v xml:space="preserve"> </v>
      </c>
      <c r="E168" s="42">
        <f t="shared" si="6"/>
        <v>0</v>
      </c>
      <c r="F168" s="38">
        <f>[1]Итоги!AE40</f>
        <v>0</v>
      </c>
      <c r="G168" s="42">
        <f>IF(B168=0,0,('[1]Расчет материала'!D1))</f>
        <v>0</v>
      </c>
      <c r="H168" s="43"/>
    </row>
    <row r="169" spans="1:8" ht="28.35" customHeight="1" x14ac:dyDescent="0.25">
      <c r="A169" s="38">
        <v>39</v>
      </c>
      <c r="B169" s="50">
        <f>[1]Итоги!AC41</f>
        <v>0</v>
      </c>
      <c r="C169" s="53">
        <f>[1]Итоги!AD41</f>
        <v>0</v>
      </c>
      <c r="D169" s="38" t="str">
        <f>CONCATENATE([1]Итоги!AF41," ",[1]Итоги!AG41,[1]Итоги!AH41)</f>
        <v xml:space="preserve"> </v>
      </c>
      <c r="E169" s="42">
        <f t="shared" si="6"/>
        <v>0</v>
      </c>
      <c r="F169" s="38">
        <f>[1]Итоги!AE41</f>
        <v>0</v>
      </c>
      <c r="G169" s="42">
        <f>IF(B169=0,0,('[1]Расчет материала'!D1))</f>
        <v>0</v>
      </c>
      <c r="H169" s="43"/>
    </row>
    <row r="170" spans="1:8" ht="28.35" customHeight="1" x14ac:dyDescent="0.25">
      <c r="A170" s="38">
        <v>40</v>
      </c>
      <c r="B170" s="50">
        <f>[1]Итоги!AC42</f>
        <v>0</v>
      </c>
      <c r="C170" s="53">
        <f>[1]Итоги!AD42</f>
        <v>0</v>
      </c>
      <c r="D170" s="38" t="str">
        <f>CONCATENATE([1]Итоги!AF42," ",[1]Итоги!AG42,[1]Итоги!AH42)</f>
        <v xml:space="preserve"> </v>
      </c>
      <c r="E170" s="42">
        <f t="shared" si="6"/>
        <v>0</v>
      </c>
      <c r="F170" s="38">
        <f>[1]Итоги!AE42</f>
        <v>0</v>
      </c>
      <c r="G170" s="42">
        <f>IF(B170=0,0,('[1]Расчет материала'!D1))</f>
        <v>0</v>
      </c>
      <c r="H170" s="43"/>
    </row>
    <row r="171" spans="1:8" ht="28.35" customHeight="1" x14ac:dyDescent="0.25">
      <c r="A171" s="38">
        <v>41</v>
      </c>
      <c r="B171" s="50">
        <f>[1]Итоги!AC43</f>
        <v>0</v>
      </c>
      <c r="C171" s="53">
        <f>[1]Итоги!AD43</f>
        <v>0</v>
      </c>
      <c r="D171" s="38" t="str">
        <f>CONCATENATE([1]Итоги!AF43," ",[1]Итоги!AG43,[1]Итоги!AH43)</f>
        <v xml:space="preserve"> </v>
      </c>
      <c r="E171" s="42">
        <f t="shared" si="6"/>
        <v>0</v>
      </c>
      <c r="F171" s="38">
        <f>[1]Итоги!AE43</f>
        <v>0</v>
      </c>
      <c r="G171" s="42">
        <f>IF(B171=0,0,('[1]Расчет материала'!D1))</f>
        <v>0</v>
      </c>
      <c r="H171" s="43"/>
    </row>
    <row r="172" spans="1:8" ht="28.35" customHeight="1" x14ac:dyDescent="0.25">
      <c r="A172" s="38">
        <v>42</v>
      </c>
      <c r="B172" s="50">
        <f>[1]Итоги!AC44</f>
        <v>0</v>
      </c>
      <c r="C172" s="53">
        <f>[1]Итоги!AD44</f>
        <v>0</v>
      </c>
      <c r="D172" s="38" t="str">
        <f>CONCATENATE([1]Итоги!AF44," ",[1]Итоги!AG44,[1]Итоги!AH44)</f>
        <v xml:space="preserve"> </v>
      </c>
      <c r="E172" s="42">
        <f t="shared" si="6"/>
        <v>0</v>
      </c>
      <c r="F172" s="38">
        <f>[1]Итоги!AE44</f>
        <v>0</v>
      </c>
      <c r="G172" s="42">
        <f>IF(B172=0,0,('[1]Расчет материала'!D1))</f>
        <v>0</v>
      </c>
      <c r="H172" s="43"/>
    </row>
    <row r="173" spans="1:8" ht="28.35" customHeight="1" x14ac:dyDescent="0.25">
      <c r="A173" s="38">
        <v>43</v>
      </c>
      <c r="B173" s="50">
        <f>[1]Итоги!AC45</f>
        <v>0</v>
      </c>
      <c r="C173" s="53">
        <f>[1]Итоги!AD45</f>
        <v>0</v>
      </c>
      <c r="D173" s="38" t="str">
        <f>CONCATENATE([1]Итоги!AF45," ",[1]Итоги!AG45,[1]Итоги!AH45)</f>
        <v xml:space="preserve"> </v>
      </c>
      <c r="E173" s="42">
        <f t="shared" si="6"/>
        <v>0</v>
      </c>
      <c r="F173" s="38">
        <f>[1]Итоги!AE45</f>
        <v>0</v>
      </c>
      <c r="G173" s="42">
        <f>IF(B173=0,0,('[1]Расчет материала'!D1))</f>
        <v>0</v>
      </c>
      <c r="H173" s="43"/>
    </row>
    <row r="174" spans="1:8" ht="28.35" customHeight="1" x14ac:dyDescent="0.25">
      <c r="A174" s="38">
        <v>44</v>
      </c>
      <c r="B174" s="50">
        <f>[1]Итоги!AC46</f>
        <v>0</v>
      </c>
      <c r="C174" s="53">
        <f>[1]Итоги!AD46</f>
        <v>0</v>
      </c>
      <c r="D174" s="38" t="str">
        <f>CONCATENATE([1]Итоги!AF46," ",[1]Итоги!AG46,[1]Итоги!AH46)</f>
        <v xml:space="preserve"> </v>
      </c>
      <c r="E174" s="42">
        <f t="shared" si="6"/>
        <v>0</v>
      </c>
      <c r="F174" s="38">
        <f>[1]Итоги!AE46</f>
        <v>0</v>
      </c>
      <c r="G174" s="42">
        <f>IF(B174=0,0,('[1]Расчет материала'!D1))</f>
        <v>0</v>
      </c>
      <c r="H174" s="43"/>
    </row>
    <row r="175" spans="1:8" ht="28.35" customHeight="1" x14ac:dyDescent="0.25">
      <c r="A175" s="38">
        <v>45</v>
      </c>
      <c r="B175" s="50">
        <f>[1]Итоги!AC47</f>
        <v>0</v>
      </c>
      <c r="C175" s="53">
        <f>[1]Итоги!AD47</f>
        <v>0</v>
      </c>
      <c r="D175" s="38" t="str">
        <f>CONCATENATE([1]Итоги!AF47," ",[1]Итоги!AG47,[1]Итоги!AH47)</f>
        <v xml:space="preserve"> </v>
      </c>
      <c r="E175" s="42">
        <f t="shared" si="6"/>
        <v>0</v>
      </c>
      <c r="F175" s="38">
        <f>[1]Итоги!AE47</f>
        <v>0</v>
      </c>
      <c r="G175" s="42">
        <f>IF(B175=0,0,('[1]Расчет материала'!D1))</f>
        <v>0</v>
      </c>
      <c r="H175" s="43"/>
    </row>
    <row r="176" spans="1:8" ht="11.25" customHeight="1" x14ac:dyDescent="0.2">
      <c r="A176" s="31"/>
      <c r="B176" s="45"/>
      <c r="C176" s="46"/>
      <c r="D176" s="31"/>
      <c r="E176" s="31"/>
      <c r="F176" s="47"/>
      <c r="G176" s="31"/>
      <c r="H176" s="31"/>
    </row>
    <row r="177" spans="1:8" ht="13.5" customHeight="1" x14ac:dyDescent="0.2">
      <c r="A177" s="31"/>
      <c r="B177" s="31"/>
      <c r="C177" s="48"/>
      <c r="D177" s="31"/>
      <c r="E177" s="31"/>
      <c r="F177" s="47"/>
      <c r="G177" s="31"/>
      <c r="H177" s="31"/>
    </row>
    <row r="178" spans="1:8" ht="18" customHeight="1" x14ac:dyDescent="0.25">
      <c r="A178" s="31"/>
      <c r="B178" s="49" t="s">
        <v>90</v>
      </c>
      <c r="C178" s="48"/>
      <c r="D178" s="31"/>
      <c r="E178" s="31"/>
      <c r="F178" s="47"/>
      <c r="G178" s="31"/>
      <c r="H178" s="31"/>
    </row>
    <row r="179" spans="1:8" ht="12.75" customHeight="1" x14ac:dyDescent="0.2">
      <c r="C179" s="29"/>
      <c r="F179" s="30"/>
    </row>
    <row r="180" spans="1:8" ht="12.75" customHeight="1" x14ac:dyDescent="0.2">
      <c r="C180" s="29"/>
      <c r="F180" s="30"/>
    </row>
    <row r="181" spans="1:8" ht="12.75" customHeight="1" x14ac:dyDescent="0.2">
      <c r="C181" s="29"/>
      <c r="F181" s="30"/>
    </row>
    <row r="182" spans="1:8" ht="12.75" customHeight="1" x14ac:dyDescent="0.2">
      <c r="C182" s="29"/>
      <c r="F182" s="30"/>
    </row>
    <row r="183" spans="1:8" ht="12.75" customHeight="1" x14ac:dyDescent="0.2">
      <c r="C183" s="29"/>
      <c r="F183" s="30"/>
    </row>
    <row r="184" spans="1:8" ht="25.5" customHeight="1" x14ac:dyDescent="0.2">
      <c r="A184" s="51"/>
      <c r="B184" s="64" t="s">
        <v>94</v>
      </c>
      <c r="C184" s="64"/>
      <c r="D184" s="32" t="str">
        <f>'[1]Расчет материала'!I1</f>
        <v>01 ноября 2019</v>
      </c>
      <c r="E184" s="33"/>
      <c r="F184" s="34"/>
      <c r="G184" s="33"/>
      <c r="H184" s="35" t="s">
        <v>93</v>
      </c>
    </row>
    <row r="185" spans="1:8" ht="12.75" customHeight="1" x14ac:dyDescent="0.2">
      <c r="A185" s="31"/>
      <c r="B185" s="33"/>
      <c r="C185" s="36"/>
      <c r="D185" s="33"/>
      <c r="E185" s="33"/>
      <c r="F185" s="34"/>
      <c r="G185" s="33"/>
      <c r="H185" s="33"/>
    </row>
    <row r="186" spans="1:8" ht="40.5" customHeight="1" x14ac:dyDescent="0.2">
      <c r="A186" s="37" t="s">
        <v>4</v>
      </c>
      <c r="B186" s="54" t="s">
        <v>95</v>
      </c>
      <c r="C186" s="55" t="s">
        <v>96</v>
      </c>
      <c r="D186" s="38" t="s">
        <v>97</v>
      </c>
      <c r="E186" s="39" t="s">
        <v>20</v>
      </c>
      <c r="F186" s="39" t="s">
        <v>98</v>
      </c>
      <c r="G186" s="39" t="s">
        <v>88</v>
      </c>
      <c r="H186" s="39" t="s">
        <v>89</v>
      </c>
    </row>
    <row r="187" spans="1:8" ht="28.35" customHeight="1" x14ac:dyDescent="0.25">
      <c r="A187" s="38">
        <v>46</v>
      </c>
      <c r="B187" s="50">
        <f>[1]Итоги!AC48</f>
        <v>0</v>
      </c>
      <c r="C187" s="53">
        <f>[1]Итоги!AD48</f>
        <v>0</v>
      </c>
      <c r="D187" s="38" t="str">
        <f>CONCATENATE([1]Итоги!AF48," ",[1]Итоги!AG48,[1]Итоги!AH48)</f>
        <v xml:space="preserve"> </v>
      </c>
      <c r="E187" s="42">
        <f t="shared" ref="E187:E201" si="7">IF(B187=0,0,"шт.")</f>
        <v>0</v>
      </c>
      <c r="F187" s="38">
        <f>[1]Итоги!AE48</f>
        <v>0</v>
      </c>
      <c r="G187" s="42">
        <f>IF(B187=0,0,('[1]Расчет материала'!D1))</f>
        <v>0</v>
      </c>
      <c r="H187" s="43"/>
    </row>
    <row r="188" spans="1:8" ht="28.35" customHeight="1" x14ac:dyDescent="0.25">
      <c r="A188" s="38">
        <v>47</v>
      </c>
      <c r="B188" s="50">
        <f>[1]Итоги!AC49</f>
        <v>0</v>
      </c>
      <c r="C188" s="53">
        <f>[1]Итоги!AD49</f>
        <v>0</v>
      </c>
      <c r="D188" s="38" t="str">
        <f>CONCATENATE([1]Итоги!AF49," ",[1]Итоги!AG49,[1]Итоги!AH49)</f>
        <v xml:space="preserve"> </v>
      </c>
      <c r="E188" s="42">
        <f t="shared" si="7"/>
        <v>0</v>
      </c>
      <c r="F188" s="38">
        <f>[1]Итоги!AE49</f>
        <v>0</v>
      </c>
      <c r="G188" s="42">
        <f>IF(B188=0,0,('[1]Расчет материала'!D1))</f>
        <v>0</v>
      </c>
      <c r="H188" s="43"/>
    </row>
    <row r="189" spans="1:8" ht="28.35" customHeight="1" x14ac:dyDescent="0.25">
      <c r="A189" s="38">
        <v>48</v>
      </c>
      <c r="B189" s="50">
        <f>[1]Итоги!AC50</f>
        <v>0</v>
      </c>
      <c r="C189" s="53">
        <f>[1]Итоги!AD50</f>
        <v>0</v>
      </c>
      <c r="D189" s="38" t="str">
        <f>CONCATENATE([1]Итоги!AF50," ",[1]Итоги!AG50,[1]Итоги!AH50)</f>
        <v xml:space="preserve"> </v>
      </c>
      <c r="E189" s="42">
        <f t="shared" si="7"/>
        <v>0</v>
      </c>
      <c r="F189" s="38">
        <f>[1]Итоги!AE50</f>
        <v>0</v>
      </c>
      <c r="G189" s="42">
        <f>IF(B189=0,0,('[1]Расчет материала'!D1))</f>
        <v>0</v>
      </c>
      <c r="H189" s="43"/>
    </row>
    <row r="190" spans="1:8" ht="28.35" customHeight="1" x14ac:dyDescent="0.25">
      <c r="A190" s="38">
        <v>49</v>
      </c>
      <c r="B190" s="50">
        <f>[1]Итоги!AC51</f>
        <v>0</v>
      </c>
      <c r="C190" s="53">
        <f>[1]Итоги!AD51</f>
        <v>0</v>
      </c>
      <c r="D190" s="38" t="str">
        <f>CONCATENATE([1]Итоги!AF51," ",[1]Итоги!AG51,[1]Итоги!AH51)</f>
        <v xml:space="preserve"> </v>
      </c>
      <c r="E190" s="42">
        <f t="shared" si="7"/>
        <v>0</v>
      </c>
      <c r="F190" s="38">
        <f>[1]Итоги!AE51</f>
        <v>0</v>
      </c>
      <c r="G190" s="42">
        <f>IF(B190=0,0,('[1]Расчет материала'!D1))</f>
        <v>0</v>
      </c>
      <c r="H190" s="43"/>
    </row>
    <row r="191" spans="1:8" ht="28.35" customHeight="1" x14ac:dyDescent="0.25">
      <c r="A191" s="38">
        <v>50</v>
      </c>
      <c r="B191" s="50">
        <f>[1]Итоги!AC52</f>
        <v>0</v>
      </c>
      <c r="C191" s="53">
        <f>[1]Итоги!AD52</f>
        <v>0</v>
      </c>
      <c r="D191" s="38" t="str">
        <f>CONCATENATE([1]Итоги!AF52," ",[1]Итоги!AG52,[1]Итоги!AH52)</f>
        <v xml:space="preserve"> </v>
      </c>
      <c r="E191" s="42">
        <f t="shared" si="7"/>
        <v>0</v>
      </c>
      <c r="F191" s="38">
        <f>[1]Итоги!AE52</f>
        <v>0</v>
      </c>
      <c r="G191" s="42">
        <f>IF(B191=0,0,('[1]Расчет материала'!D1))</f>
        <v>0</v>
      </c>
      <c r="H191" s="43"/>
    </row>
    <row r="192" spans="1:8" ht="28.35" customHeight="1" x14ac:dyDescent="0.25">
      <c r="A192" s="38">
        <v>51</v>
      </c>
      <c r="B192" s="50">
        <f>[1]Итоги!AC53</f>
        <v>0</v>
      </c>
      <c r="C192" s="53">
        <f>[1]Итоги!AD53</f>
        <v>0</v>
      </c>
      <c r="D192" s="38" t="str">
        <f>CONCATENATE([1]Итоги!AF53," ",[1]Итоги!AG53,[1]Итоги!AH53)</f>
        <v xml:space="preserve"> </v>
      </c>
      <c r="E192" s="42">
        <f t="shared" si="7"/>
        <v>0</v>
      </c>
      <c r="F192" s="38">
        <f>[1]Итоги!AE53</f>
        <v>0</v>
      </c>
      <c r="G192" s="42">
        <f>IF(B192=0,0,('[1]Расчет материала'!D1))</f>
        <v>0</v>
      </c>
      <c r="H192" s="43"/>
    </row>
    <row r="193" spans="1:8" ht="28.35" customHeight="1" x14ac:dyDescent="0.25">
      <c r="A193" s="38">
        <v>52</v>
      </c>
      <c r="B193" s="50">
        <f>[1]Итоги!AC54</f>
        <v>0</v>
      </c>
      <c r="C193" s="53">
        <f>[1]Итоги!AD54</f>
        <v>0</v>
      </c>
      <c r="D193" s="38" t="str">
        <f>CONCATENATE([1]Итоги!AF54," ",[1]Итоги!AG54,[1]Итоги!AH54)</f>
        <v xml:space="preserve"> </v>
      </c>
      <c r="E193" s="42">
        <f t="shared" si="7"/>
        <v>0</v>
      </c>
      <c r="F193" s="38">
        <f>[1]Итоги!AE54</f>
        <v>0</v>
      </c>
      <c r="G193" s="42">
        <f>IF(B193=0,0,('[1]Расчет материала'!D1))</f>
        <v>0</v>
      </c>
      <c r="H193" s="43"/>
    </row>
    <row r="194" spans="1:8" ht="28.35" customHeight="1" x14ac:dyDescent="0.25">
      <c r="A194" s="38">
        <v>53</v>
      </c>
      <c r="B194" s="50">
        <f>[1]Итоги!AC55</f>
        <v>0</v>
      </c>
      <c r="C194" s="53">
        <f>[1]Итоги!AD55</f>
        <v>0</v>
      </c>
      <c r="D194" s="38" t="str">
        <f>CONCATENATE([1]Итоги!AF55," ",[1]Итоги!AG55,[1]Итоги!AH55)</f>
        <v xml:space="preserve"> </v>
      </c>
      <c r="E194" s="42">
        <f t="shared" si="7"/>
        <v>0</v>
      </c>
      <c r="F194" s="38">
        <f>[1]Итоги!AE55</f>
        <v>0</v>
      </c>
      <c r="G194" s="42">
        <f>IF(B194=0,0,('[1]Расчет материала'!D1))</f>
        <v>0</v>
      </c>
      <c r="H194" s="43"/>
    </row>
    <row r="195" spans="1:8" ht="28.35" customHeight="1" x14ac:dyDescent="0.25">
      <c r="A195" s="38">
        <v>54</v>
      </c>
      <c r="B195" s="50">
        <f>[1]Итоги!AC56</f>
        <v>0</v>
      </c>
      <c r="C195" s="53">
        <f>[1]Итоги!AD56</f>
        <v>0</v>
      </c>
      <c r="D195" s="38" t="str">
        <f>CONCATENATE([1]Итоги!AF56," ",[1]Итоги!AG56,[1]Итоги!AH56)</f>
        <v xml:space="preserve"> </v>
      </c>
      <c r="E195" s="42">
        <f t="shared" si="7"/>
        <v>0</v>
      </c>
      <c r="F195" s="38">
        <f>[1]Итоги!AE56</f>
        <v>0</v>
      </c>
      <c r="G195" s="42">
        <f>IF(B195=0,0,('[1]Расчет материала'!D1))</f>
        <v>0</v>
      </c>
      <c r="H195" s="43"/>
    </row>
    <row r="196" spans="1:8" ht="28.35" customHeight="1" x14ac:dyDescent="0.25">
      <c r="A196" s="38">
        <v>55</v>
      </c>
      <c r="B196" s="50">
        <f>[1]Итоги!AC57</f>
        <v>0</v>
      </c>
      <c r="C196" s="53">
        <f>[1]Итоги!AD57</f>
        <v>0</v>
      </c>
      <c r="D196" s="38" t="str">
        <f>CONCATENATE([1]Итоги!AF57," ",[1]Итоги!AG57,[1]Итоги!AH57)</f>
        <v xml:space="preserve"> </v>
      </c>
      <c r="E196" s="42">
        <f t="shared" si="7"/>
        <v>0</v>
      </c>
      <c r="F196" s="38">
        <f>[1]Итоги!AE57</f>
        <v>0</v>
      </c>
      <c r="G196" s="42">
        <f>IF(B196=0,0,('[1]Расчет материала'!D1))</f>
        <v>0</v>
      </c>
      <c r="H196" s="43"/>
    </row>
    <row r="197" spans="1:8" ht="28.35" customHeight="1" x14ac:dyDescent="0.25">
      <c r="A197" s="38">
        <v>56</v>
      </c>
      <c r="B197" s="50">
        <f>[1]Итоги!AC58</f>
        <v>0</v>
      </c>
      <c r="C197" s="53">
        <f>[1]Итоги!AD58</f>
        <v>0</v>
      </c>
      <c r="D197" s="38" t="str">
        <f>CONCATENATE([1]Итоги!AF58," ",[1]Итоги!AG58,[1]Итоги!AH58)</f>
        <v xml:space="preserve"> </v>
      </c>
      <c r="E197" s="42">
        <f t="shared" si="7"/>
        <v>0</v>
      </c>
      <c r="F197" s="38">
        <f>[1]Итоги!AE58</f>
        <v>0</v>
      </c>
      <c r="G197" s="42">
        <f>IF(B197=0,0,('[1]Расчет материала'!D1))</f>
        <v>0</v>
      </c>
      <c r="H197" s="43"/>
    </row>
    <row r="198" spans="1:8" ht="28.35" customHeight="1" x14ac:dyDescent="0.25">
      <c r="A198" s="38">
        <v>57</v>
      </c>
      <c r="B198" s="50">
        <f>[1]Итоги!AC59</f>
        <v>0</v>
      </c>
      <c r="C198" s="53">
        <f>[1]Итоги!AD59</f>
        <v>0</v>
      </c>
      <c r="D198" s="38" t="str">
        <f>CONCATENATE([1]Итоги!AF59," ",[1]Итоги!AG59,[1]Итоги!AH59)</f>
        <v xml:space="preserve"> </v>
      </c>
      <c r="E198" s="42">
        <f t="shared" si="7"/>
        <v>0</v>
      </c>
      <c r="F198" s="38">
        <f>[1]Итоги!AE59</f>
        <v>0</v>
      </c>
      <c r="G198" s="42">
        <f>IF(B198=0,0,('[1]Расчет материала'!D1))</f>
        <v>0</v>
      </c>
      <c r="H198" s="43"/>
    </row>
    <row r="199" spans="1:8" ht="28.35" customHeight="1" x14ac:dyDescent="0.25">
      <c r="A199" s="38">
        <v>58</v>
      </c>
      <c r="B199" s="50">
        <f>[1]Итоги!AC60</f>
        <v>0</v>
      </c>
      <c r="C199" s="53">
        <f>[1]Итоги!AD60</f>
        <v>0</v>
      </c>
      <c r="D199" s="38" t="str">
        <f>CONCATENATE([1]Итоги!AF60," ",[1]Итоги!AG60,[1]Итоги!AH60)</f>
        <v xml:space="preserve"> </v>
      </c>
      <c r="E199" s="42">
        <f t="shared" si="7"/>
        <v>0</v>
      </c>
      <c r="F199" s="38">
        <f>[1]Итоги!AE60</f>
        <v>0</v>
      </c>
      <c r="G199" s="42">
        <f>IF(B199=0,0,('[1]Расчет материала'!D1))</f>
        <v>0</v>
      </c>
      <c r="H199" s="43"/>
    </row>
    <row r="200" spans="1:8" ht="28.35" customHeight="1" x14ac:dyDescent="0.25">
      <c r="A200" s="38">
        <v>59</v>
      </c>
      <c r="B200" s="50">
        <f>[1]Итоги!AC61</f>
        <v>0</v>
      </c>
      <c r="C200" s="53">
        <f>[1]Итоги!AD61</f>
        <v>0</v>
      </c>
      <c r="D200" s="38" t="str">
        <f>CONCATENATE([1]Итоги!AF61," ",[1]Итоги!AG61,[1]Итоги!AH61)</f>
        <v xml:space="preserve"> </v>
      </c>
      <c r="E200" s="42">
        <f t="shared" si="7"/>
        <v>0</v>
      </c>
      <c r="F200" s="38">
        <f>[1]Итоги!AE61</f>
        <v>0</v>
      </c>
      <c r="G200" s="42">
        <f>IF(B200=0,0,('[1]Расчет материала'!D1))</f>
        <v>0</v>
      </c>
      <c r="H200" s="43"/>
    </row>
    <row r="201" spans="1:8" ht="28.35" customHeight="1" x14ac:dyDescent="0.25">
      <c r="A201" s="38">
        <v>60</v>
      </c>
      <c r="B201" s="50">
        <f>[1]Итоги!AC62</f>
        <v>0</v>
      </c>
      <c r="C201" s="53">
        <f>[1]Итоги!AD62</f>
        <v>0</v>
      </c>
      <c r="D201" s="38" t="str">
        <f>CONCATENATE([1]Итоги!AF62," ",[1]Итоги!AG62,[1]Итоги!AH62)</f>
        <v xml:space="preserve"> </v>
      </c>
      <c r="E201" s="42">
        <f t="shared" si="7"/>
        <v>0</v>
      </c>
      <c r="F201" s="38">
        <f>[1]Итоги!AE62</f>
        <v>0</v>
      </c>
      <c r="G201" s="42">
        <f>IF(B201=0,0,('[1]Расчет материала'!D1))</f>
        <v>0</v>
      </c>
      <c r="H201" s="43"/>
    </row>
    <row r="202" spans="1:8" ht="11.25" customHeight="1" x14ac:dyDescent="0.2">
      <c r="A202" s="31"/>
      <c r="B202" s="45"/>
      <c r="C202" s="46"/>
      <c r="D202" s="31"/>
      <c r="E202" s="31"/>
      <c r="F202" s="47"/>
      <c r="G202" s="31"/>
      <c r="H202" s="31"/>
    </row>
    <row r="203" spans="1:8" ht="13.5" customHeight="1" x14ac:dyDescent="0.2">
      <c r="A203" s="31"/>
      <c r="B203" s="31"/>
      <c r="C203" s="48"/>
      <c r="D203" s="31"/>
      <c r="E203" s="31"/>
      <c r="F203" s="47"/>
      <c r="G203" s="31"/>
      <c r="H203" s="31"/>
    </row>
    <row r="204" spans="1:8" ht="18" customHeight="1" x14ac:dyDescent="0.25">
      <c r="A204" s="31"/>
      <c r="B204" s="49" t="s">
        <v>90</v>
      </c>
      <c r="C204" s="48"/>
      <c r="D204" s="31"/>
      <c r="E204" s="31"/>
      <c r="F204" s="47"/>
      <c r="G204" s="31"/>
      <c r="H204" s="31"/>
    </row>
  </sheetData>
  <mergeCells count="12">
    <mergeCell ref="B184:C184"/>
    <mergeCell ref="B2:C2"/>
    <mergeCell ref="B4:C4"/>
    <mergeCell ref="B28:C28"/>
    <mergeCell ref="B30:C30"/>
    <mergeCell ref="B54:C54"/>
    <mergeCell ref="B56:C56"/>
    <mergeCell ref="B80:C80"/>
    <mergeCell ref="B82:C82"/>
    <mergeCell ref="B106:C106"/>
    <mergeCell ref="B132:C132"/>
    <mergeCell ref="B158:C158"/>
  </mergeCells>
  <printOptions horizontalCentered="1" verticalCentered="1"/>
  <pageMargins left="0" right="0" top="0" bottom="0" header="0" footer="0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Расчет материала</vt:lpstr>
      <vt:lpstr>Заказ материала</vt:lpstr>
      <vt:lpstr>'Заказ материала'!Область_печати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Чуйкина</dc:creator>
  <cp:lastModifiedBy>Чуйкина</cp:lastModifiedBy>
  <dcterms:created xsi:type="dcterms:W3CDTF">2019-11-03T09:52:09Z</dcterms:created>
  <dcterms:modified xsi:type="dcterms:W3CDTF">2019-11-03T09:54:37Z</dcterms:modified>
</cp:coreProperties>
</file>