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 tabRatio="33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N34" i="1" l="1" a="1"/>
  <c r="N34" i="1" s="1"/>
  <c r="N35" i="1" a="1"/>
  <c r="N35" i="1" s="1"/>
  <c r="N36" i="1" a="1"/>
  <c r="N36" i="1" s="1"/>
  <c r="N37" i="1" a="1"/>
  <c r="N37" i="1" s="1"/>
  <c r="N38" i="1" a="1"/>
  <c r="N38" i="1" s="1"/>
  <c r="N39" i="1" a="1"/>
  <c r="N39" i="1" s="1"/>
  <c r="N40" i="1" a="1"/>
  <c r="N40" i="1" s="1"/>
  <c r="N41" i="1" a="1"/>
  <c r="N41" i="1" s="1"/>
  <c r="N33" i="1" a="1"/>
  <c r="N33" i="1" s="1"/>
  <c r="P36" i="1" l="1"/>
  <c r="O36" i="1"/>
  <c r="O41" i="1"/>
  <c r="P41" i="1"/>
  <c r="O37" i="1"/>
  <c r="P37" i="1"/>
  <c r="O40" i="1"/>
  <c r="P40" i="1"/>
  <c r="O39" i="1"/>
  <c r="P39" i="1"/>
  <c r="O35" i="1"/>
  <c r="P35" i="1"/>
  <c r="P38" i="1"/>
  <c r="O38" i="1"/>
  <c r="P34" i="1"/>
  <c r="O34" i="1"/>
  <c r="P33" i="1"/>
  <c r="O33" i="1"/>
</calcChain>
</file>

<file path=xl/sharedStrings.xml><?xml version="1.0" encoding="utf-8"?>
<sst xmlns="http://schemas.openxmlformats.org/spreadsheetml/2006/main" count="104" uniqueCount="58">
  <si>
    <t>Оригинал</t>
  </si>
  <si>
    <t>Оригинальный артикул</t>
  </si>
  <si>
    <t>Производитель оригинала</t>
  </si>
  <si>
    <t>Начальный остаток оригинал</t>
  </si>
  <si>
    <t>Приход оригинал</t>
  </si>
  <si>
    <t>Расход оригинал</t>
  </si>
  <si>
    <t>Остаток оригинал</t>
  </si>
  <si>
    <t>Аналог</t>
  </si>
  <si>
    <t>Артикул аналога</t>
  </si>
  <si>
    <t>Производитель аналога</t>
  </si>
  <si>
    <t>Начальный остаток аналога</t>
  </si>
  <si>
    <t>Приход аналога</t>
  </si>
  <si>
    <t>Расход аналога</t>
  </si>
  <si>
    <t>Остаток аналога</t>
  </si>
  <si>
    <t>Амортизатор подвески (CYKH-333-G) CTR</t>
  </si>
  <si>
    <t>CYKH-333-G</t>
  </si>
  <si>
    <t>CTR</t>
  </si>
  <si>
    <t>Амортизатор подвески задн (газ/масло) (EX553112H000) MANDO</t>
  </si>
  <si>
    <t>EX553112H000</t>
  </si>
  <si>
    <t>MANDO</t>
  </si>
  <si>
    <t>Амортизатор подвески (CYKH-814-G) CTR</t>
  </si>
  <si>
    <t>CYKH-814-G</t>
  </si>
  <si>
    <t>Амортизатор подвески (стойка в сборе) перед лев (газ/масло) (339743) KYB</t>
  </si>
  <si>
    <t>KYB</t>
  </si>
  <si>
    <t>Амортизатор подвески (стойка в сборе) перед лев (газ/масло) (EX546511F000) MANDO</t>
  </si>
  <si>
    <t>EX546511F000</t>
  </si>
  <si>
    <t>Амортизатор подвески (стойка в сборе) перед лев (газ/масло) (EX546512E201) MANDO</t>
  </si>
  <si>
    <t>EX546512E201</t>
  </si>
  <si>
    <t>Амортизатор подвески (CYKH-816-G) CTR</t>
  </si>
  <si>
    <t>CYKH-816-G</t>
  </si>
  <si>
    <t>Амортизатор подвески (стойка в сборе) перед прав (газ/масло) (339742) KYB</t>
  </si>
  <si>
    <t>Амортизатор подвески (стойка в сборе) перед прав (газ/масло) (EX546612E201) MANDO</t>
  </si>
  <si>
    <t>EX546612E201</t>
  </si>
  <si>
    <t>Амортизатор подвески перед прав (газ/масло) (EX546611F000) MANDO</t>
  </si>
  <si>
    <t>EX546611F000</t>
  </si>
  <si>
    <t>Амортизатор подвески (CYKH-822-G) CTR</t>
  </si>
  <si>
    <t>CYKH-822-G</t>
  </si>
  <si>
    <t>Амортизатор подвески (стойка в сборе) задн прав (газ/масло) (EX553611F100) MANDO</t>
  </si>
  <si>
    <t>EX553611F100</t>
  </si>
  <si>
    <t>Амортизатор подвески (стойка в сборе) задн прав (газ/масло) (EX553611F500) MANDO</t>
  </si>
  <si>
    <t>EX553611F500</t>
  </si>
  <si>
    <t>Амортизатор подвески (стойка в сборе) задн прав (газ/масло) (EX553612E202) MANDO</t>
  </si>
  <si>
    <t>EX553612E202</t>
  </si>
  <si>
    <t>Амортизатор подвески (CYKH-825-G) CTR</t>
  </si>
  <si>
    <t>CYKH-825-G</t>
  </si>
  <si>
    <t>Амортизатор подвески (стойка в сборе) задн лев (газ/масло) (EX553511F100) MANDO</t>
  </si>
  <si>
    <t>EX553511F100</t>
  </si>
  <si>
    <t>Амортизатор подвески (стойка в сборе) задн лев (газ/масло) (EX553511F500) MANDO</t>
  </si>
  <si>
    <t>EX553511F500</t>
  </si>
  <si>
    <t>Амортизатор подвески (стойка в сборе) задн лев (газ/масло) (EX553512E202) MANDO</t>
  </si>
  <si>
    <t>EX553512E202</t>
  </si>
  <si>
    <t>Амортизатор подвески задн лев (газ/масло) (339747) KYB</t>
  </si>
  <si>
    <t>Амортизатор подвески задн прав (газ/масло) (339746) KYB</t>
  </si>
  <si>
    <t>Искомый артикул</t>
  </si>
  <si>
    <t>Остаток оригинала</t>
  </si>
  <si>
    <t>Сумма остатка аналогов</t>
  </si>
  <si>
    <t>Амортизатор подвески (CYKH-828-G) CTR</t>
  </si>
  <si>
    <t>CYKH-828-G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</si>
</sst>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quotePrefix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22</xdr:row>
      <xdr:rowOff>28575</xdr:rowOff>
    </xdr:from>
    <xdr:to>
      <xdr:col>16</xdr:col>
      <xdr:colOff>142875</xdr:colOff>
      <xdr:row>30</xdr:row>
      <xdr:rowOff>0</xdr:rowOff>
    </xdr:to>
    <xdr:sp macro="" textlink="">
      <xdr:nvSpPr>
        <xdr:cNvPr id="2" name="Прямоугольник 1"/>
        <xdr:cNvSpPr/>
      </xdr:nvSpPr>
      <xdr:spPr>
        <a:xfrm>
          <a:off x="10858500" y="4933950"/>
          <a:ext cx="2533650" cy="1257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247650</xdr:colOff>
      <xdr:row>2</xdr:row>
      <xdr:rowOff>57150</xdr:rowOff>
    </xdr:from>
    <xdr:to>
      <xdr:col>14</xdr:col>
      <xdr:colOff>257175</xdr:colOff>
      <xdr:row>23</xdr:row>
      <xdr:rowOff>9525</xdr:rowOff>
    </xdr:to>
    <xdr:cxnSp macro="">
      <xdr:nvCxnSpPr>
        <xdr:cNvPr id="4" name="Прямая со стрелкой 3"/>
        <xdr:cNvCxnSpPr/>
      </xdr:nvCxnSpPr>
      <xdr:spPr>
        <a:xfrm flipH="1">
          <a:off x="12001500" y="1009650"/>
          <a:ext cx="9525" cy="4048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</xdr:row>
      <xdr:rowOff>66675</xdr:rowOff>
    </xdr:from>
    <xdr:to>
      <xdr:col>14</xdr:col>
      <xdr:colOff>266700</xdr:colOff>
      <xdr:row>2</xdr:row>
      <xdr:rowOff>76200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753600" y="1019175"/>
          <a:ext cx="2266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657225</xdr:colOff>
      <xdr:row>8</xdr:row>
      <xdr:rowOff>66675</xdr:rowOff>
    </xdr:from>
    <xdr:to>
      <xdr:col>14</xdr:col>
      <xdr:colOff>257175</xdr:colOff>
      <xdr:row>8</xdr:row>
      <xdr:rowOff>66675</xdr:rowOff>
    </xdr:to>
    <xdr:cxnSp macro="">
      <xdr:nvCxnSpPr>
        <xdr:cNvPr id="13" name="Прямая соединительная линия 12"/>
        <xdr:cNvCxnSpPr/>
      </xdr:nvCxnSpPr>
      <xdr:spPr>
        <a:xfrm>
          <a:off x="9734550" y="2105025"/>
          <a:ext cx="22764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57150</xdr:rowOff>
    </xdr:from>
    <xdr:to>
      <xdr:col>14</xdr:col>
      <xdr:colOff>257175</xdr:colOff>
      <xdr:row>12</xdr:row>
      <xdr:rowOff>76200</xdr:rowOff>
    </xdr:to>
    <xdr:cxnSp macro="">
      <xdr:nvCxnSpPr>
        <xdr:cNvPr id="15" name="Прямая соединительная линия 14"/>
        <xdr:cNvCxnSpPr/>
      </xdr:nvCxnSpPr>
      <xdr:spPr>
        <a:xfrm>
          <a:off x="9753600" y="2771775"/>
          <a:ext cx="22574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57150</xdr:rowOff>
    </xdr:from>
    <xdr:to>
      <xdr:col>14</xdr:col>
      <xdr:colOff>247650</xdr:colOff>
      <xdr:row>16</xdr:row>
      <xdr:rowOff>57150</xdr:rowOff>
    </xdr:to>
    <xdr:cxnSp macro="">
      <xdr:nvCxnSpPr>
        <xdr:cNvPr id="17" name="Прямая соединительная линия 16"/>
        <xdr:cNvCxnSpPr/>
      </xdr:nvCxnSpPr>
      <xdr:spPr>
        <a:xfrm>
          <a:off x="9763125" y="3733800"/>
          <a:ext cx="2238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17</xdr:row>
      <xdr:rowOff>47625</xdr:rowOff>
    </xdr:from>
    <xdr:to>
      <xdr:col>11</xdr:col>
      <xdr:colOff>447675</xdr:colOff>
      <xdr:row>21</xdr:row>
      <xdr:rowOff>104775</xdr:rowOff>
    </xdr:to>
    <xdr:sp macro="" textlink="">
      <xdr:nvSpPr>
        <xdr:cNvPr id="18" name="Правая фигурная скобка 17"/>
        <xdr:cNvSpPr/>
      </xdr:nvSpPr>
      <xdr:spPr>
        <a:xfrm>
          <a:off x="9925050" y="3857625"/>
          <a:ext cx="276225" cy="1019175"/>
        </a:xfrm>
        <a:prstGeom prst="righ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180975</xdr:colOff>
      <xdr:row>13</xdr:row>
      <xdr:rowOff>95250</xdr:rowOff>
    </xdr:from>
    <xdr:to>
      <xdr:col>11</xdr:col>
      <xdr:colOff>409575</xdr:colOff>
      <xdr:row>15</xdr:row>
      <xdr:rowOff>228600</xdr:rowOff>
    </xdr:to>
    <xdr:sp macro="" textlink="">
      <xdr:nvSpPr>
        <xdr:cNvPr id="19" name="Правая фигурная скобка 18"/>
        <xdr:cNvSpPr/>
      </xdr:nvSpPr>
      <xdr:spPr>
        <a:xfrm>
          <a:off x="9934575" y="2943225"/>
          <a:ext cx="228600" cy="685800"/>
        </a:xfrm>
        <a:prstGeom prst="righ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171450</xdr:colOff>
      <xdr:row>5</xdr:row>
      <xdr:rowOff>57150</xdr:rowOff>
    </xdr:from>
    <xdr:to>
      <xdr:col>11</xdr:col>
      <xdr:colOff>409575</xdr:colOff>
      <xdr:row>7</xdr:row>
      <xdr:rowOff>228600</xdr:rowOff>
    </xdr:to>
    <xdr:sp macro="" textlink="">
      <xdr:nvSpPr>
        <xdr:cNvPr id="20" name="Правая фигурная скобка 19"/>
        <xdr:cNvSpPr/>
      </xdr:nvSpPr>
      <xdr:spPr>
        <a:xfrm>
          <a:off x="9925050" y="1409700"/>
          <a:ext cx="238125" cy="581025"/>
        </a:xfrm>
        <a:prstGeom prst="righ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180975</xdr:colOff>
      <xdr:row>9</xdr:row>
      <xdr:rowOff>47625</xdr:rowOff>
    </xdr:from>
    <xdr:to>
      <xdr:col>11</xdr:col>
      <xdr:colOff>371475</xdr:colOff>
      <xdr:row>11</xdr:row>
      <xdr:rowOff>47625</xdr:rowOff>
    </xdr:to>
    <xdr:sp macro="" textlink="">
      <xdr:nvSpPr>
        <xdr:cNvPr id="21" name="Правая фигурная скобка 20"/>
        <xdr:cNvSpPr/>
      </xdr:nvSpPr>
      <xdr:spPr>
        <a:xfrm>
          <a:off x="9934575" y="2219325"/>
          <a:ext cx="190500" cy="409575"/>
        </a:xfrm>
        <a:prstGeom prst="righ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152400</xdr:colOff>
      <xdr:row>3</xdr:row>
      <xdr:rowOff>19050</xdr:rowOff>
    </xdr:from>
    <xdr:to>
      <xdr:col>11</xdr:col>
      <xdr:colOff>352425</xdr:colOff>
      <xdr:row>4</xdr:row>
      <xdr:rowOff>0</xdr:rowOff>
    </xdr:to>
    <xdr:sp macro="" textlink="">
      <xdr:nvSpPr>
        <xdr:cNvPr id="22" name="Правая фигурная скобка 21"/>
        <xdr:cNvSpPr/>
      </xdr:nvSpPr>
      <xdr:spPr>
        <a:xfrm>
          <a:off x="9906000" y="1104900"/>
          <a:ext cx="200025" cy="114300"/>
        </a:xfrm>
        <a:prstGeom prst="righ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352425</xdr:colOff>
      <xdr:row>3</xdr:row>
      <xdr:rowOff>76200</xdr:rowOff>
    </xdr:from>
    <xdr:to>
      <xdr:col>15</xdr:col>
      <xdr:colOff>457200</xdr:colOff>
      <xdr:row>3</xdr:row>
      <xdr:rowOff>76201</xdr:rowOff>
    </xdr:to>
    <xdr:cxnSp macro="">
      <xdr:nvCxnSpPr>
        <xdr:cNvPr id="24" name="Прямая соединительная линия 23"/>
        <xdr:cNvCxnSpPr>
          <a:stCxn id="22" idx="1"/>
        </xdr:cNvCxnSpPr>
      </xdr:nvCxnSpPr>
      <xdr:spPr>
        <a:xfrm>
          <a:off x="10106025" y="1162050"/>
          <a:ext cx="2705100" cy="1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3</xdr:row>
      <xdr:rowOff>76200</xdr:rowOff>
    </xdr:from>
    <xdr:to>
      <xdr:col>15</xdr:col>
      <xdr:colOff>457200</xdr:colOff>
      <xdr:row>22</xdr:row>
      <xdr:rowOff>133350</xdr:rowOff>
    </xdr:to>
    <xdr:cxnSp macro="">
      <xdr:nvCxnSpPr>
        <xdr:cNvPr id="32" name="Прямая со стрелкой 31"/>
        <xdr:cNvCxnSpPr/>
      </xdr:nvCxnSpPr>
      <xdr:spPr>
        <a:xfrm>
          <a:off x="12811125" y="1162050"/>
          <a:ext cx="0" cy="3876675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6</xdr:row>
      <xdr:rowOff>214313</xdr:rowOff>
    </xdr:from>
    <xdr:to>
      <xdr:col>15</xdr:col>
      <xdr:colOff>466725</xdr:colOff>
      <xdr:row>6</xdr:row>
      <xdr:rowOff>219075</xdr:rowOff>
    </xdr:to>
    <xdr:cxnSp macro="">
      <xdr:nvCxnSpPr>
        <xdr:cNvPr id="34" name="Прямая соединительная линия 33"/>
        <xdr:cNvCxnSpPr>
          <a:stCxn id="20" idx="1"/>
        </xdr:cNvCxnSpPr>
      </xdr:nvCxnSpPr>
      <xdr:spPr>
        <a:xfrm>
          <a:off x="10163175" y="1700213"/>
          <a:ext cx="2657475" cy="4762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10</xdr:row>
      <xdr:rowOff>119063</xdr:rowOff>
    </xdr:from>
    <xdr:to>
      <xdr:col>15</xdr:col>
      <xdr:colOff>466725</xdr:colOff>
      <xdr:row>10</xdr:row>
      <xdr:rowOff>133350</xdr:rowOff>
    </xdr:to>
    <xdr:cxnSp macro="">
      <xdr:nvCxnSpPr>
        <xdr:cNvPr id="36" name="Прямая соединительная линия 35"/>
        <xdr:cNvCxnSpPr>
          <a:stCxn id="21" idx="1"/>
        </xdr:cNvCxnSpPr>
      </xdr:nvCxnSpPr>
      <xdr:spPr>
        <a:xfrm>
          <a:off x="10125075" y="2424113"/>
          <a:ext cx="2695575" cy="14287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14</xdr:row>
      <xdr:rowOff>142875</xdr:rowOff>
    </xdr:from>
    <xdr:to>
      <xdr:col>15</xdr:col>
      <xdr:colOff>466725</xdr:colOff>
      <xdr:row>14</xdr:row>
      <xdr:rowOff>161925</xdr:rowOff>
    </xdr:to>
    <xdr:cxnSp macro="">
      <xdr:nvCxnSpPr>
        <xdr:cNvPr id="38" name="Прямая соединительная линия 37"/>
        <xdr:cNvCxnSpPr>
          <a:stCxn id="19" idx="1"/>
        </xdr:cNvCxnSpPr>
      </xdr:nvCxnSpPr>
      <xdr:spPr>
        <a:xfrm flipV="1">
          <a:off x="10163175" y="3267075"/>
          <a:ext cx="2657475" cy="19050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19</xdr:row>
      <xdr:rowOff>0</xdr:rowOff>
    </xdr:from>
    <xdr:to>
      <xdr:col>15</xdr:col>
      <xdr:colOff>457200</xdr:colOff>
      <xdr:row>19</xdr:row>
      <xdr:rowOff>4763</xdr:rowOff>
    </xdr:to>
    <xdr:cxnSp macro="">
      <xdr:nvCxnSpPr>
        <xdr:cNvPr id="40" name="Прямая соединительная линия 39"/>
        <xdr:cNvCxnSpPr>
          <a:stCxn id="18" idx="1"/>
        </xdr:cNvCxnSpPr>
      </xdr:nvCxnSpPr>
      <xdr:spPr>
        <a:xfrm flipV="1">
          <a:off x="10201275" y="4362450"/>
          <a:ext cx="2609850" cy="4763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</xdr:row>
      <xdr:rowOff>428625</xdr:rowOff>
    </xdr:from>
    <xdr:to>
      <xdr:col>4</xdr:col>
      <xdr:colOff>685800</xdr:colOff>
      <xdr:row>23</xdr:row>
      <xdr:rowOff>28575</xdr:rowOff>
    </xdr:to>
    <xdr:sp macro="" textlink="">
      <xdr:nvSpPr>
        <xdr:cNvPr id="41" name="Прямоугольник 40"/>
        <xdr:cNvSpPr/>
      </xdr:nvSpPr>
      <xdr:spPr>
        <a:xfrm>
          <a:off x="3648075" y="904875"/>
          <a:ext cx="1114425" cy="41719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41"/>
  <sheetViews>
    <sheetView tabSelected="1" topLeftCell="D23" workbookViewId="0">
      <selection activeCell="N33" sqref="N33"/>
    </sheetView>
  </sheetViews>
  <sheetFormatPr defaultColWidth="10.5" defaultRowHeight="11.45" customHeight="1" outlineLevelRow="1" x14ac:dyDescent="0.2"/>
  <cols>
    <col min="1" max="1" width="10.5" style="1" customWidth="1"/>
    <col min="2" max="2" width="4.1640625" style="1" customWidth="1"/>
    <col min="3" max="3" width="49" style="1" customWidth="1"/>
    <col min="4" max="4" width="7.6640625" style="1" customWidth="1"/>
    <col min="5" max="5" width="12.33203125" style="1" customWidth="1"/>
    <col min="6" max="6" width="17.1640625" style="1" customWidth="1"/>
    <col min="7" max="7" width="18" style="1" customWidth="1"/>
    <col min="8" max="8" width="16.33203125" style="1" customWidth="1"/>
    <col min="9" max="11" width="11.83203125" style="1" customWidth="1"/>
    <col min="14" max="14" width="14" customWidth="1"/>
    <col min="16" max="16" width="15.6640625" customWidth="1"/>
  </cols>
  <sheetData>
    <row r="1" spans="1:11" ht="38.1" customHeight="1" x14ac:dyDescent="0.2">
      <c r="A1" s="16" t="s">
        <v>0</v>
      </c>
      <c r="B1" s="16"/>
      <c r="C1" s="16"/>
      <c r="D1" s="16" t="s">
        <v>0</v>
      </c>
      <c r="E1" s="16"/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</row>
    <row r="2" spans="1:11" ht="38.1" customHeight="1" x14ac:dyDescent="0.2">
      <c r="A2" s="16" t="s">
        <v>7</v>
      </c>
      <c r="B2" s="16"/>
      <c r="C2" s="16"/>
      <c r="D2" s="16" t="s">
        <v>7</v>
      </c>
      <c r="E2" s="16"/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1:11" ht="11.1" customHeight="1" x14ac:dyDescent="0.2">
      <c r="A3" s="13" t="s">
        <v>14</v>
      </c>
      <c r="B3" s="13"/>
      <c r="C3" s="13"/>
      <c r="D3" s="13" t="s">
        <v>0</v>
      </c>
      <c r="E3" s="13"/>
      <c r="F3" s="3" t="s">
        <v>15</v>
      </c>
      <c r="G3" s="3" t="s">
        <v>16</v>
      </c>
      <c r="H3" s="3"/>
      <c r="I3" s="3"/>
      <c r="J3" s="3"/>
      <c r="K3" s="3"/>
    </row>
    <row r="4" spans="1:11" ht="11.1" customHeight="1" outlineLevel="1" x14ac:dyDescent="0.2">
      <c r="A4" s="14" t="s">
        <v>17</v>
      </c>
      <c r="B4" s="14"/>
      <c r="C4" s="14"/>
      <c r="D4" s="15" t="s">
        <v>7</v>
      </c>
      <c r="E4" s="15"/>
      <c r="F4" s="4" t="s">
        <v>18</v>
      </c>
      <c r="G4" s="4" t="s">
        <v>19</v>
      </c>
      <c r="H4" s="4"/>
      <c r="I4" s="4"/>
      <c r="J4" s="4"/>
      <c r="K4" s="4"/>
    </row>
    <row r="5" spans="1:11" ht="11.1" customHeight="1" x14ac:dyDescent="0.2">
      <c r="A5" s="13" t="s">
        <v>20</v>
      </c>
      <c r="B5" s="13"/>
      <c r="C5" s="13"/>
      <c r="D5" s="13" t="s">
        <v>0</v>
      </c>
      <c r="E5" s="13"/>
      <c r="F5" s="3" t="s">
        <v>21</v>
      </c>
      <c r="G5" s="3" t="s">
        <v>16</v>
      </c>
      <c r="H5" s="3"/>
      <c r="I5" s="3"/>
      <c r="J5" s="3"/>
      <c r="K5" s="3"/>
    </row>
    <row r="6" spans="1:11" ht="11.1" customHeight="1" outlineLevel="1" x14ac:dyDescent="0.2">
      <c r="A6" s="14" t="s">
        <v>22</v>
      </c>
      <c r="B6" s="14"/>
      <c r="C6" s="14"/>
      <c r="D6" s="15" t="s">
        <v>7</v>
      </c>
      <c r="E6" s="15"/>
      <c r="F6" s="5">
        <v>339743</v>
      </c>
      <c r="G6" s="4" t="s">
        <v>23</v>
      </c>
      <c r="H6" s="4"/>
      <c r="I6" s="7">
        <v>2</v>
      </c>
      <c r="J6" s="7">
        <v>1</v>
      </c>
      <c r="K6" s="7">
        <v>1</v>
      </c>
    </row>
    <row r="7" spans="1:11" ht="21.95" customHeight="1" outlineLevel="1" x14ac:dyDescent="0.2">
      <c r="A7" s="14" t="s">
        <v>24</v>
      </c>
      <c r="B7" s="14"/>
      <c r="C7" s="14"/>
      <c r="D7" s="15" t="s">
        <v>7</v>
      </c>
      <c r="E7" s="15"/>
      <c r="F7" s="4" t="s">
        <v>25</v>
      </c>
      <c r="G7" s="4" t="s">
        <v>19</v>
      </c>
      <c r="H7" s="4"/>
      <c r="I7" s="4"/>
      <c r="J7" s="4"/>
      <c r="K7" s="4"/>
    </row>
    <row r="8" spans="1:11" ht="21.95" customHeight="1" outlineLevel="1" x14ac:dyDescent="0.2">
      <c r="A8" s="14" t="s">
        <v>26</v>
      </c>
      <c r="B8" s="14"/>
      <c r="C8" s="14"/>
      <c r="D8" s="15" t="s">
        <v>7</v>
      </c>
      <c r="E8" s="15"/>
      <c r="F8" s="4" t="s">
        <v>27</v>
      </c>
      <c r="G8" s="4" t="s">
        <v>19</v>
      </c>
      <c r="H8" s="4"/>
      <c r="I8" s="4"/>
      <c r="J8" s="4"/>
      <c r="K8" s="4"/>
    </row>
    <row r="9" spans="1:11" ht="11.1" customHeight="1" x14ac:dyDescent="0.2">
      <c r="A9" s="13" t="s">
        <v>28</v>
      </c>
      <c r="B9" s="13"/>
      <c r="C9" s="13"/>
      <c r="D9" s="13" t="s">
        <v>0</v>
      </c>
      <c r="E9" s="13"/>
      <c r="F9" s="3" t="s">
        <v>29</v>
      </c>
      <c r="G9" s="3" t="s">
        <v>16</v>
      </c>
      <c r="H9" s="3"/>
      <c r="I9" s="3"/>
      <c r="J9" s="3"/>
      <c r="K9" s="3"/>
    </row>
    <row r="10" spans="1:11" ht="11.1" customHeight="1" outlineLevel="1" x14ac:dyDescent="0.2">
      <c r="A10" s="14" t="s">
        <v>30</v>
      </c>
      <c r="B10" s="14"/>
      <c r="C10" s="14"/>
      <c r="D10" s="15" t="s">
        <v>7</v>
      </c>
      <c r="E10" s="15"/>
      <c r="F10" s="5">
        <v>339742</v>
      </c>
      <c r="G10" s="4" t="s">
        <v>23</v>
      </c>
      <c r="H10" s="7">
        <v>10</v>
      </c>
      <c r="I10" s="7">
        <v>4</v>
      </c>
      <c r="J10" s="7">
        <v>3</v>
      </c>
      <c r="K10" s="7">
        <v>11</v>
      </c>
    </row>
    <row r="11" spans="1:11" ht="21.95" customHeight="1" outlineLevel="1" x14ac:dyDescent="0.2">
      <c r="A11" s="14" t="s">
        <v>31</v>
      </c>
      <c r="B11" s="14"/>
      <c r="C11" s="14"/>
      <c r="D11" s="15" t="s">
        <v>7</v>
      </c>
      <c r="E11" s="15"/>
      <c r="F11" s="4" t="s">
        <v>32</v>
      </c>
      <c r="G11" s="4" t="s">
        <v>19</v>
      </c>
      <c r="H11" s="4"/>
      <c r="I11" s="4"/>
      <c r="J11" s="4"/>
      <c r="K11" s="4"/>
    </row>
    <row r="12" spans="1:11" ht="11.1" customHeight="1" outlineLevel="1" x14ac:dyDescent="0.2">
      <c r="A12" s="14" t="s">
        <v>33</v>
      </c>
      <c r="B12" s="14"/>
      <c r="C12" s="14"/>
      <c r="D12" s="15" t="s">
        <v>7</v>
      </c>
      <c r="E12" s="15"/>
      <c r="F12" s="4" t="s">
        <v>34</v>
      </c>
      <c r="G12" s="4" t="s">
        <v>19</v>
      </c>
      <c r="H12" s="4"/>
      <c r="I12" s="4"/>
      <c r="J12" s="4"/>
      <c r="K12" s="4"/>
    </row>
    <row r="13" spans="1:11" ht="11.1" customHeight="1" x14ac:dyDescent="0.2">
      <c r="A13" s="13" t="s">
        <v>35</v>
      </c>
      <c r="B13" s="13"/>
      <c r="C13" s="13"/>
      <c r="D13" s="13" t="s">
        <v>0</v>
      </c>
      <c r="E13" s="13"/>
      <c r="F13" s="3" t="s">
        <v>36</v>
      </c>
      <c r="G13" s="3" t="s">
        <v>16</v>
      </c>
      <c r="H13" s="3"/>
      <c r="I13" s="3"/>
      <c r="J13" s="3"/>
      <c r="K13" s="3"/>
    </row>
    <row r="14" spans="1:11" ht="21.95" customHeight="1" outlineLevel="1" x14ac:dyDescent="0.2">
      <c r="A14" s="14" t="s">
        <v>37</v>
      </c>
      <c r="B14" s="14"/>
      <c r="C14" s="14"/>
      <c r="D14" s="15" t="s">
        <v>7</v>
      </c>
      <c r="E14" s="15"/>
      <c r="F14" s="4" t="s">
        <v>38</v>
      </c>
      <c r="G14" s="4" t="s">
        <v>19</v>
      </c>
      <c r="H14" s="4"/>
      <c r="I14" s="4"/>
      <c r="J14" s="4"/>
      <c r="K14" s="4"/>
    </row>
    <row r="15" spans="1:11" ht="21.95" customHeight="1" outlineLevel="1" x14ac:dyDescent="0.2">
      <c r="A15" s="14" t="s">
        <v>39</v>
      </c>
      <c r="B15" s="14"/>
      <c r="C15" s="14"/>
      <c r="D15" s="15" t="s">
        <v>7</v>
      </c>
      <c r="E15" s="15"/>
      <c r="F15" s="4" t="s">
        <v>40</v>
      </c>
      <c r="G15" s="4" t="s">
        <v>19</v>
      </c>
      <c r="H15" s="4"/>
      <c r="I15" s="7">
        <v>2</v>
      </c>
      <c r="J15" s="7">
        <v>1</v>
      </c>
      <c r="K15" s="7">
        <v>1</v>
      </c>
    </row>
    <row r="16" spans="1:11" ht="21.95" customHeight="1" outlineLevel="1" x14ac:dyDescent="0.2">
      <c r="A16" s="14" t="s">
        <v>41</v>
      </c>
      <c r="B16" s="14"/>
      <c r="C16" s="14"/>
      <c r="D16" s="15" t="s">
        <v>7</v>
      </c>
      <c r="E16" s="15"/>
      <c r="F16" s="4" t="s">
        <v>42</v>
      </c>
      <c r="G16" s="4" t="s">
        <v>19</v>
      </c>
      <c r="H16" s="4"/>
      <c r="I16" s="4"/>
      <c r="J16" s="4"/>
      <c r="K16" s="4"/>
    </row>
    <row r="17" spans="1:16" ht="11.1" customHeight="1" x14ac:dyDescent="0.2">
      <c r="A17" s="13" t="s">
        <v>43</v>
      </c>
      <c r="B17" s="13"/>
      <c r="C17" s="13"/>
      <c r="D17" s="13" t="s">
        <v>0</v>
      </c>
      <c r="E17" s="13"/>
      <c r="F17" s="3" t="s">
        <v>44</v>
      </c>
      <c r="G17" s="3" t="s">
        <v>16</v>
      </c>
      <c r="H17" s="3"/>
      <c r="I17" s="8">
        <v>10</v>
      </c>
      <c r="J17" s="8">
        <v>5</v>
      </c>
      <c r="K17" s="8">
        <v>5</v>
      </c>
    </row>
    <row r="18" spans="1:16" ht="21.95" customHeight="1" outlineLevel="1" x14ac:dyDescent="0.2">
      <c r="A18" s="14" t="s">
        <v>45</v>
      </c>
      <c r="B18" s="14"/>
      <c r="C18" s="14"/>
      <c r="D18" s="15" t="s">
        <v>7</v>
      </c>
      <c r="E18" s="15"/>
      <c r="F18" s="4" t="s">
        <v>46</v>
      </c>
      <c r="G18" s="4" t="s">
        <v>19</v>
      </c>
      <c r="H18" s="4"/>
      <c r="I18" s="7">
        <v>2</v>
      </c>
      <c r="J18" s="7">
        <v>1</v>
      </c>
      <c r="K18" s="7">
        <v>1</v>
      </c>
    </row>
    <row r="19" spans="1:16" ht="21.95" customHeight="1" outlineLevel="1" x14ac:dyDescent="0.2">
      <c r="A19" s="14" t="s">
        <v>47</v>
      </c>
      <c r="B19" s="14"/>
      <c r="C19" s="14"/>
      <c r="D19" s="15" t="s">
        <v>7</v>
      </c>
      <c r="E19" s="15"/>
      <c r="F19" s="4" t="s">
        <v>48</v>
      </c>
      <c r="G19" s="4" t="s">
        <v>19</v>
      </c>
      <c r="H19" s="7">
        <v>30</v>
      </c>
      <c r="I19" s="7">
        <v>5</v>
      </c>
      <c r="J19" s="7">
        <v>21</v>
      </c>
      <c r="K19" s="7">
        <v>14</v>
      </c>
    </row>
    <row r="20" spans="1:16" ht="21.95" customHeight="1" outlineLevel="1" x14ac:dyDescent="0.2">
      <c r="A20" s="14" t="s">
        <v>49</v>
      </c>
      <c r="B20" s="14"/>
      <c r="C20" s="14"/>
      <c r="D20" s="15" t="s">
        <v>7</v>
      </c>
      <c r="E20" s="15"/>
      <c r="F20" s="4" t="s">
        <v>50</v>
      </c>
      <c r="G20" s="4" t="s">
        <v>19</v>
      </c>
      <c r="H20" s="4"/>
      <c r="I20" s="7">
        <v>2</v>
      </c>
      <c r="J20" s="7">
        <v>1</v>
      </c>
      <c r="K20" s="7">
        <v>1</v>
      </c>
    </row>
    <row r="21" spans="1:16" ht="11.1" customHeight="1" outlineLevel="1" x14ac:dyDescent="0.2">
      <c r="A21" s="14" t="s">
        <v>51</v>
      </c>
      <c r="B21" s="14"/>
      <c r="C21" s="14"/>
      <c r="D21" s="15" t="s">
        <v>7</v>
      </c>
      <c r="E21" s="15"/>
      <c r="F21" s="5">
        <v>339747</v>
      </c>
      <c r="G21" s="4" t="s">
        <v>23</v>
      </c>
      <c r="H21" s="6"/>
      <c r="I21" s="7">
        <v>2</v>
      </c>
      <c r="J21" s="7">
        <v>1</v>
      </c>
      <c r="K21" s="7">
        <v>1</v>
      </c>
    </row>
    <row r="22" spans="1:16" ht="11.1" customHeight="1" outlineLevel="1" x14ac:dyDescent="0.2">
      <c r="A22" s="14" t="s">
        <v>52</v>
      </c>
      <c r="B22" s="14"/>
      <c r="C22" s="14"/>
      <c r="D22" s="15" t="s">
        <v>7</v>
      </c>
      <c r="E22" s="15"/>
      <c r="F22" s="5">
        <v>339746</v>
      </c>
      <c r="G22" s="4" t="s">
        <v>23</v>
      </c>
      <c r="H22" s="6"/>
      <c r="I22" s="7">
        <v>2</v>
      </c>
      <c r="J22" s="7">
        <v>1</v>
      </c>
      <c r="K22" s="7">
        <v>1</v>
      </c>
    </row>
    <row r="23" spans="1:16" ht="11.25" x14ac:dyDescent="0.2">
      <c r="A23" s="12" t="s">
        <v>56</v>
      </c>
      <c r="B23" s="13"/>
      <c r="C23" s="13"/>
      <c r="D23" s="13" t="s">
        <v>0</v>
      </c>
      <c r="E23" s="13"/>
      <c r="F23" s="11" t="s">
        <v>57</v>
      </c>
      <c r="G23" s="3" t="s">
        <v>16</v>
      </c>
      <c r="H23" s="3"/>
      <c r="I23" s="8"/>
      <c r="J23" s="8"/>
      <c r="K23" s="8"/>
    </row>
    <row r="24" spans="1:16" ht="22.5" x14ac:dyDescent="0.2">
      <c r="N24" s="10" t="s">
        <v>53</v>
      </c>
      <c r="O24" s="10" t="s">
        <v>54</v>
      </c>
      <c r="P24" s="10" t="s">
        <v>55</v>
      </c>
    </row>
    <row r="25" spans="1:16" ht="11.45" customHeight="1" x14ac:dyDescent="0.2">
      <c r="N25" s="9" t="s">
        <v>15</v>
      </c>
    </row>
    <row r="26" spans="1:16" ht="11.45" customHeight="1" x14ac:dyDescent="0.2">
      <c r="N26" s="9" t="s">
        <v>21</v>
      </c>
      <c r="P26">
        <v>1</v>
      </c>
    </row>
    <row r="27" spans="1:16" ht="11.45" customHeight="1" x14ac:dyDescent="0.2">
      <c r="N27" s="9" t="s">
        <v>29</v>
      </c>
      <c r="P27">
        <v>11</v>
      </c>
    </row>
    <row r="28" spans="1:16" ht="11.45" customHeight="1" x14ac:dyDescent="0.2">
      <c r="N28" s="9" t="s">
        <v>36</v>
      </c>
      <c r="P28">
        <v>1</v>
      </c>
    </row>
    <row r="29" spans="1:16" ht="11.45" customHeight="1" x14ac:dyDescent="0.2">
      <c r="N29" s="9" t="s">
        <v>44</v>
      </c>
      <c r="O29">
        <v>5</v>
      </c>
      <c r="P29">
        <v>18</v>
      </c>
    </row>
    <row r="33" spans="14:17" ht="11.45" customHeight="1" x14ac:dyDescent="0.2">
      <c r="N33" t="str">
        <f t="array" ref="N33">IFERROR(INDEX(F:F,SMALL(IF($D$3:$E$23="Оригинал",ROW($3:$23)),ROW(A1))),"")</f>
        <v>CYKH-333-G</v>
      </c>
      <c r="O33">
        <f>IF(N33&lt;&gt;"",VLOOKUP(N33,F:K,6,),"")</f>
        <v>0</v>
      </c>
      <c r="P33" s="18">
        <f>IF(N33&lt;&gt;"",SUMIF(INDEX(D:D,MATCH(N33,F:F,)):INDEX(D:D,MATCH("Оригинал",INDEX(D:D,MATCH(N33,F:F,)+1):$D$23,)+MATCH(N33,F:F,)),"Аналог",INDEX(K:K,MATCH(N33,F:F,)):INDEX(K:K,MATCH("Оригинал",INDEX(D:D,MATCH(N33,F:F,)+1):$D$23,)+MATCH(N33,F:F,))),"")</f>
        <v>0</v>
      </c>
      <c r="Q33" s="17"/>
    </row>
    <row r="34" spans="14:17" ht="11.45" customHeight="1" x14ac:dyDescent="0.2">
      <c r="N34" t="str">
        <f t="array" ref="N34">IFERROR(INDEX(F:F,SMALL(IF($D$3:$E$23="Оригинал",ROW($3:$23)),ROW(A2))),"")</f>
        <v>CYKH-814-G</v>
      </c>
      <c r="O34">
        <f t="shared" ref="O34:O41" si="0">IF(N34&lt;&gt;"",VLOOKUP(N34,F:K,6,),"")</f>
        <v>0</v>
      </c>
      <c r="P34" s="18">
        <f>IF(N34&lt;&gt;"",SUMIF(INDEX(D:D,MATCH(N34,F:F,)):INDEX(D:D,MATCH("Оригинал",INDEX(D:D,MATCH(N34,F:F,)+1):$D$23,)+MATCH(N34,F:F,)),"Аналог",INDEX(K:K,MATCH(N34,F:F,)):INDEX(K:K,MATCH("Оригинал",INDEX(D:D,MATCH(N34,F:F,)+1):$D$23,)+MATCH(N34,F:F,))),"")</f>
        <v>1</v>
      </c>
    </row>
    <row r="35" spans="14:17" ht="11.45" customHeight="1" x14ac:dyDescent="0.2">
      <c r="N35" t="str">
        <f t="array" ref="N35">IFERROR(INDEX(F:F,SMALL(IF($D$3:$E$23="Оригинал",ROW($3:$23)),ROW(A3))),"")</f>
        <v>CYKH-816-G</v>
      </c>
      <c r="O35">
        <f t="shared" si="0"/>
        <v>0</v>
      </c>
      <c r="P35" s="18">
        <f>IF(N35&lt;&gt;"",SUMIF(INDEX(D:D,MATCH(N35,F:F,)):INDEX(D:D,MATCH("Оригинал",INDEX(D:D,MATCH(N35,F:F,)+1):$D$23,)+MATCH(N35,F:F,)),"Аналог",INDEX(K:K,MATCH(N35,F:F,)):INDEX(K:K,MATCH("Оригинал",INDEX(D:D,MATCH(N35,F:F,)+1):$D$23,)+MATCH(N35,F:F,))),"")</f>
        <v>11</v>
      </c>
    </row>
    <row r="36" spans="14:17" ht="11.45" customHeight="1" x14ac:dyDescent="0.2">
      <c r="N36" t="str">
        <f t="array" ref="N36">IFERROR(INDEX(F:F,SMALL(IF($D$3:$E$23="Оригинал",ROW($3:$23)),ROW(A4))),"")</f>
        <v>CYKH-822-G</v>
      </c>
      <c r="O36">
        <f t="shared" si="0"/>
        <v>0</v>
      </c>
      <c r="P36" s="18">
        <f>IF(N36&lt;&gt;"",SUMIF(INDEX(D:D,MATCH(N36,F:F,)):INDEX(D:D,MATCH("Оригинал",INDEX(D:D,MATCH(N36,F:F,)+1):$D$23,)+MATCH(N36,F:F,)),"Аналог",INDEX(K:K,MATCH(N36,F:F,)):INDEX(K:K,MATCH("Оригинал",INDEX(D:D,MATCH(N36,F:F,)+1):$D$23,)+MATCH(N36,F:F,))),"")</f>
        <v>1</v>
      </c>
    </row>
    <row r="37" spans="14:17" ht="11.45" customHeight="1" x14ac:dyDescent="0.2">
      <c r="N37" t="str">
        <f t="array" ref="N37">IFERROR(INDEX(F:F,SMALL(IF($D$3:$E$23="Оригинал",ROW($3:$23)),ROW(A5))),"")</f>
        <v>CYKH-825-G</v>
      </c>
      <c r="O37">
        <f t="shared" si="0"/>
        <v>5</v>
      </c>
      <c r="P37" s="18">
        <f>IF(N37&lt;&gt;"",SUMIF(INDEX(D:D,MATCH(N37,F:F,)):INDEX(D:D,MATCH("Оригинал",INDEX(D:D,MATCH(N37,F:F,)+1):$D$23,)+MATCH(N37,F:F,)),"Аналог",INDEX(K:K,MATCH(N37,F:F,)):INDEX(K:K,MATCH("Оригинал",INDEX(D:D,MATCH(N37,F:F,)+1):$D$23,)+MATCH(N37,F:F,))),"")</f>
        <v>18</v>
      </c>
    </row>
    <row r="38" spans="14:17" ht="11.45" customHeight="1" x14ac:dyDescent="0.2">
      <c r="N38" t="str">
        <f t="array" ref="N38">IFERROR(INDEX(F:F,SMALL(IF($D$3:$E$23="Оригинал",ROW($3:$23)),ROW(A6))),"")</f>
        <v>CYKH-828-G</v>
      </c>
      <c r="O38">
        <f t="shared" si="0"/>
        <v>0</v>
      </c>
      <c r="P38" s="18">
        <f>IF(N38&lt;&gt;"",SUMIF(INDEX(D:D,MATCH(N38,F:F,)):INDEX(D:D,MATCH("Оригинал",INDEX(D:D,MATCH(N38,F:F,)+1):$D$23,)+MATCH(N38,F:F,)),"Аналог",INDEX(K:K,MATCH(N38,F:F,)):INDEX(K:K,MATCH("Оригинал",INDEX(D:D,MATCH(N38,F:F,)+1):$D$23,)+MATCH(N38,F:F,))),"")</f>
        <v>0</v>
      </c>
    </row>
    <row r="39" spans="14:17" ht="11.45" customHeight="1" x14ac:dyDescent="0.2">
      <c r="N39" t="str">
        <f t="array" ref="N39">IFERROR(INDEX(F:F,SMALL(IF($D$3:$E$23="Оригинал",ROW($3:$23)),ROW(A7))),"")</f>
        <v/>
      </c>
      <c r="O39" t="str">
        <f t="shared" si="0"/>
        <v/>
      </c>
      <c r="P39" s="18" t="str">
        <f>IF(N39&lt;&gt;"",SUMIF(INDEX(D:D,MATCH(N39,F:F,)):INDEX(D:D,MATCH("Оригинал",INDEX(D:D,MATCH(N39,F:F,)+1):$D$23,)+MATCH(N39,F:F,)),"Аналог",INDEX(K:K,MATCH(N39,F:F,)):INDEX(K:K,MATCH("Оригинал",INDEX(D:D,MATCH(N39,F:F,)+1):$D$23,)+MATCH(N39,F:F,))),"")</f>
        <v/>
      </c>
    </row>
    <row r="40" spans="14:17" ht="11.45" customHeight="1" x14ac:dyDescent="0.2">
      <c r="N40" t="str">
        <f t="array" ref="N40">IFERROR(INDEX(F:F,SMALL(IF($D$3:$E$23="Оригинал",ROW($3:$23)),ROW(A8))),"")</f>
        <v/>
      </c>
      <c r="O40" t="str">
        <f t="shared" si="0"/>
        <v/>
      </c>
      <c r="P40" s="18" t="str">
        <f>IF(N40&lt;&gt;"",SUMIF(INDEX(D:D,MATCH(N40,F:F,)):INDEX(D:D,MATCH("Оригинал",INDEX(D:D,MATCH(N40,F:F,)+1):$D$23,)+MATCH(N40,F:F,)),"Аналог",INDEX(K:K,MATCH(N40,F:F,)):INDEX(K:K,MATCH("Оригинал",INDEX(D:D,MATCH(N40,F:F,)+1):$D$23,)+MATCH(N40,F:F,))),"")</f>
        <v/>
      </c>
    </row>
    <row r="41" spans="14:17" ht="11.45" customHeight="1" x14ac:dyDescent="0.2">
      <c r="N41" t="str">
        <f t="array" ref="N41">IFERROR(INDEX(F:F,SMALL(IF($D$3:$E$23="Оригинал",ROW($3:$23)),ROW(A9))),"")</f>
        <v/>
      </c>
      <c r="O41" t="str">
        <f t="shared" si="0"/>
        <v/>
      </c>
      <c r="P41" s="18" t="str">
        <f>IF(N41&lt;&gt;"",SUMIF(INDEX(D:D,MATCH(N41,F:F,)):INDEX(D:D,MATCH("Оригинал",INDEX(D:D,MATCH(N41,F:F,)+1):$D$23,)+MATCH(N41,F:F,)),"Аналог",INDEX(K:K,MATCH(N41,F:F,)):INDEX(K:K,MATCH("Оригинал",INDEX(D:D,MATCH(N41,F:F,)+1):$D$23,)+MATCH(N41,F:F,))),"")</f>
        <v/>
      </c>
    </row>
  </sheetData>
  <mergeCells count="46"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23:C23"/>
    <mergeCell ref="D23:E23"/>
    <mergeCell ref="A19:C19"/>
    <mergeCell ref="D19:E19"/>
    <mergeCell ref="A20:C20"/>
    <mergeCell ref="D20:E20"/>
    <mergeCell ref="A21:C21"/>
    <mergeCell ref="D21:E21"/>
    <mergeCell ref="A22:C22"/>
    <mergeCell ref="D22:E2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2019-10-26T12:49:51Z</dcterms:created>
  <dcterms:modified xsi:type="dcterms:W3CDTF">2019-10-26T12:49:51Z</dcterms:modified>
</cp:coreProperties>
</file>