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Розница" sheetId="1" r:id="rId1"/>
    <sheet name="ОПТ" sheetId="2" r:id="rId2"/>
    <sheet name="Долги - возвраты" sheetId="3" r:id="rId3"/>
    <sheet name="Итоги" sheetId="4" r:id="rId4"/>
  </sheets>
  <calcPr calcId="144525"/>
</workbook>
</file>

<file path=xl/calcChain.xml><?xml version="1.0" encoding="utf-8"?>
<calcChain xmlns="http://schemas.openxmlformats.org/spreadsheetml/2006/main">
  <c r="B10" i="4" l="1"/>
  <c r="C10" i="4"/>
  <c r="D10" i="4"/>
  <c r="B12" i="4"/>
  <c r="C12" i="4"/>
  <c r="D12" i="4" s="1"/>
  <c r="B14" i="4"/>
  <c r="C14" i="4"/>
  <c r="D14" i="4" s="1"/>
  <c r="B16" i="4"/>
  <c r="C16" i="4"/>
  <c r="B18" i="4"/>
  <c r="C18" i="4"/>
  <c r="B20" i="4"/>
  <c r="C20" i="4"/>
  <c r="D18" i="4" l="1"/>
  <c r="D20" i="4"/>
  <c r="D16" i="4"/>
  <c r="B6" i="4"/>
  <c r="C6" i="4"/>
  <c r="D6" i="4" s="1"/>
  <c r="F6" i="4"/>
  <c r="B8" i="4"/>
  <c r="C8" i="4"/>
  <c r="F8" i="4"/>
  <c r="D8" i="4" l="1"/>
  <c r="B2" i="4"/>
  <c r="F4" i="4"/>
  <c r="F2" i="4"/>
  <c r="C2" i="4"/>
  <c r="C4" i="4"/>
  <c r="B4" i="4"/>
  <c r="M8" i="1"/>
  <c r="P8" i="1"/>
  <c r="P10" i="1"/>
  <c r="P12" i="1"/>
  <c r="P14" i="1"/>
  <c r="P16" i="1"/>
  <c r="P18" i="1"/>
  <c r="P20" i="1"/>
  <c r="P22" i="1"/>
  <c r="P24" i="1"/>
  <c r="P26" i="1"/>
  <c r="P28" i="1"/>
  <c r="P30" i="1"/>
  <c r="P32" i="1"/>
  <c r="P34" i="1"/>
  <c r="P36" i="1"/>
  <c r="P38" i="1"/>
  <c r="P42" i="1"/>
  <c r="P44" i="1"/>
  <c r="P46" i="1"/>
  <c r="P48" i="1"/>
  <c r="P50" i="1"/>
  <c r="P52" i="1"/>
  <c r="P56" i="1"/>
  <c r="P58" i="1"/>
  <c r="P60" i="1"/>
  <c r="P62" i="1"/>
  <c r="P64" i="1"/>
  <c r="P66" i="1"/>
  <c r="P68" i="1"/>
  <c r="P70" i="1"/>
  <c r="P74" i="1"/>
  <c r="P76" i="1"/>
  <c r="P78" i="1"/>
  <c r="L10" i="2"/>
  <c r="L12" i="2"/>
  <c r="L14" i="2"/>
  <c r="L16" i="2"/>
  <c r="L18" i="2"/>
  <c r="L20" i="2"/>
  <c r="L22" i="2"/>
  <c r="L24" i="2"/>
  <c r="L26" i="2"/>
  <c r="L28" i="2"/>
  <c r="L30" i="2"/>
  <c r="L32" i="2"/>
  <c r="L34" i="2"/>
  <c r="L36" i="2"/>
  <c r="L38" i="2"/>
  <c r="L40" i="2"/>
  <c r="L42" i="2"/>
  <c r="L44" i="2"/>
  <c r="L46" i="2"/>
  <c r="L48" i="2"/>
  <c r="L50" i="2"/>
  <c r="L52" i="2"/>
  <c r="L54" i="2"/>
  <c r="L56" i="2"/>
  <c r="L58" i="2"/>
  <c r="L60" i="2"/>
  <c r="L62" i="2"/>
  <c r="L64" i="2"/>
  <c r="L66" i="2"/>
  <c r="L68" i="2"/>
  <c r="L70" i="2"/>
  <c r="L72" i="2"/>
  <c r="L74" i="2"/>
  <c r="L76" i="2"/>
  <c r="L78" i="2"/>
  <c r="L80" i="2"/>
  <c r="L8" i="2"/>
  <c r="L6" i="2"/>
  <c r="L2" i="2"/>
  <c r="L4" i="2"/>
  <c r="B10" i="1"/>
  <c r="I10" i="1"/>
  <c r="K10" i="1" s="1"/>
  <c r="M10" i="1"/>
  <c r="N10" i="1"/>
  <c r="O10" i="1"/>
  <c r="B11" i="1"/>
  <c r="I11" i="1"/>
  <c r="K11" i="1" s="1"/>
  <c r="B12" i="1"/>
  <c r="I12" i="1"/>
  <c r="K12" i="1" s="1"/>
  <c r="M12" i="1"/>
  <c r="N12" i="1"/>
  <c r="O12" i="1"/>
  <c r="B13" i="1"/>
  <c r="I13" i="1"/>
  <c r="K13" i="1" s="1"/>
  <c r="B14" i="1"/>
  <c r="I14" i="1"/>
  <c r="K14" i="1" s="1"/>
  <c r="M14" i="1"/>
  <c r="N14" i="1"/>
  <c r="O14" i="1"/>
  <c r="B15" i="1"/>
  <c r="I15" i="1"/>
  <c r="K15" i="1" s="1"/>
  <c r="B16" i="1"/>
  <c r="I16" i="1"/>
  <c r="K16" i="1" s="1"/>
  <c r="M16" i="1"/>
  <c r="N16" i="1"/>
  <c r="O16" i="1"/>
  <c r="B17" i="1"/>
  <c r="I17" i="1"/>
  <c r="K17" i="1" s="1"/>
  <c r="B18" i="1"/>
  <c r="I18" i="1"/>
  <c r="K18" i="1" s="1"/>
  <c r="M18" i="1"/>
  <c r="N18" i="1"/>
  <c r="O18" i="1"/>
  <c r="B19" i="1"/>
  <c r="I19" i="1"/>
  <c r="K19" i="1" s="1"/>
  <c r="B20" i="1"/>
  <c r="I20" i="1"/>
  <c r="K20" i="1" s="1"/>
  <c r="M20" i="1"/>
  <c r="N20" i="1"/>
  <c r="O20" i="1"/>
  <c r="B21" i="1"/>
  <c r="I21" i="1"/>
  <c r="K21" i="1" s="1"/>
  <c r="B22" i="1"/>
  <c r="I22" i="1"/>
  <c r="K22" i="1" s="1"/>
  <c r="M22" i="1"/>
  <c r="N22" i="1"/>
  <c r="O22" i="1"/>
  <c r="B23" i="1"/>
  <c r="I23" i="1"/>
  <c r="K23" i="1" s="1"/>
  <c r="B24" i="1"/>
  <c r="I24" i="1"/>
  <c r="K24" i="1" s="1"/>
  <c r="M24" i="1"/>
  <c r="N24" i="1"/>
  <c r="O24" i="1"/>
  <c r="B25" i="1"/>
  <c r="I25" i="1"/>
  <c r="K25" i="1" s="1"/>
  <c r="B26" i="1"/>
  <c r="I26" i="1"/>
  <c r="K26" i="1" s="1"/>
  <c r="M26" i="1"/>
  <c r="N26" i="1"/>
  <c r="O26" i="1"/>
  <c r="B27" i="1"/>
  <c r="I27" i="1"/>
  <c r="K27" i="1" s="1"/>
  <c r="B28" i="1"/>
  <c r="I28" i="1"/>
  <c r="K28" i="1" s="1"/>
  <c r="M28" i="1"/>
  <c r="N28" i="1"/>
  <c r="O28" i="1"/>
  <c r="B29" i="1"/>
  <c r="I29" i="1"/>
  <c r="B30" i="1"/>
  <c r="I30" i="1"/>
  <c r="K30" i="1" s="1"/>
  <c r="M30" i="1"/>
  <c r="N30" i="1"/>
  <c r="O30" i="1"/>
  <c r="B31" i="1"/>
  <c r="I31" i="1"/>
  <c r="K31" i="1" s="1"/>
  <c r="B32" i="1"/>
  <c r="I32" i="1"/>
  <c r="K32" i="1" s="1"/>
  <c r="M32" i="1"/>
  <c r="N32" i="1"/>
  <c r="O32" i="1"/>
  <c r="B33" i="1"/>
  <c r="I33" i="1"/>
  <c r="K33" i="1" s="1"/>
  <c r="B34" i="1"/>
  <c r="I34" i="1"/>
  <c r="K34" i="1" s="1"/>
  <c r="M34" i="1"/>
  <c r="N34" i="1"/>
  <c r="O34" i="1"/>
  <c r="B35" i="1"/>
  <c r="I35" i="1"/>
  <c r="K35" i="1" s="1"/>
  <c r="B36" i="1"/>
  <c r="I36" i="1"/>
  <c r="K36" i="1" s="1"/>
  <c r="M36" i="1"/>
  <c r="N36" i="1"/>
  <c r="O36" i="1"/>
  <c r="B37" i="1"/>
  <c r="I37" i="1"/>
  <c r="K37" i="1" s="1"/>
  <c r="B38" i="1"/>
  <c r="I38" i="1"/>
  <c r="K38" i="1" s="1"/>
  <c r="M38" i="1"/>
  <c r="N38" i="1"/>
  <c r="O38" i="1"/>
  <c r="B39" i="1"/>
  <c r="I39" i="1"/>
  <c r="K39" i="1" s="1"/>
  <c r="B40" i="1"/>
  <c r="I40" i="1"/>
  <c r="K40" i="1" s="1"/>
  <c r="M40" i="1"/>
  <c r="N40" i="1"/>
  <c r="O40" i="1"/>
  <c r="B41" i="1"/>
  <c r="I41" i="1"/>
  <c r="K41" i="1" s="1"/>
  <c r="B42" i="1"/>
  <c r="I42" i="1"/>
  <c r="K42" i="1" s="1"/>
  <c r="M42" i="1"/>
  <c r="N42" i="1"/>
  <c r="O42" i="1"/>
  <c r="B43" i="1"/>
  <c r="I43" i="1"/>
  <c r="K43" i="1" s="1"/>
  <c r="B44" i="1"/>
  <c r="I44" i="1"/>
  <c r="K44" i="1" s="1"/>
  <c r="M44" i="1"/>
  <c r="N44" i="1"/>
  <c r="O44" i="1"/>
  <c r="B45" i="1"/>
  <c r="I45" i="1"/>
  <c r="K45" i="1" s="1"/>
  <c r="B46" i="1"/>
  <c r="I46" i="1"/>
  <c r="K46" i="1" s="1"/>
  <c r="M46" i="1"/>
  <c r="N46" i="1"/>
  <c r="O46" i="1"/>
  <c r="B47" i="1"/>
  <c r="I47" i="1"/>
  <c r="K47" i="1" s="1"/>
  <c r="B48" i="1"/>
  <c r="I48" i="1"/>
  <c r="K48" i="1" s="1"/>
  <c r="M48" i="1"/>
  <c r="N48" i="1"/>
  <c r="O48" i="1"/>
  <c r="B49" i="1"/>
  <c r="I49" i="1"/>
  <c r="K49" i="1" s="1"/>
  <c r="B50" i="1"/>
  <c r="I50" i="1"/>
  <c r="K50" i="1" s="1"/>
  <c r="M50" i="1"/>
  <c r="N50" i="1"/>
  <c r="O50" i="1"/>
  <c r="B51" i="1"/>
  <c r="I51" i="1"/>
  <c r="K51" i="1" s="1"/>
  <c r="B52" i="1"/>
  <c r="I52" i="1"/>
  <c r="K52" i="1" s="1"/>
  <c r="M52" i="1"/>
  <c r="N52" i="1"/>
  <c r="O52" i="1"/>
  <c r="B53" i="1"/>
  <c r="I53" i="1"/>
  <c r="K53" i="1" s="1"/>
  <c r="B54" i="1"/>
  <c r="I54" i="1"/>
  <c r="K54" i="1" s="1"/>
  <c r="M54" i="1"/>
  <c r="N54" i="1"/>
  <c r="O54" i="1"/>
  <c r="B55" i="1"/>
  <c r="I55" i="1"/>
  <c r="K55" i="1" s="1"/>
  <c r="B56" i="1"/>
  <c r="I56" i="1"/>
  <c r="K56" i="1" s="1"/>
  <c r="M56" i="1"/>
  <c r="N56" i="1"/>
  <c r="O56" i="1"/>
  <c r="B57" i="1"/>
  <c r="I57" i="1"/>
  <c r="K57" i="1" s="1"/>
  <c r="B58" i="1"/>
  <c r="I58" i="1"/>
  <c r="K58" i="1" s="1"/>
  <c r="M58" i="1"/>
  <c r="N58" i="1"/>
  <c r="O58" i="1"/>
  <c r="B59" i="1"/>
  <c r="I59" i="1"/>
  <c r="K59" i="1" s="1"/>
  <c r="B60" i="1"/>
  <c r="I60" i="1"/>
  <c r="K60" i="1" s="1"/>
  <c r="M60" i="1"/>
  <c r="N60" i="1"/>
  <c r="O60" i="1"/>
  <c r="B61" i="1"/>
  <c r="I61" i="1"/>
  <c r="K61" i="1" s="1"/>
  <c r="B62" i="1"/>
  <c r="I62" i="1"/>
  <c r="K62" i="1" s="1"/>
  <c r="M62" i="1"/>
  <c r="N62" i="1"/>
  <c r="O62" i="1"/>
  <c r="B63" i="1"/>
  <c r="I63" i="1"/>
  <c r="K63" i="1" s="1"/>
  <c r="B64" i="1"/>
  <c r="I64" i="1"/>
  <c r="K64" i="1" s="1"/>
  <c r="M64" i="1"/>
  <c r="N64" i="1"/>
  <c r="O64" i="1"/>
  <c r="B65" i="1"/>
  <c r="I65" i="1"/>
  <c r="K65" i="1" s="1"/>
  <c r="B66" i="1"/>
  <c r="K66" i="1"/>
  <c r="M66" i="1"/>
  <c r="N66" i="1"/>
  <c r="O66" i="1"/>
  <c r="B67" i="1"/>
  <c r="K67" i="1"/>
  <c r="B68" i="1"/>
  <c r="I68" i="1"/>
  <c r="K68" i="1" s="1"/>
  <c r="M68" i="1"/>
  <c r="N68" i="1"/>
  <c r="O68" i="1"/>
  <c r="B69" i="1"/>
  <c r="I69" i="1"/>
  <c r="K69" i="1" s="1"/>
  <c r="B70" i="1"/>
  <c r="I70" i="1"/>
  <c r="K70" i="1" s="1"/>
  <c r="M70" i="1"/>
  <c r="N70" i="1"/>
  <c r="O70" i="1"/>
  <c r="B71" i="1"/>
  <c r="I71" i="1"/>
  <c r="K71" i="1" s="1"/>
  <c r="B72" i="1"/>
  <c r="I72" i="1"/>
  <c r="K72" i="1" s="1"/>
  <c r="M72" i="1"/>
  <c r="N72" i="1"/>
  <c r="O72" i="1"/>
  <c r="B73" i="1"/>
  <c r="I73" i="1"/>
  <c r="K73" i="1" s="1"/>
  <c r="B74" i="1"/>
  <c r="I74" i="1"/>
  <c r="K74" i="1" s="1"/>
  <c r="M74" i="1"/>
  <c r="N74" i="1"/>
  <c r="O74" i="1"/>
  <c r="B75" i="1"/>
  <c r="I75" i="1"/>
  <c r="K75" i="1" s="1"/>
  <c r="B76" i="1"/>
  <c r="I76" i="1"/>
  <c r="K76" i="1" s="1"/>
  <c r="M76" i="1"/>
  <c r="N76" i="1"/>
  <c r="O76" i="1"/>
  <c r="B77" i="1"/>
  <c r="I77" i="1"/>
  <c r="K77" i="1" s="1"/>
  <c r="B78" i="1"/>
  <c r="I78" i="1"/>
  <c r="K78" i="1" s="1"/>
  <c r="M78" i="1"/>
  <c r="N78" i="1"/>
  <c r="O78" i="1"/>
  <c r="B79" i="1"/>
  <c r="I79" i="1"/>
  <c r="K79" i="1" s="1"/>
  <c r="B6" i="1"/>
  <c r="I6" i="1"/>
  <c r="K6" i="1" s="1"/>
  <c r="M6" i="1"/>
  <c r="N6" i="1"/>
  <c r="O6" i="1"/>
  <c r="P6" i="1"/>
  <c r="B7" i="1"/>
  <c r="I7" i="1"/>
  <c r="K7" i="1" s="1"/>
  <c r="B8" i="1"/>
  <c r="I8" i="1"/>
  <c r="K8" i="1" s="1"/>
  <c r="N8" i="1"/>
  <c r="O8" i="1"/>
  <c r="B9" i="1"/>
  <c r="I9" i="1"/>
  <c r="K9" i="1" s="1"/>
  <c r="I4" i="1"/>
  <c r="K4" i="1" s="1"/>
  <c r="I5" i="1"/>
  <c r="K5" i="1" s="1"/>
  <c r="I3" i="1"/>
  <c r="K3" i="1" s="1"/>
  <c r="I2" i="1"/>
  <c r="P4" i="1"/>
  <c r="P2" i="1"/>
  <c r="B4" i="1"/>
  <c r="M4" i="1"/>
  <c r="N4" i="1"/>
  <c r="O4" i="1"/>
  <c r="B5" i="1"/>
  <c r="N1" i="3"/>
  <c r="L1" i="3"/>
  <c r="J1" i="3"/>
  <c r="H1" i="3"/>
  <c r="F1" i="3"/>
  <c r="D1" i="3"/>
  <c r="B1" i="3"/>
  <c r="O2" i="1"/>
  <c r="N2" i="1"/>
  <c r="M2" i="1"/>
  <c r="K2" i="1"/>
  <c r="D2" i="4" l="1"/>
  <c r="D4" i="4"/>
</calcChain>
</file>

<file path=xl/sharedStrings.xml><?xml version="1.0" encoding="utf-8"?>
<sst xmlns="http://schemas.openxmlformats.org/spreadsheetml/2006/main" count="602" uniqueCount="33">
  <si>
    <t>Дата</t>
  </si>
  <si>
    <t>Нач. ост.</t>
  </si>
  <si>
    <t>Выручка</t>
  </si>
  <si>
    <t>Возврат</t>
  </si>
  <si>
    <t>Сдано</t>
  </si>
  <si>
    <t>Кон. ост-к</t>
  </si>
  <si>
    <t>хоз расх.</t>
  </si>
  <si>
    <t>Итого в кассе</t>
  </si>
  <si>
    <t>общ. НАЛ</t>
  </si>
  <si>
    <t>ОПТ</t>
  </si>
  <si>
    <t>б/нал СА</t>
  </si>
  <si>
    <t>б/нал М</t>
  </si>
  <si>
    <t>СА б/н</t>
  </si>
  <si>
    <t>М б/н</t>
  </si>
  <si>
    <t>Кассы</t>
  </si>
  <si>
    <t>Ккм 2</t>
  </si>
  <si>
    <t>Ккм 1</t>
  </si>
  <si>
    <t>Ракова</t>
  </si>
  <si>
    <t>Нужина</t>
  </si>
  <si>
    <t>Хазов</t>
  </si>
  <si>
    <t>Малахова</t>
  </si>
  <si>
    <t>Кон. ост.</t>
  </si>
  <si>
    <t>Долг/возвр</t>
  </si>
  <si>
    <t>Долг</t>
  </si>
  <si>
    <t>Вернула</t>
  </si>
  <si>
    <t>Беляков</t>
  </si>
  <si>
    <t>Работали</t>
  </si>
  <si>
    <t>Месяц</t>
  </si>
  <si>
    <t>Итог</t>
  </si>
  <si>
    <t>октябрь пол месяца*</t>
  </si>
  <si>
    <t>Хоз. расх. / на сдачу</t>
  </si>
  <si>
    <t>Чекулаева</t>
  </si>
  <si>
    <t>Азизов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</si>
</sst>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mmmm\ yyyy;@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pane ySplit="1" topLeftCell="A68" activePane="bottomLeft" state="frozen"/>
      <selection pane="bottomLeft" activeCell="L82" sqref="L82"/>
    </sheetView>
  </sheetViews>
  <sheetFormatPr defaultRowHeight="15" x14ac:dyDescent="0.25"/>
  <cols>
    <col min="1" max="1" width="8.7109375" customWidth="1"/>
    <col min="2" max="2" width="10.140625" bestFit="1" customWidth="1"/>
    <col min="3" max="3" width="11.28515625" customWidth="1"/>
    <col min="4" max="4" width="12.140625" customWidth="1"/>
    <col min="5" max="5" width="11.140625" customWidth="1"/>
    <col min="6" max="8" width="12.85546875" customWidth="1"/>
    <col min="9" max="9" width="16.5703125" customWidth="1"/>
    <col min="11" max="11" width="13.28515625" customWidth="1"/>
    <col min="12" max="12" width="11.85546875" customWidth="1"/>
    <col min="13" max="13" width="12.5703125" customWidth="1"/>
    <col min="14" max="14" width="10.28515625" customWidth="1"/>
    <col min="15" max="15" width="10.140625" customWidth="1"/>
    <col min="16" max="16" width="17" customWidth="1"/>
  </cols>
  <sheetData>
    <row r="1" spans="1:16" ht="19.5" thickBot="1" x14ac:dyDescent="0.3">
      <c r="A1" s="13" t="s">
        <v>0</v>
      </c>
      <c r="B1" s="13" t="s">
        <v>14</v>
      </c>
      <c r="C1" s="12" t="s">
        <v>1</v>
      </c>
      <c r="D1" s="12" t="s">
        <v>2</v>
      </c>
      <c r="E1" s="12" t="s">
        <v>3</v>
      </c>
      <c r="F1" s="12" t="s">
        <v>10</v>
      </c>
      <c r="G1" s="12" t="s">
        <v>11</v>
      </c>
      <c r="H1" s="12" t="s">
        <v>6</v>
      </c>
      <c r="I1" s="12" t="s">
        <v>7</v>
      </c>
      <c r="J1" s="12" t="s">
        <v>4</v>
      </c>
      <c r="K1" s="12" t="s">
        <v>5</v>
      </c>
      <c r="L1" s="15" t="s">
        <v>26</v>
      </c>
      <c r="M1" s="14" t="s">
        <v>8</v>
      </c>
      <c r="N1" s="12" t="s">
        <v>12</v>
      </c>
      <c r="O1" s="12" t="s">
        <v>13</v>
      </c>
      <c r="P1" s="12" t="s">
        <v>9</v>
      </c>
    </row>
    <row r="2" spans="1:16" ht="15.75" thickTop="1" x14ac:dyDescent="0.25">
      <c r="A2" s="24">
        <v>43753</v>
      </c>
      <c r="B2" s="6" t="s">
        <v>16</v>
      </c>
      <c r="C2" s="4">
        <v>2056</v>
      </c>
      <c r="D2" s="4">
        <v>26571</v>
      </c>
      <c r="E2" s="4">
        <v>465</v>
      </c>
      <c r="F2" s="4"/>
      <c r="G2" s="4">
        <v>4174</v>
      </c>
      <c r="H2" s="4"/>
      <c r="I2" s="4">
        <f>(C2+D2)-E2-F2-G2-H2</f>
        <v>23988</v>
      </c>
      <c r="J2" s="4">
        <v>23500</v>
      </c>
      <c r="K2" s="4">
        <f t="shared" ref="K2:K3" si="0">I2-J2</f>
        <v>488</v>
      </c>
      <c r="L2" s="36">
        <v>4</v>
      </c>
      <c r="M2" s="33">
        <f>J2+J3</f>
        <v>26000</v>
      </c>
      <c r="N2" s="32">
        <f>F2+F3</f>
        <v>0</v>
      </c>
      <c r="O2" s="28">
        <f>G2+G3</f>
        <v>5602</v>
      </c>
      <c r="P2" s="32">
        <f>ОПТ!K2</f>
        <v>12000</v>
      </c>
    </row>
    <row r="3" spans="1:16" ht="15.75" thickBot="1" x14ac:dyDescent="0.3">
      <c r="A3" s="25"/>
      <c r="B3" s="7" t="s">
        <v>15</v>
      </c>
      <c r="C3" s="5">
        <v>1557</v>
      </c>
      <c r="D3" s="5">
        <v>3685</v>
      </c>
      <c r="E3" s="5">
        <v>198</v>
      </c>
      <c r="F3" s="5"/>
      <c r="G3" s="5">
        <v>1428</v>
      </c>
      <c r="H3" s="5"/>
      <c r="I3" s="5">
        <f>(C3+D3)-E3-F3-G3-H3</f>
        <v>3616</v>
      </c>
      <c r="J3" s="5">
        <v>2500</v>
      </c>
      <c r="K3" s="5">
        <f t="shared" si="0"/>
        <v>1116</v>
      </c>
      <c r="L3" s="37"/>
      <c r="M3" s="34"/>
      <c r="N3" s="35"/>
      <c r="O3" s="29"/>
      <c r="P3" s="29"/>
    </row>
    <row r="4" spans="1:16" ht="15.75" thickTop="1" x14ac:dyDescent="0.25">
      <c r="A4" s="24">
        <v>43754</v>
      </c>
      <c r="B4" s="6" t="str">
        <f>$B$2</f>
        <v>Ккм 1</v>
      </c>
      <c r="C4" s="4">
        <v>833</v>
      </c>
      <c r="D4" s="4">
        <v>35565</v>
      </c>
      <c r="E4" s="4"/>
      <c r="F4" s="4"/>
      <c r="G4" s="4">
        <v>4279</v>
      </c>
      <c r="H4" s="4"/>
      <c r="I4" s="18">
        <f>(C4+D4)-E4-F4-G4-H4</f>
        <v>32119</v>
      </c>
      <c r="J4" s="4">
        <v>30500</v>
      </c>
      <c r="K4" s="4">
        <f t="shared" ref="K4:K5" si="1">I4-J4</f>
        <v>1619</v>
      </c>
      <c r="L4" s="30">
        <v>4</v>
      </c>
      <c r="M4" s="26">
        <f>J4+J5</f>
        <v>37000</v>
      </c>
      <c r="N4" s="28">
        <f>F4+F5</f>
        <v>0</v>
      </c>
      <c r="O4" s="28">
        <f>G4+G5</f>
        <v>5994</v>
      </c>
      <c r="P4" s="28">
        <f>ОПТ!K4</f>
        <v>0</v>
      </c>
    </row>
    <row r="5" spans="1:16" ht="15.75" thickBot="1" x14ac:dyDescent="0.3">
      <c r="A5" s="25"/>
      <c r="B5" s="7" t="str">
        <f>$B$3</f>
        <v>Ккм 2</v>
      </c>
      <c r="C5" s="5">
        <v>1116</v>
      </c>
      <c r="D5" s="5">
        <v>8301</v>
      </c>
      <c r="E5" s="5"/>
      <c r="F5" s="5"/>
      <c r="G5" s="5">
        <v>1715</v>
      </c>
      <c r="H5" s="5"/>
      <c r="I5" s="19">
        <f>(C5+D5)-E5-F5-G5-H5</f>
        <v>7702</v>
      </c>
      <c r="J5" s="5">
        <v>6500</v>
      </c>
      <c r="K5" s="5">
        <f t="shared" si="1"/>
        <v>1202</v>
      </c>
      <c r="L5" s="31"/>
      <c r="M5" s="27"/>
      <c r="N5" s="29"/>
      <c r="O5" s="29"/>
      <c r="P5" s="29"/>
    </row>
    <row r="6" spans="1:16" ht="15.75" thickTop="1" x14ac:dyDescent="0.25">
      <c r="A6" s="24">
        <v>43755</v>
      </c>
      <c r="B6" s="6" t="str">
        <f t="shared" ref="B6" si="2">$B$2</f>
        <v>Ккм 1</v>
      </c>
      <c r="C6" s="18">
        <v>1619</v>
      </c>
      <c r="D6" s="18">
        <v>11333</v>
      </c>
      <c r="E6" s="18">
        <v>820</v>
      </c>
      <c r="F6" s="18"/>
      <c r="G6" s="18">
        <v>2035</v>
      </c>
      <c r="H6" s="18"/>
      <c r="I6" s="18">
        <f t="shared" ref="I6:I9" si="3">(C6+D6)-E6-F6-G6-H6</f>
        <v>10097</v>
      </c>
      <c r="J6" s="18">
        <v>8000</v>
      </c>
      <c r="K6" s="18">
        <f t="shared" ref="K6:K9" si="4">I6-J6</f>
        <v>2097</v>
      </c>
      <c r="L6" s="30">
        <v>3</v>
      </c>
      <c r="M6" s="26">
        <f t="shared" ref="M6" si="5">J6+J7</f>
        <v>9500</v>
      </c>
      <c r="N6" s="28">
        <f t="shared" ref="N6" si="6">F6+F7</f>
        <v>0</v>
      </c>
      <c r="O6" s="28">
        <f t="shared" ref="O6" si="7">G6+G7</f>
        <v>3057</v>
      </c>
      <c r="P6" s="28">
        <f>ОПТ!K6</f>
        <v>4000</v>
      </c>
    </row>
    <row r="7" spans="1:16" ht="15.75" thickBot="1" x14ac:dyDescent="0.3">
      <c r="A7" s="25"/>
      <c r="B7" s="7" t="str">
        <f t="shared" ref="B7" si="8">$B$3</f>
        <v>Ккм 2</v>
      </c>
      <c r="C7" s="19">
        <v>1202</v>
      </c>
      <c r="D7" s="19">
        <v>4112</v>
      </c>
      <c r="E7" s="19"/>
      <c r="F7" s="19"/>
      <c r="G7" s="19">
        <v>1022</v>
      </c>
      <c r="H7" s="19"/>
      <c r="I7" s="19">
        <f t="shared" si="3"/>
        <v>4292</v>
      </c>
      <c r="J7" s="19">
        <v>1500</v>
      </c>
      <c r="K7" s="19">
        <f t="shared" si="4"/>
        <v>2792</v>
      </c>
      <c r="L7" s="31"/>
      <c r="M7" s="27"/>
      <c r="N7" s="29"/>
      <c r="O7" s="29"/>
      <c r="P7" s="29"/>
    </row>
    <row r="8" spans="1:16" ht="15.75" thickTop="1" x14ac:dyDescent="0.25">
      <c r="A8" s="24">
        <v>43756</v>
      </c>
      <c r="B8" s="6" t="str">
        <f t="shared" ref="B8:B70" si="9">$B$2</f>
        <v>Ккм 1</v>
      </c>
      <c r="C8" s="18">
        <v>2097</v>
      </c>
      <c r="D8" s="18">
        <v>13482</v>
      </c>
      <c r="E8" s="18">
        <v>785</v>
      </c>
      <c r="F8" s="18"/>
      <c r="G8" s="18">
        <v>2671</v>
      </c>
      <c r="H8" s="18"/>
      <c r="I8" s="18">
        <f t="shared" si="3"/>
        <v>12123</v>
      </c>
      <c r="J8" s="18">
        <v>11500</v>
      </c>
      <c r="K8" s="18">
        <f t="shared" si="4"/>
        <v>623</v>
      </c>
      <c r="L8" s="30">
        <v>3</v>
      </c>
      <c r="M8" s="26">
        <f>J8+J9</f>
        <v>26500</v>
      </c>
      <c r="N8" s="28">
        <f t="shared" ref="N8" si="10">F8+F9</f>
        <v>0</v>
      </c>
      <c r="O8" s="28">
        <f t="shared" ref="O8" si="11">G8+G9</f>
        <v>3466</v>
      </c>
      <c r="P8" s="28">
        <f>ОПТ!K8</f>
        <v>25000</v>
      </c>
    </row>
    <row r="9" spans="1:16" ht="15.75" thickBot="1" x14ac:dyDescent="0.3">
      <c r="A9" s="25"/>
      <c r="B9" s="7" t="str">
        <f t="shared" ref="B9:B71" si="12">$B$3</f>
        <v>Ккм 2</v>
      </c>
      <c r="C9" s="19">
        <v>2642</v>
      </c>
      <c r="D9" s="19">
        <v>13901</v>
      </c>
      <c r="E9" s="19"/>
      <c r="F9" s="19"/>
      <c r="G9" s="19">
        <v>795</v>
      </c>
      <c r="H9" s="19"/>
      <c r="I9" s="19">
        <f t="shared" si="3"/>
        <v>15748</v>
      </c>
      <c r="J9" s="19">
        <v>15000</v>
      </c>
      <c r="K9" s="19">
        <f t="shared" si="4"/>
        <v>748</v>
      </c>
      <c r="L9" s="31"/>
      <c r="M9" s="27"/>
      <c r="N9" s="29"/>
      <c r="O9" s="29"/>
      <c r="P9" s="29"/>
    </row>
    <row r="10" spans="1:16" ht="15.75" thickTop="1" x14ac:dyDescent="0.25">
      <c r="A10" s="24">
        <v>43757</v>
      </c>
      <c r="B10" s="6" t="str">
        <f t="shared" si="9"/>
        <v>Ккм 1</v>
      </c>
      <c r="C10" s="18">
        <v>1721</v>
      </c>
      <c r="D10" s="18">
        <v>14831</v>
      </c>
      <c r="E10" s="18">
        <v>2248</v>
      </c>
      <c r="F10" s="18"/>
      <c r="G10" s="18">
        <v>3920</v>
      </c>
      <c r="H10" s="18"/>
      <c r="I10" s="18">
        <f t="shared" ref="I10:I73" si="13">(C10+D10)-E10-F10-G10-H10</f>
        <v>10384</v>
      </c>
      <c r="J10" s="18">
        <v>10000</v>
      </c>
      <c r="K10" s="18">
        <f t="shared" ref="K10:K73" si="14">I10-J10</f>
        <v>384</v>
      </c>
      <c r="L10" s="30">
        <v>5</v>
      </c>
      <c r="M10" s="26">
        <f t="shared" ref="M10" si="15">J10+J11</f>
        <v>20500</v>
      </c>
      <c r="N10" s="28">
        <f t="shared" ref="N10" si="16">F10+F11</f>
        <v>0</v>
      </c>
      <c r="O10" s="28">
        <f t="shared" ref="O10" si="17">G10+G11</f>
        <v>6652</v>
      </c>
      <c r="P10" s="28">
        <f>ОПТ!K10</f>
        <v>5500</v>
      </c>
    </row>
    <row r="11" spans="1:16" ht="15.75" thickBot="1" x14ac:dyDescent="0.3">
      <c r="A11" s="25"/>
      <c r="B11" s="7" t="str">
        <f t="shared" si="12"/>
        <v>Ккм 2</v>
      </c>
      <c r="C11" s="19">
        <v>1798</v>
      </c>
      <c r="D11" s="19">
        <v>13234</v>
      </c>
      <c r="E11" s="19"/>
      <c r="F11" s="19"/>
      <c r="G11" s="19">
        <v>2732</v>
      </c>
      <c r="H11" s="19"/>
      <c r="I11" s="19">
        <f t="shared" si="13"/>
        <v>12300</v>
      </c>
      <c r="J11" s="19">
        <v>10500</v>
      </c>
      <c r="K11" s="19">
        <f t="shared" si="14"/>
        <v>1800</v>
      </c>
      <c r="L11" s="31"/>
      <c r="M11" s="27"/>
      <c r="N11" s="29"/>
      <c r="O11" s="29"/>
      <c r="P11" s="29"/>
    </row>
    <row r="12" spans="1:16" ht="15.75" thickTop="1" x14ac:dyDescent="0.25">
      <c r="A12" s="24">
        <v>43758</v>
      </c>
      <c r="B12" s="6" t="str">
        <f t="shared" si="9"/>
        <v>Ккм 1</v>
      </c>
      <c r="C12" s="18">
        <v>2384</v>
      </c>
      <c r="D12" s="18">
        <v>30588</v>
      </c>
      <c r="E12" s="18">
        <v>690</v>
      </c>
      <c r="F12" s="18">
        <v>10000</v>
      </c>
      <c r="G12" s="18">
        <v>5758</v>
      </c>
      <c r="H12" s="18"/>
      <c r="I12" s="18">
        <f t="shared" si="13"/>
        <v>16524</v>
      </c>
      <c r="J12" s="18">
        <v>16500</v>
      </c>
      <c r="K12" s="18">
        <f t="shared" si="14"/>
        <v>24</v>
      </c>
      <c r="L12" s="30">
        <v>4</v>
      </c>
      <c r="M12" s="26">
        <f t="shared" ref="M12" si="18">J12+J13</f>
        <v>23500</v>
      </c>
      <c r="N12" s="28">
        <f t="shared" ref="N12" si="19">F12+F13</f>
        <v>10000</v>
      </c>
      <c r="O12" s="28">
        <f t="shared" ref="O12" si="20">G12+G13</f>
        <v>12166</v>
      </c>
      <c r="P12" s="28">
        <f>ОПТ!K12</f>
        <v>10500</v>
      </c>
    </row>
    <row r="13" spans="1:16" ht="15.75" thickBot="1" x14ac:dyDescent="0.3">
      <c r="A13" s="25"/>
      <c r="B13" s="7" t="str">
        <f t="shared" si="12"/>
        <v>Ккм 2</v>
      </c>
      <c r="C13" s="19">
        <v>716</v>
      </c>
      <c r="D13" s="19">
        <v>14096</v>
      </c>
      <c r="E13" s="19">
        <v>300</v>
      </c>
      <c r="F13" s="19"/>
      <c r="G13" s="19">
        <v>6408</v>
      </c>
      <c r="H13" s="19"/>
      <c r="I13" s="19">
        <f t="shared" si="13"/>
        <v>8104</v>
      </c>
      <c r="J13" s="19">
        <v>7000</v>
      </c>
      <c r="K13" s="19">
        <f t="shared" si="14"/>
        <v>1104</v>
      </c>
      <c r="L13" s="31"/>
      <c r="M13" s="27"/>
      <c r="N13" s="29"/>
      <c r="O13" s="29"/>
      <c r="P13" s="29"/>
    </row>
    <row r="14" spans="1:16" ht="15.75" thickTop="1" x14ac:dyDescent="0.25">
      <c r="A14" s="24">
        <v>43759</v>
      </c>
      <c r="B14" s="6" t="str">
        <f t="shared" si="9"/>
        <v>Ккм 1</v>
      </c>
      <c r="C14" s="18">
        <v>1644</v>
      </c>
      <c r="D14" s="18">
        <v>8495</v>
      </c>
      <c r="E14" s="18">
        <v>885</v>
      </c>
      <c r="F14" s="18"/>
      <c r="G14" s="18">
        <v>2785</v>
      </c>
      <c r="H14" s="18"/>
      <c r="I14" s="18">
        <f t="shared" si="13"/>
        <v>6469</v>
      </c>
      <c r="J14" s="18">
        <v>6000</v>
      </c>
      <c r="K14" s="18">
        <f t="shared" si="14"/>
        <v>469</v>
      </c>
      <c r="L14" s="30">
        <v>2</v>
      </c>
      <c r="M14" s="26">
        <f t="shared" ref="M14" si="21">J14+J15</f>
        <v>8000</v>
      </c>
      <c r="N14" s="28">
        <f t="shared" ref="N14" si="22">F14+F15</f>
        <v>0</v>
      </c>
      <c r="O14" s="28">
        <f t="shared" ref="O14" si="23">G14+G15</f>
        <v>2785</v>
      </c>
      <c r="P14" s="28">
        <f>ОПТ!K14</f>
        <v>4500</v>
      </c>
    </row>
    <row r="15" spans="1:16" ht="15.75" thickBot="1" x14ac:dyDescent="0.3">
      <c r="A15" s="25"/>
      <c r="B15" s="7" t="str">
        <f t="shared" si="12"/>
        <v>Ккм 2</v>
      </c>
      <c r="C15" s="19">
        <v>1604</v>
      </c>
      <c r="D15" s="19">
        <v>1555</v>
      </c>
      <c r="E15" s="19"/>
      <c r="F15" s="19"/>
      <c r="G15" s="19"/>
      <c r="H15" s="19"/>
      <c r="I15" s="19">
        <f t="shared" si="13"/>
        <v>3159</v>
      </c>
      <c r="J15" s="19">
        <v>2000</v>
      </c>
      <c r="K15" s="19">
        <f t="shared" si="14"/>
        <v>1159</v>
      </c>
      <c r="L15" s="31"/>
      <c r="M15" s="27"/>
      <c r="N15" s="29"/>
      <c r="O15" s="29"/>
      <c r="P15" s="29"/>
    </row>
    <row r="16" spans="1:16" ht="15.75" thickTop="1" x14ac:dyDescent="0.25">
      <c r="A16" s="24">
        <v>43760</v>
      </c>
      <c r="B16" s="6" t="str">
        <f t="shared" si="9"/>
        <v>Ккм 1</v>
      </c>
      <c r="C16" s="18">
        <v>1969</v>
      </c>
      <c r="D16" s="18">
        <v>9347</v>
      </c>
      <c r="E16" s="18">
        <v>2340</v>
      </c>
      <c r="F16" s="18"/>
      <c r="G16" s="18">
        <v>1738</v>
      </c>
      <c r="H16" s="18"/>
      <c r="I16" s="18">
        <f t="shared" si="13"/>
        <v>7238</v>
      </c>
      <c r="J16" s="18">
        <v>6500</v>
      </c>
      <c r="K16" s="18">
        <f t="shared" si="14"/>
        <v>738</v>
      </c>
      <c r="L16" s="30">
        <v>4</v>
      </c>
      <c r="M16" s="26">
        <f t="shared" ref="M16" si="24">J16+J17</f>
        <v>15500</v>
      </c>
      <c r="N16" s="28">
        <f t="shared" ref="N16" si="25">F16+F17</f>
        <v>25631</v>
      </c>
      <c r="O16" s="28">
        <f t="shared" ref="O16" si="26">G16+G17</f>
        <v>3416</v>
      </c>
      <c r="P16" s="28">
        <f>ОПТ!K16</f>
        <v>2000</v>
      </c>
    </row>
    <row r="17" spans="1:16" ht="15.75" thickBot="1" x14ac:dyDescent="0.3">
      <c r="A17" s="25"/>
      <c r="B17" s="7" t="str">
        <f t="shared" si="12"/>
        <v>Ккм 2</v>
      </c>
      <c r="C17" s="19">
        <v>1659</v>
      </c>
      <c r="D17" s="19">
        <v>35249</v>
      </c>
      <c r="E17" s="19"/>
      <c r="F17" s="19">
        <v>25631</v>
      </c>
      <c r="G17" s="19">
        <v>1678</v>
      </c>
      <c r="H17" s="19"/>
      <c r="I17" s="19">
        <f t="shared" si="13"/>
        <v>9599</v>
      </c>
      <c r="J17" s="19">
        <v>9000</v>
      </c>
      <c r="K17" s="19">
        <f t="shared" si="14"/>
        <v>599</v>
      </c>
      <c r="L17" s="31"/>
      <c r="M17" s="27"/>
      <c r="N17" s="29"/>
      <c r="O17" s="29"/>
      <c r="P17" s="29"/>
    </row>
    <row r="18" spans="1:16" ht="15.75" thickTop="1" x14ac:dyDescent="0.25">
      <c r="A18" s="24">
        <v>43761</v>
      </c>
      <c r="B18" s="6" t="str">
        <f t="shared" si="9"/>
        <v>Ккм 1</v>
      </c>
      <c r="C18" s="18">
        <v>738</v>
      </c>
      <c r="D18" s="18">
        <v>13128</v>
      </c>
      <c r="E18" s="18">
        <v>695</v>
      </c>
      <c r="F18" s="18"/>
      <c r="G18" s="18">
        <v>2454</v>
      </c>
      <c r="H18" s="18"/>
      <c r="I18" s="18">
        <f t="shared" si="13"/>
        <v>10717</v>
      </c>
      <c r="J18" s="18">
        <v>10000</v>
      </c>
      <c r="K18" s="18">
        <f t="shared" si="14"/>
        <v>717</v>
      </c>
      <c r="L18" s="30">
        <v>3</v>
      </c>
      <c r="M18" s="26">
        <f t="shared" ref="M18" si="27">J18+J19</f>
        <v>16000</v>
      </c>
      <c r="N18" s="28">
        <f t="shared" ref="N18" si="28">F18+F19</f>
        <v>0</v>
      </c>
      <c r="O18" s="28">
        <f t="shared" ref="O18" si="29">G18+G19</f>
        <v>4026</v>
      </c>
      <c r="P18" s="28">
        <f>ОПТ!K18</f>
        <v>5000</v>
      </c>
    </row>
    <row r="19" spans="1:16" ht="15.75" thickBot="1" x14ac:dyDescent="0.3">
      <c r="A19" s="25"/>
      <c r="B19" s="7" t="str">
        <f t="shared" si="12"/>
        <v>Ккм 2</v>
      </c>
      <c r="C19" s="19">
        <v>599</v>
      </c>
      <c r="D19" s="19">
        <v>8308</v>
      </c>
      <c r="E19" s="19"/>
      <c r="F19" s="19"/>
      <c r="G19" s="19">
        <v>1572</v>
      </c>
      <c r="H19" s="19"/>
      <c r="I19" s="19">
        <f t="shared" si="13"/>
        <v>7335</v>
      </c>
      <c r="J19" s="19">
        <v>6000</v>
      </c>
      <c r="K19" s="19">
        <f t="shared" si="14"/>
        <v>1335</v>
      </c>
      <c r="L19" s="31"/>
      <c r="M19" s="27"/>
      <c r="N19" s="29"/>
      <c r="O19" s="29"/>
      <c r="P19" s="29"/>
    </row>
    <row r="20" spans="1:16" ht="15.75" thickTop="1" x14ac:dyDescent="0.25">
      <c r="A20" s="24">
        <v>43762</v>
      </c>
      <c r="B20" s="6" t="str">
        <f t="shared" si="9"/>
        <v>Ккм 1</v>
      </c>
      <c r="C20" s="18">
        <v>1217</v>
      </c>
      <c r="D20" s="18">
        <v>19997</v>
      </c>
      <c r="E20" s="18">
        <v>1733</v>
      </c>
      <c r="F20" s="18">
        <v>10497</v>
      </c>
      <c r="G20" s="18">
        <v>967</v>
      </c>
      <c r="H20" s="18"/>
      <c r="I20" s="18">
        <f t="shared" si="13"/>
        <v>8017</v>
      </c>
      <c r="J20" s="18">
        <v>7000</v>
      </c>
      <c r="K20" s="18">
        <f t="shared" si="14"/>
        <v>1017</v>
      </c>
      <c r="L20" s="30">
        <v>3</v>
      </c>
      <c r="M20" s="26">
        <f t="shared" ref="M20" si="30">J20+J21</f>
        <v>11500</v>
      </c>
      <c r="N20" s="28">
        <f t="shared" ref="N20" si="31">F20+F21</f>
        <v>14997</v>
      </c>
      <c r="O20" s="28">
        <f t="shared" ref="O20" si="32">G20+G21</f>
        <v>1510</v>
      </c>
      <c r="P20" s="28">
        <f>ОПТ!K20</f>
        <v>1500</v>
      </c>
    </row>
    <row r="21" spans="1:16" ht="15.75" thickBot="1" x14ac:dyDescent="0.3">
      <c r="A21" s="25"/>
      <c r="B21" s="7" t="str">
        <f t="shared" si="12"/>
        <v>Ккм 2</v>
      </c>
      <c r="C21" s="19">
        <v>1335</v>
      </c>
      <c r="D21" s="19">
        <v>9014</v>
      </c>
      <c r="E21" s="19"/>
      <c r="F21" s="19">
        <v>4500</v>
      </c>
      <c r="G21" s="19">
        <v>543</v>
      </c>
      <c r="H21" s="19"/>
      <c r="I21" s="19">
        <f t="shared" si="13"/>
        <v>5306</v>
      </c>
      <c r="J21" s="19">
        <v>4500</v>
      </c>
      <c r="K21" s="19">
        <f t="shared" si="14"/>
        <v>806</v>
      </c>
      <c r="L21" s="31"/>
      <c r="M21" s="27"/>
      <c r="N21" s="29"/>
      <c r="O21" s="29"/>
      <c r="P21" s="29"/>
    </row>
    <row r="22" spans="1:16" ht="15.75" thickTop="1" x14ac:dyDescent="0.25">
      <c r="A22" s="24">
        <v>43763</v>
      </c>
      <c r="B22" s="6" t="str">
        <f t="shared" si="9"/>
        <v>Ккм 1</v>
      </c>
      <c r="C22" s="18">
        <v>1992</v>
      </c>
      <c r="D22" s="18">
        <v>3985</v>
      </c>
      <c r="E22" s="18">
        <v>800</v>
      </c>
      <c r="F22" s="18"/>
      <c r="G22" s="18">
        <v>750</v>
      </c>
      <c r="H22" s="18"/>
      <c r="I22" s="18">
        <f t="shared" si="13"/>
        <v>4427</v>
      </c>
      <c r="J22" s="18">
        <v>4000</v>
      </c>
      <c r="K22" s="18">
        <f t="shared" si="14"/>
        <v>427</v>
      </c>
      <c r="L22" s="30">
        <v>3</v>
      </c>
      <c r="M22" s="26">
        <f t="shared" ref="M22" si="33">J22+J23</f>
        <v>14500</v>
      </c>
      <c r="N22" s="28">
        <f t="shared" ref="N22" si="34">F22+F23</f>
        <v>0</v>
      </c>
      <c r="O22" s="28">
        <f t="shared" ref="O22" si="35">G22+G23</f>
        <v>5166</v>
      </c>
      <c r="P22" s="28">
        <f>ОПТ!K22</f>
        <v>13500</v>
      </c>
    </row>
    <row r="23" spans="1:16" ht="15.75" thickBot="1" x14ac:dyDescent="0.3">
      <c r="A23" s="25"/>
      <c r="B23" s="7" t="str">
        <f t="shared" si="12"/>
        <v>Ккм 2</v>
      </c>
      <c r="C23" s="19">
        <v>1806</v>
      </c>
      <c r="D23" s="19">
        <v>14017</v>
      </c>
      <c r="E23" s="19"/>
      <c r="F23" s="19"/>
      <c r="G23" s="19">
        <v>4416</v>
      </c>
      <c r="H23" s="19"/>
      <c r="I23" s="19">
        <f t="shared" si="13"/>
        <v>11407</v>
      </c>
      <c r="J23" s="19">
        <v>10500</v>
      </c>
      <c r="K23" s="19">
        <f t="shared" si="14"/>
        <v>907</v>
      </c>
      <c r="L23" s="31"/>
      <c r="M23" s="27"/>
      <c r="N23" s="29"/>
      <c r="O23" s="29"/>
      <c r="P23" s="29"/>
    </row>
    <row r="24" spans="1:16" ht="15.75" thickTop="1" x14ac:dyDescent="0.25">
      <c r="A24" s="24">
        <v>43764</v>
      </c>
      <c r="B24" s="6" t="str">
        <f t="shared" si="9"/>
        <v>Ккм 1</v>
      </c>
      <c r="C24" s="18">
        <v>627</v>
      </c>
      <c r="D24" s="18">
        <v>63207</v>
      </c>
      <c r="E24" s="18">
        <v>125</v>
      </c>
      <c r="F24" s="18">
        <v>56491</v>
      </c>
      <c r="G24" s="18">
        <v>475</v>
      </c>
      <c r="H24" s="18"/>
      <c r="I24" s="18">
        <f t="shared" si="13"/>
        <v>6743</v>
      </c>
      <c r="J24" s="18">
        <v>5500</v>
      </c>
      <c r="K24" s="18">
        <f t="shared" si="14"/>
        <v>1243</v>
      </c>
      <c r="L24" s="30">
        <v>4</v>
      </c>
      <c r="M24" s="26">
        <f t="shared" ref="M24" si="36">J24+J25</f>
        <v>18100</v>
      </c>
      <c r="N24" s="28">
        <f t="shared" ref="N24" si="37">F24+F25</f>
        <v>147483</v>
      </c>
      <c r="O24" s="28">
        <f t="shared" ref="O24" si="38">G24+G25</f>
        <v>6453</v>
      </c>
      <c r="P24" s="28">
        <f>ОПТ!K24</f>
        <v>4500</v>
      </c>
    </row>
    <row r="25" spans="1:16" ht="15.75" thickBot="1" x14ac:dyDescent="0.3">
      <c r="A25" s="25"/>
      <c r="B25" s="7" t="str">
        <f t="shared" si="12"/>
        <v>Ккм 2</v>
      </c>
      <c r="C25" s="19">
        <v>2207</v>
      </c>
      <c r="D25" s="19">
        <v>109562</v>
      </c>
      <c r="E25" s="19"/>
      <c r="F25" s="19">
        <v>90992</v>
      </c>
      <c r="G25" s="19">
        <v>5978</v>
      </c>
      <c r="H25" s="19"/>
      <c r="I25" s="19">
        <f t="shared" si="13"/>
        <v>14799</v>
      </c>
      <c r="J25" s="19">
        <v>12600</v>
      </c>
      <c r="K25" s="19">
        <f t="shared" si="14"/>
        <v>2199</v>
      </c>
      <c r="L25" s="31"/>
      <c r="M25" s="27"/>
      <c r="N25" s="29"/>
      <c r="O25" s="29"/>
      <c r="P25" s="29"/>
    </row>
    <row r="26" spans="1:16" ht="15.75" thickTop="1" x14ac:dyDescent="0.25">
      <c r="A26" s="24">
        <v>43765</v>
      </c>
      <c r="B26" s="6" t="str">
        <f t="shared" si="9"/>
        <v>Ккм 1</v>
      </c>
      <c r="C26" s="18">
        <v>1743</v>
      </c>
      <c r="D26" s="18">
        <v>95651</v>
      </c>
      <c r="E26" s="18">
        <v>800</v>
      </c>
      <c r="F26" s="18">
        <v>73000</v>
      </c>
      <c r="G26" s="18">
        <v>5669</v>
      </c>
      <c r="H26" s="18"/>
      <c r="I26" s="18">
        <f t="shared" si="13"/>
        <v>17925</v>
      </c>
      <c r="J26" s="18">
        <v>17000</v>
      </c>
      <c r="K26" s="18">
        <f t="shared" si="14"/>
        <v>925</v>
      </c>
      <c r="L26" s="30">
        <v>3</v>
      </c>
      <c r="M26" s="26">
        <f t="shared" ref="M26" si="39">J26+J27</f>
        <v>34500</v>
      </c>
      <c r="N26" s="28">
        <f t="shared" ref="N26" si="40">F26+F27</f>
        <v>88000</v>
      </c>
      <c r="O26" s="28">
        <f t="shared" ref="O26" si="41">G26+G27</f>
        <v>7322</v>
      </c>
      <c r="P26" s="28">
        <f>ОПТ!K26</f>
        <v>0</v>
      </c>
    </row>
    <row r="27" spans="1:16" ht="15.75" thickBot="1" x14ac:dyDescent="0.3">
      <c r="A27" s="25"/>
      <c r="B27" s="7" t="str">
        <f t="shared" si="12"/>
        <v>Ккм 2</v>
      </c>
      <c r="C27" s="19">
        <v>2199</v>
      </c>
      <c r="D27" s="19">
        <v>34123</v>
      </c>
      <c r="E27" s="19">
        <v>450</v>
      </c>
      <c r="F27" s="19">
        <v>15000</v>
      </c>
      <c r="G27" s="19">
        <v>1653</v>
      </c>
      <c r="H27" s="19"/>
      <c r="I27" s="19">
        <f t="shared" si="13"/>
        <v>19219</v>
      </c>
      <c r="J27" s="19">
        <v>17500</v>
      </c>
      <c r="K27" s="19">
        <f t="shared" si="14"/>
        <v>1719</v>
      </c>
      <c r="L27" s="31"/>
      <c r="M27" s="27"/>
      <c r="N27" s="29"/>
      <c r="O27" s="29"/>
      <c r="P27" s="29"/>
    </row>
    <row r="28" spans="1:16" ht="15.75" thickTop="1" x14ac:dyDescent="0.25">
      <c r="A28" s="24">
        <v>43766</v>
      </c>
      <c r="B28" s="6" t="str">
        <f t="shared" si="9"/>
        <v>Ккм 1</v>
      </c>
      <c r="C28" s="18">
        <v>2243</v>
      </c>
      <c r="D28" s="18">
        <v>3778</v>
      </c>
      <c r="E28" s="18">
        <v>345</v>
      </c>
      <c r="F28" s="18"/>
      <c r="G28" s="18"/>
      <c r="H28" s="18"/>
      <c r="I28" s="18">
        <f t="shared" si="13"/>
        <v>5676</v>
      </c>
      <c r="J28" s="18">
        <v>4000</v>
      </c>
      <c r="K28" s="18">
        <f t="shared" si="14"/>
        <v>1676</v>
      </c>
      <c r="L28" s="30">
        <v>2</v>
      </c>
      <c r="M28" s="26">
        <f t="shared" ref="M28" si="42">J28+J29</f>
        <v>9500</v>
      </c>
      <c r="N28" s="28">
        <f t="shared" ref="N28" si="43">F28+F29</f>
        <v>0</v>
      </c>
      <c r="O28" s="28">
        <f t="shared" ref="O28" si="44">G28+G29</f>
        <v>1897</v>
      </c>
      <c r="P28" s="28">
        <f>ОПТ!K28</f>
        <v>0</v>
      </c>
    </row>
    <row r="29" spans="1:16" ht="15.75" thickBot="1" x14ac:dyDescent="0.3">
      <c r="A29" s="25"/>
      <c r="B29" s="7" t="str">
        <f t="shared" si="12"/>
        <v>Ккм 2</v>
      </c>
      <c r="C29" s="19">
        <v>2199</v>
      </c>
      <c r="D29" s="19">
        <v>6865</v>
      </c>
      <c r="E29" s="19"/>
      <c r="F29" s="19"/>
      <c r="G29" s="19">
        <v>1897</v>
      </c>
      <c r="H29" s="19">
        <v>115</v>
      </c>
      <c r="I29" s="19">
        <f t="shared" si="13"/>
        <v>7052</v>
      </c>
      <c r="J29" s="19">
        <v>5500</v>
      </c>
      <c r="K29" s="19">
        <v>1552</v>
      </c>
      <c r="L29" s="31"/>
      <c r="M29" s="27"/>
      <c r="N29" s="29"/>
      <c r="O29" s="29"/>
      <c r="P29" s="29"/>
    </row>
    <row r="30" spans="1:16" ht="15.75" thickTop="1" x14ac:dyDescent="0.25">
      <c r="A30" s="24">
        <v>43767</v>
      </c>
      <c r="B30" s="6" t="str">
        <f t="shared" si="9"/>
        <v>Ккм 1</v>
      </c>
      <c r="C30" s="18">
        <v>1726</v>
      </c>
      <c r="D30" s="18">
        <v>10602</v>
      </c>
      <c r="E30" s="18"/>
      <c r="F30" s="18"/>
      <c r="G30" s="18">
        <v>2776</v>
      </c>
      <c r="H30" s="18"/>
      <c r="I30" s="18">
        <f t="shared" si="13"/>
        <v>9552</v>
      </c>
      <c r="J30" s="18">
        <v>7500</v>
      </c>
      <c r="K30" s="18">
        <f t="shared" si="14"/>
        <v>2052</v>
      </c>
      <c r="L30" s="30">
        <v>4</v>
      </c>
      <c r="M30" s="26">
        <f t="shared" ref="M30" si="45">J30+J31</f>
        <v>15000</v>
      </c>
      <c r="N30" s="28">
        <f t="shared" ref="N30" si="46">F30+F31</f>
        <v>0</v>
      </c>
      <c r="O30" s="28">
        <f t="shared" ref="O30" si="47">G30+G31</f>
        <v>7198</v>
      </c>
      <c r="P30" s="28">
        <f>ОПТ!K30</f>
        <v>12000</v>
      </c>
    </row>
    <row r="31" spans="1:16" ht="15.75" thickBot="1" x14ac:dyDescent="0.3">
      <c r="A31" s="25"/>
      <c r="B31" s="7" t="str">
        <f t="shared" si="12"/>
        <v>Ккм 2</v>
      </c>
      <c r="C31" s="19">
        <v>1552</v>
      </c>
      <c r="D31" s="19">
        <v>11620</v>
      </c>
      <c r="E31" s="19"/>
      <c r="F31" s="19"/>
      <c r="G31" s="19">
        <v>4422</v>
      </c>
      <c r="H31" s="19"/>
      <c r="I31" s="19">
        <f t="shared" si="13"/>
        <v>8750</v>
      </c>
      <c r="J31" s="19">
        <v>7500</v>
      </c>
      <c r="K31" s="19">
        <f t="shared" si="14"/>
        <v>1250</v>
      </c>
      <c r="L31" s="31"/>
      <c r="M31" s="27"/>
      <c r="N31" s="29"/>
      <c r="O31" s="29"/>
      <c r="P31" s="29"/>
    </row>
    <row r="32" spans="1:16" ht="15.75" thickTop="1" x14ac:dyDescent="0.25">
      <c r="A32" s="24">
        <v>43768</v>
      </c>
      <c r="B32" s="6" t="str">
        <f t="shared" si="9"/>
        <v>Ккм 1</v>
      </c>
      <c r="C32" s="18">
        <v>2052</v>
      </c>
      <c r="D32" s="18">
        <v>9134</v>
      </c>
      <c r="E32" s="18"/>
      <c r="F32" s="18"/>
      <c r="G32" s="18">
        <v>1065</v>
      </c>
      <c r="H32" s="18"/>
      <c r="I32" s="18">
        <f t="shared" si="13"/>
        <v>10121</v>
      </c>
      <c r="J32" s="18">
        <v>9000</v>
      </c>
      <c r="K32" s="18">
        <f t="shared" si="14"/>
        <v>1121</v>
      </c>
      <c r="L32" s="30">
        <v>3</v>
      </c>
      <c r="M32" s="26">
        <f t="shared" ref="M32" si="48">J32+J33</f>
        <v>26500</v>
      </c>
      <c r="N32" s="28">
        <f t="shared" ref="N32" si="49">F32+F33</f>
        <v>0</v>
      </c>
      <c r="O32" s="28">
        <f t="shared" ref="O32" si="50">G32+G33</f>
        <v>5166</v>
      </c>
      <c r="P32" s="28">
        <f>ОПТ!K32</f>
        <v>0</v>
      </c>
    </row>
    <row r="33" spans="1:16" ht="15.75" thickBot="1" x14ac:dyDescent="0.3">
      <c r="A33" s="25"/>
      <c r="B33" s="7" t="str">
        <f t="shared" si="12"/>
        <v>Ккм 2</v>
      </c>
      <c r="C33" s="19">
        <v>1250</v>
      </c>
      <c r="D33" s="19">
        <v>22288</v>
      </c>
      <c r="E33" s="19">
        <v>298</v>
      </c>
      <c r="F33" s="19"/>
      <c r="G33" s="19">
        <v>4101</v>
      </c>
      <c r="H33" s="19"/>
      <c r="I33" s="19">
        <f t="shared" si="13"/>
        <v>19139</v>
      </c>
      <c r="J33" s="19">
        <v>17500</v>
      </c>
      <c r="K33" s="19">
        <f t="shared" si="14"/>
        <v>1639</v>
      </c>
      <c r="L33" s="31"/>
      <c r="M33" s="27"/>
      <c r="N33" s="29"/>
      <c r="O33" s="29"/>
      <c r="P33" s="29"/>
    </row>
    <row r="34" spans="1:16" ht="15.75" thickTop="1" x14ac:dyDescent="0.25">
      <c r="A34" s="24">
        <v>43769</v>
      </c>
      <c r="B34" s="6" t="str">
        <f t="shared" si="9"/>
        <v>Ккм 1</v>
      </c>
      <c r="C34" s="18">
        <v>1116</v>
      </c>
      <c r="D34" s="18">
        <v>22065</v>
      </c>
      <c r="E34" s="18"/>
      <c r="F34" s="18"/>
      <c r="G34" s="18">
        <v>7879</v>
      </c>
      <c r="H34" s="18"/>
      <c r="I34" s="18">
        <f t="shared" si="13"/>
        <v>15302</v>
      </c>
      <c r="J34" s="18">
        <v>14000</v>
      </c>
      <c r="K34" s="18">
        <f t="shared" si="14"/>
        <v>1302</v>
      </c>
      <c r="L34" s="30">
        <v>3</v>
      </c>
      <c r="M34" s="26">
        <f t="shared" ref="M34" si="51">J34+J35</f>
        <v>28000</v>
      </c>
      <c r="N34" s="28">
        <f t="shared" ref="N34" si="52">F34+F35</f>
        <v>98479</v>
      </c>
      <c r="O34" s="28">
        <f t="shared" ref="O34" si="53">G34+G35</f>
        <v>21998</v>
      </c>
      <c r="P34" s="28">
        <f>ОПТ!K34</f>
        <v>16500</v>
      </c>
    </row>
    <row r="35" spans="1:16" ht="15.75" thickBot="1" x14ac:dyDescent="0.3">
      <c r="A35" s="25"/>
      <c r="B35" s="7" t="str">
        <f t="shared" si="12"/>
        <v>Ккм 2</v>
      </c>
      <c r="C35" s="19">
        <v>1637</v>
      </c>
      <c r="D35" s="19">
        <v>127253</v>
      </c>
      <c r="E35" s="19">
        <v>1640</v>
      </c>
      <c r="F35" s="19">
        <v>98479</v>
      </c>
      <c r="G35" s="19">
        <v>14119</v>
      </c>
      <c r="H35" s="19"/>
      <c r="I35" s="19">
        <f t="shared" si="13"/>
        <v>14652</v>
      </c>
      <c r="J35" s="19">
        <v>14000</v>
      </c>
      <c r="K35" s="19">
        <f t="shared" si="14"/>
        <v>652</v>
      </c>
      <c r="L35" s="31"/>
      <c r="M35" s="27"/>
      <c r="N35" s="29"/>
      <c r="O35" s="29"/>
      <c r="P35" s="29"/>
    </row>
    <row r="36" spans="1:16" ht="15.75" thickTop="1" x14ac:dyDescent="0.25">
      <c r="A36" s="24">
        <v>43770</v>
      </c>
      <c r="B36" s="6" t="str">
        <f t="shared" si="9"/>
        <v>Ккм 1</v>
      </c>
      <c r="C36" s="18">
        <v>1803</v>
      </c>
      <c r="D36" s="18">
        <v>15371</v>
      </c>
      <c r="E36" s="18">
        <v>25</v>
      </c>
      <c r="F36" s="18"/>
      <c r="G36" s="18">
        <v>1600</v>
      </c>
      <c r="H36" s="18"/>
      <c r="I36" s="18">
        <f t="shared" si="13"/>
        <v>15549</v>
      </c>
      <c r="J36" s="18">
        <v>15000</v>
      </c>
      <c r="K36" s="18">
        <f t="shared" si="14"/>
        <v>549</v>
      </c>
      <c r="L36" s="30">
        <v>3</v>
      </c>
      <c r="M36" s="26">
        <f t="shared" ref="M36" si="54">J36+J37</f>
        <v>33000</v>
      </c>
      <c r="N36" s="28">
        <f t="shared" ref="N36" si="55">F36+F37</f>
        <v>0</v>
      </c>
      <c r="O36" s="28">
        <f t="shared" ref="O36" si="56">G36+G37</f>
        <v>7595</v>
      </c>
      <c r="P36" s="28">
        <f>ОПТ!K36</f>
        <v>10000</v>
      </c>
    </row>
    <row r="37" spans="1:16" ht="15.75" thickBot="1" x14ac:dyDescent="0.3">
      <c r="A37" s="25"/>
      <c r="B37" s="7" t="str">
        <f t="shared" si="12"/>
        <v>Ккм 2</v>
      </c>
      <c r="C37" s="19">
        <v>1813</v>
      </c>
      <c r="D37" s="19">
        <v>23880</v>
      </c>
      <c r="E37" s="19">
        <v>640</v>
      </c>
      <c r="F37" s="19"/>
      <c r="G37" s="19">
        <v>5995</v>
      </c>
      <c r="H37" s="19"/>
      <c r="I37" s="19">
        <f t="shared" si="13"/>
        <v>19058</v>
      </c>
      <c r="J37" s="19">
        <v>18000</v>
      </c>
      <c r="K37" s="19">
        <f t="shared" si="14"/>
        <v>1058</v>
      </c>
      <c r="L37" s="31"/>
      <c r="M37" s="27"/>
      <c r="N37" s="29"/>
      <c r="O37" s="29"/>
      <c r="P37" s="29"/>
    </row>
    <row r="38" spans="1:16" ht="15.75" thickTop="1" x14ac:dyDescent="0.25">
      <c r="A38" s="24">
        <v>43771</v>
      </c>
      <c r="B38" s="6" t="str">
        <f t="shared" si="9"/>
        <v>Ккм 1</v>
      </c>
      <c r="C38" s="18">
        <v>1150</v>
      </c>
      <c r="D38" s="18">
        <v>30294</v>
      </c>
      <c r="E38" s="18">
        <v>1397</v>
      </c>
      <c r="F38" s="18"/>
      <c r="G38" s="18">
        <v>11344</v>
      </c>
      <c r="H38" s="18"/>
      <c r="I38" s="18">
        <f t="shared" si="13"/>
        <v>18703</v>
      </c>
      <c r="J38" s="18">
        <v>17000</v>
      </c>
      <c r="K38" s="18">
        <f t="shared" si="14"/>
        <v>1703</v>
      </c>
      <c r="L38" s="30">
        <v>4</v>
      </c>
      <c r="M38" s="26">
        <f t="shared" ref="M38" si="57">J38+J39</f>
        <v>49025</v>
      </c>
      <c r="N38" s="28">
        <f t="shared" ref="N38" si="58">F38+F39</f>
        <v>0</v>
      </c>
      <c r="O38" s="28">
        <f t="shared" ref="O38" si="59">G38+G39</f>
        <v>21152</v>
      </c>
      <c r="P38" s="28">
        <f>ОПТ!K38</f>
        <v>6050</v>
      </c>
    </row>
    <row r="39" spans="1:16" ht="15.75" thickBot="1" x14ac:dyDescent="0.3">
      <c r="A39" s="25"/>
      <c r="B39" s="7" t="str">
        <f t="shared" si="12"/>
        <v>Ккм 2</v>
      </c>
      <c r="C39" s="19">
        <v>1125</v>
      </c>
      <c r="D39" s="19">
        <v>42858</v>
      </c>
      <c r="E39" s="19">
        <v>675</v>
      </c>
      <c r="F39" s="19"/>
      <c r="G39" s="19">
        <v>9808</v>
      </c>
      <c r="H39" s="19"/>
      <c r="I39" s="19">
        <f t="shared" si="13"/>
        <v>33500</v>
      </c>
      <c r="J39" s="19">
        <v>32025</v>
      </c>
      <c r="K39" s="19">
        <f t="shared" si="14"/>
        <v>1475</v>
      </c>
      <c r="L39" s="31"/>
      <c r="M39" s="27"/>
      <c r="N39" s="29"/>
      <c r="O39" s="29"/>
      <c r="P39" s="29"/>
    </row>
    <row r="40" spans="1:16" ht="15.75" thickTop="1" x14ac:dyDescent="0.25">
      <c r="A40" s="24">
        <v>43772</v>
      </c>
      <c r="B40" s="6" t="str">
        <f t="shared" si="9"/>
        <v>Ккм 1</v>
      </c>
      <c r="C40" s="18">
        <v>1703</v>
      </c>
      <c r="D40" s="18">
        <v>21851</v>
      </c>
      <c r="E40" s="18">
        <v>1190</v>
      </c>
      <c r="F40" s="18"/>
      <c r="G40" s="18">
        <v>3045</v>
      </c>
      <c r="H40" s="18"/>
      <c r="I40" s="18">
        <f t="shared" si="13"/>
        <v>19319</v>
      </c>
      <c r="J40" s="18">
        <v>18500</v>
      </c>
      <c r="K40" s="18">
        <f t="shared" si="14"/>
        <v>819</v>
      </c>
      <c r="L40" s="30">
        <v>3</v>
      </c>
      <c r="M40" s="26">
        <f t="shared" ref="M40" si="60">J40+J41</f>
        <v>34500</v>
      </c>
      <c r="N40" s="28">
        <f t="shared" ref="N40" si="61">F40+F41</f>
        <v>0</v>
      </c>
      <c r="O40" s="28">
        <f t="shared" ref="O40" si="62">G40+G41</f>
        <v>10894</v>
      </c>
      <c r="P40" s="28">
        <v>19000</v>
      </c>
    </row>
    <row r="41" spans="1:16" ht="15.75" thickBot="1" x14ac:dyDescent="0.3">
      <c r="A41" s="25"/>
      <c r="B41" s="7" t="str">
        <f t="shared" si="12"/>
        <v>Ккм 2</v>
      </c>
      <c r="C41" s="19">
        <v>1475</v>
      </c>
      <c r="D41" s="19">
        <v>24422</v>
      </c>
      <c r="E41" s="19">
        <v>550</v>
      </c>
      <c r="F41" s="19"/>
      <c r="G41" s="19">
        <v>7849</v>
      </c>
      <c r="H41" s="19"/>
      <c r="I41" s="19">
        <f t="shared" si="13"/>
        <v>17498</v>
      </c>
      <c r="J41" s="19">
        <v>16000</v>
      </c>
      <c r="K41" s="19">
        <f t="shared" si="14"/>
        <v>1498</v>
      </c>
      <c r="L41" s="31"/>
      <c r="M41" s="27"/>
      <c r="N41" s="29"/>
      <c r="O41" s="29"/>
      <c r="P41" s="29"/>
    </row>
    <row r="42" spans="1:16" ht="15.75" thickTop="1" x14ac:dyDescent="0.25">
      <c r="A42" s="24">
        <v>43773</v>
      </c>
      <c r="B42" s="6" t="str">
        <f t="shared" si="9"/>
        <v>Ккм 1</v>
      </c>
      <c r="C42" s="18">
        <v>2009</v>
      </c>
      <c r="D42" s="18">
        <v>9421</v>
      </c>
      <c r="E42" s="18">
        <v>1678</v>
      </c>
      <c r="F42" s="18"/>
      <c r="G42" s="18">
        <v>4150</v>
      </c>
      <c r="H42" s="18"/>
      <c r="I42" s="18">
        <f t="shared" si="13"/>
        <v>5602</v>
      </c>
      <c r="J42" s="18">
        <v>5000</v>
      </c>
      <c r="K42" s="18">
        <f t="shared" si="14"/>
        <v>602</v>
      </c>
      <c r="L42" s="30">
        <v>3</v>
      </c>
      <c r="M42" s="26">
        <f t="shared" ref="M42" si="63">J42+J43</f>
        <v>15000</v>
      </c>
      <c r="N42" s="28">
        <f t="shared" ref="N42" si="64">F42+F43</f>
        <v>0</v>
      </c>
      <c r="O42" s="28">
        <f t="shared" ref="O42" si="65">G42+G43</f>
        <v>5350</v>
      </c>
      <c r="P42" s="28">
        <f>ОПТ!K42</f>
        <v>0</v>
      </c>
    </row>
    <row r="43" spans="1:16" ht="15.75" thickBot="1" x14ac:dyDescent="0.3">
      <c r="A43" s="25"/>
      <c r="B43" s="7" t="str">
        <f t="shared" si="12"/>
        <v>Ккм 2</v>
      </c>
      <c r="C43" s="19">
        <v>1498</v>
      </c>
      <c r="D43" s="19">
        <v>10871</v>
      </c>
      <c r="E43" s="19">
        <v>345</v>
      </c>
      <c r="F43" s="19"/>
      <c r="G43" s="19">
        <v>1200</v>
      </c>
      <c r="H43" s="19"/>
      <c r="I43" s="19">
        <f t="shared" si="13"/>
        <v>10824</v>
      </c>
      <c r="J43" s="19">
        <v>10000</v>
      </c>
      <c r="K43" s="19">
        <f t="shared" si="14"/>
        <v>824</v>
      </c>
      <c r="L43" s="31"/>
      <c r="M43" s="27"/>
      <c r="N43" s="29"/>
      <c r="O43" s="29"/>
      <c r="P43" s="29"/>
    </row>
    <row r="44" spans="1:16" ht="15.75" thickTop="1" x14ac:dyDescent="0.25">
      <c r="A44" s="24">
        <v>43774</v>
      </c>
      <c r="B44" s="6" t="str">
        <f t="shared" si="9"/>
        <v>Ккм 1</v>
      </c>
      <c r="C44" s="18">
        <v>1602</v>
      </c>
      <c r="D44" s="18">
        <v>1467</v>
      </c>
      <c r="E44" s="18"/>
      <c r="F44" s="18"/>
      <c r="G44" s="18">
        <v>659</v>
      </c>
      <c r="H44" s="18"/>
      <c r="I44" s="18">
        <f t="shared" si="13"/>
        <v>2410</v>
      </c>
      <c r="J44" s="18">
        <v>1500</v>
      </c>
      <c r="K44" s="18">
        <f t="shared" si="14"/>
        <v>910</v>
      </c>
      <c r="L44" s="30">
        <v>4</v>
      </c>
      <c r="M44" s="26">
        <f t="shared" ref="M44" si="66">J44+J45</f>
        <v>12500</v>
      </c>
      <c r="N44" s="28">
        <f t="shared" ref="N44" si="67">F44+F45</f>
        <v>0</v>
      </c>
      <c r="O44" s="28">
        <f t="shared" ref="O44" si="68">G44+G45</f>
        <v>2806</v>
      </c>
      <c r="P44" s="28">
        <f>ОПТ!K44</f>
        <v>4000</v>
      </c>
    </row>
    <row r="45" spans="1:16" ht="15.75" thickBot="1" x14ac:dyDescent="0.3">
      <c r="A45" s="25"/>
      <c r="B45" s="7" t="str">
        <f t="shared" si="12"/>
        <v>Ккм 2</v>
      </c>
      <c r="C45" s="19">
        <v>1324</v>
      </c>
      <c r="D45" s="19">
        <v>13136</v>
      </c>
      <c r="E45" s="19"/>
      <c r="F45" s="19"/>
      <c r="G45" s="19">
        <v>2147</v>
      </c>
      <c r="H45" s="19"/>
      <c r="I45" s="19">
        <f t="shared" si="13"/>
        <v>12313</v>
      </c>
      <c r="J45" s="19">
        <v>11000</v>
      </c>
      <c r="K45" s="19">
        <f t="shared" si="14"/>
        <v>1313</v>
      </c>
      <c r="L45" s="31"/>
      <c r="M45" s="27"/>
      <c r="N45" s="29"/>
      <c r="O45" s="29"/>
      <c r="P45" s="29"/>
    </row>
    <row r="46" spans="1:16" ht="15.75" thickTop="1" x14ac:dyDescent="0.25">
      <c r="A46" s="24">
        <v>43775</v>
      </c>
      <c r="B46" s="6" t="str">
        <f t="shared" si="9"/>
        <v>Ккм 1</v>
      </c>
      <c r="C46" s="18">
        <v>930</v>
      </c>
      <c r="D46" s="18">
        <v>86020</v>
      </c>
      <c r="E46" s="18">
        <v>1100</v>
      </c>
      <c r="F46" s="18">
        <v>76990</v>
      </c>
      <c r="G46" s="18">
        <v>2638</v>
      </c>
      <c r="H46" s="18"/>
      <c r="I46" s="18">
        <f t="shared" si="13"/>
        <v>6222</v>
      </c>
      <c r="J46" s="18">
        <v>5000</v>
      </c>
      <c r="K46" s="18">
        <f t="shared" si="14"/>
        <v>1222</v>
      </c>
      <c r="L46" s="30">
        <v>3</v>
      </c>
      <c r="M46" s="26">
        <f t="shared" ref="M46" si="69">J46+J47</f>
        <v>9000</v>
      </c>
      <c r="N46" s="28">
        <f t="shared" ref="N46" si="70">F46+F47</f>
        <v>76990</v>
      </c>
      <c r="O46" s="28">
        <f t="shared" ref="O46" si="71">G46+G47</f>
        <v>6294</v>
      </c>
      <c r="P46" s="28">
        <f>ОПТ!K46</f>
        <v>5000</v>
      </c>
    </row>
    <row r="47" spans="1:16" ht="15.75" thickBot="1" x14ac:dyDescent="0.3">
      <c r="A47" s="25"/>
      <c r="B47" s="7" t="str">
        <f t="shared" si="12"/>
        <v>Ккм 2</v>
      </c>
      <c r="C47" s="19">
        <v>1313</v>
      </c>
      <c r="D47" s="19">
        <v>8580</v>
      </c>
      <c r="E47" s="19">
        <v>993</v>
      </c>
      <c r="F47" s="19"/>
      <c r="G47" s="19">
        <v>3656</v>
      </c>
      <c r="H47" s="19"/>
      <c r="I47" s="19">
        <f t="shared" si="13"/>
        <v>5244</v>
      </c>
      <c r="J47" s="19">
        <v>4000</v>
      </c>
      <c r="K47" s="19">
        <f t="shared" si="14"/>
        <v>1244</v>
      </c>
      <c r="L47" s="31"/>
      <c r="M47" s="27"/>
      <c r="N47" s="29"/>
      <c r="O47" s="29"/>
      <c r="P47" s="29"/>
    </row>
    <row r="48" spans="1:16" ht="15.75" thickTop="1" x14ac:dyDescent="0.25">
      <c r="A48" s="24">
        <v>43776</v>
      </c>
      <c r="B48" s="6" t="str">
        <f t="shared" si="9"/>
        <v>Ккм 1</v>
      </c>
      <c r="C48" s="18">
        <v>1222</v>
      </c>
      <c r="D48" s="18">
        <v>7041</v>
      </c>
      <c r="E48" s="18">
        <v>123</v>
      </c>
      <c r="F48" s="18"/>
      <c r="G48" s="18">
        <v>1110</v>
      </c>
      <c r="H48" s="18"/>
      <c r="I48" s="18">
        <f t="shared" si="13"/>
        <v>7030</v>
      </c>
      <c r="J48" s="18">
        <v>6000</v>
      </c>
      <c r="K48" s="18">
        <f t="shared" si="14"/>
        <v>1030</v>
      </c>
      <c r="L48" s="30">
        <v>3</v>
      </c>
      <c r="M48" s="26">
        <f t="shared" ref="M48" si="72">J48+J49</f>
        <v>16000</v>
      </c>
      <c r="N48" s="28">
        <f t="shared" ref="N48" si="73">F48+F49</f>
        <v>0</v>
      </c>
      <c r="O48" s="28">
        <f t="shared" ref="O48" si="74">G48+G49</f>
        <v>4756</v>
      </c>
      <c r="P48" s="28">
        <f>ОПТ!K48</f>
        <v>1500</v>
      </c>
    </row>
    <row r="49" spans="1:16" ht="15.75" thickBot="1" x14ac:dyDescent="0.3">
      <c r="A49" s="25"/>
      <c r="B49" s="7" t="str">
        <f t="shared" si="12"/>
        <v>Ккм 2</v>
      </c>
      <c r="C49" s="19">
        <v>1244</v>
      </c>
      <c r="D49" s="19">
        <v>12552</v>
      </c>
      <c r="E49" s="19"/>
      <c r="F49" s="19"/>
      <c r="G49" s="19">
        <v>3646</v>
      </c>
      <c r="H49" s="19"/>
      <c r="I49" s="19">
        <f t="shared" si="13"/>
        <v>10150</v>
      </c>
      <c r="J49" s="19">
        <v>10000</v>
      </c>
      <c r="K49" s="19">
        <f t="shared" si="14"/>
        <v>150</v>
      </c>
      <c r="L49" s="31"/>
      <c r="M49" s="27"/>
      <c r="N49" s="29"/>
      <c r="O49" s="29"/>
      <c r="P49" s="29"/>
    </row>
    <row r="50" spans="1:16" ht="15.75" thickTop="1" x14ac:dyDescent="0.25">
      <c r="A50" s="24">
        <v>43777</v>
      </c>
      <c r="B50" s="6" t="str">
        <f t="shared" si="9"/>
        <v>Ккм 1</v>
      </c>
      <c r="C50" s="18">
        <v>1030</v>
      </c>
      <c r="D50" s="18">
        <v>4115</v>
      </c>
      <c r="E50" s="18"/>
      <c r="F50" s="18"/>
      <c r="G50" s="18">
        <v>1778</v>
      </c>
      <c r="H50" s="18"/>
      <c r="I50" s="18">
        <f t="shared" si="13"/>
        <v>3367</v>
      </c>
      <c r="J50" s="18">
        <v>3000</v>
      </c>
      <c r="K50" s="18">
        <f t="shared" si="14"/>
        <v>367</v>
      </c>
      <c r="L50" s="30">
        <v>3</v>
      </c>
      <c r="M50" s="26">
        <f t="shared" ref="M50" si="75">J50+J51</f>
        <v>8000</v>
      </c>
      <c r="N50" s="28">
        <f t="shared" ref="N50" si="76">F50+F51</f>
        <v>0</v>
      </c>
      <c r="O50" s="28">
        <f t="shared" ref="O50" si="77">G50+G51</f>
        <v>4137</v>
      </c>
      <c r="P50" s="28">
        <f>ОПТ!K50</f>
        <v>0</v>
      </c>
    </row>
    <row r="51" spans="1:16" ht="15.75" thickBot="1" x14ac:dyDescent="0.3">
      <c r="A51" s="25"/>
      <c r="B51" s="7" t="str">
        <f t="shared" si="12"/>
        <v>Ккм 2</v>
      </c>
      <c r="C51" s="19">
        <v>1650</v>
      </c>
      <c r="D51" s="19">
        <v>8092</v>
      </c>
      <c r="E51" s="19">
        <v>250</v>
      </c>
      <c r="F51" s="19"/>
      <c r="G51" s="19">
        <v>2359</v>
      </c>
      <c r="H51" s="19"/>
      <c r="I51" s="19">
        <f t="shared" si="13"/>
        <v>7133</v>
      </c>
      <c r="J51" s="19">
        <v>5000</v>
      </c>
      <c r="K51" s="19">
        <f t="shared" si="14"/>
        <v>2133</v>
      </c>
      <c r="L51" s="31"/>
      <c r="M51" s="27"/>
      <c r="N51" s="29"/>
      <c r="O51" s="29"/>
      <c r="P51" s="29"/>
    </row>
    <row r="52" spans="1:16" ht="15.75" thickTop="1" x14ac:dyDescent="0.25">
      <c r="A52" s="24">
        <v>43778</v>
      </c>
      <c r="B52" s="6" t="str">
        <f t="shared" si="9"/>
        <v>Ккм 1</v>
      </c>
      <c r="C52" s="18">
        <v>1123</v>
      </c>
      <c r="D52" s="18">
        <v>11716</v>
      </c>
      <c r="E52" s="18"/>
      <c r="F52" s="18"/>
      <c r="G52" s="18">
        <v>3961</v>
      </c>
      <c r="H52" s="18"/>
      <c r="I52" s="18">
        <f t="shared" si="13"/>
        <v>8878</v>
      </c>
      <c r="J52" s="18">
        <v>8000</v>
      </c>
      <c r="K52" s="18">
        <f t="shared" si="14"/>
        <v>878</v>
      </c>
      <c r="L52" s="30">
        <v>3</v>
      </c>
      <c r="M52" s="26">
        <f t="shared" ref="M52" si="78">J52+J53</f>
        <v>28000</v>
      </c>
      <c r="N52" s="28">
        <f t="shared" ref="N52" si="79">F52+F53</f>
        <v>0</v>
      </c>
      <c r="O52" s="28">
        <f t="shared" ref="O52" si="80">G52+G53</f>
        <v>7670</v>
      </c>
      <c r="P52" s="28">
        <f>ОПТ!K52</f>
        <v>0</v>
      </c>
    </row>
    <row r="53" spans="1:16" ht="15.75" thickBot="1" x14ac:dyDescent="0.3">
      <c r="A53" s="25"/>
      <c r="B53" s="7" t="str">
        <f t="shared" si="12"/>
        <v>Ккм 2</v>
      </c>
      <c r="C53" s="19">
        <v>2133</v>
      </c>
      <c r="D53" s="19">
        <v>22387</v>
      </c>
      <c r="E53" s="19"/>
      <c r="F53" s="19"/>
      <c r="G53" s="19">
        <v>3709</v>
      </c>
      <c r="H53" s="19"/>
      <c r="I53" s="19">
        <f t="shared" si="13"/>
        <v>20811</v>
      </c>
      <c r="J53" s="19">
        <v>20000</v>
      </c>
      <c r="K53" s="19">
        <f t="shared" si="14"/>
        <v>811</v>
      </c>
      <c r="L53" s="31"/>
      <c r="M53" s="27"/>
      <c r="N53" s="29"/>
      <c r="O53" s="29"/>
      <c r="P53" s="29"/>
    </row>
    <row r="54" spans="1:16" ht="15.75" thickTop="1" x14ac:dyDescent="0.25">
      <c r="A54" s="24">
        <v>43779</v>
      </c>
      <c r="B54" s="6" t="str">
        <f t="shared" si="9"/>
        <v>Ккм 1</v>
      </c>
      <c r="C54" s="18">
        <v>1580</v>
      </c>
      <c r="D54" s="18">
        <v>14844</v>
      </c>
      <c r="E54" s="18">
        <v>678</v>
      </c>
      <c r="F54" s="18"/>
      <c r="G54" s="18">
        <v>4334</v>
      </c>
      <c r="H54" s="18"/>
      <c r="I54" s="18">
        <f t="shared" si="13"/>
        <v>11412</v>
      </c>
      <c r="J54" s="18">
        <v>11000</v>
      </c>
      <c r="K54" s="18">
        <f t="shared" si="14"/>
        <v>412</v>
      </c>
      <c r="L54" s="30">
        <v>2</v>
      </c>
      <c r="M54" s="26">
        <f t="shared" ref="M54" si="81">J54+J55</f>
        <v>28500</v>
      </c>
      <c r="N54" s="28">
        <f t="shared" ref="N54" si="82">F54+F55</f>
        <v>0</v>
      </c>
      <c r="O54" s="28">
        <f t="shared" ref="O54" si="83">G54+G55</f>
        <v>16715</v>
      </c>
      <c r="P54" s="28">
        <v>18000</v>
      </c>
    </row>
    <row r="55" spans="1:16" ht="15.75" thickBot="1" x14ac:dyDescent="0.3">
      <c r="A55" s="25"/>
      <c r="B55" s="7" t="str">
        <f t="shared" si="12"/>
        <v>Ккм 2</v>
      </c>
      <c r="C55" s="19">
        <v>1969</v>
      </c>
      <c r="D55" s="19">
        <v>27980</v>
      </c>
      <c r="E55" s="19"/>
      <c r="F55" s="19"/>
      <c r="G55" s="19">
        <v>12381</v>
      </c>
      <c r="H55" s="19"/>
      <c r="I55" s="19">
        <f t="shared" si="13"/>
        <v>17568</v>
      </c>
      <c r="J55" s="19">
        <v>17500</v>
      </c>
      <c r="K55" s="19">
        <f t="shared" si="14"/>
        <v>68</v>
      </c>
      <c r="L55" s="31"/>
      <c r="M55" s="27"/>
      <c r="N55" s="29"/>
      <c r="O55" s="29"/>
      <c r="P55" s="29"/>
    </row>
    <row r="56" spans="1:16" ht="15.75" thickTop="1" x14ac:dyDescent="0.25">
      <c r="A56" s="24">
        <v>43780</v>
      </c>
      <c r="B56" s="6" t="str">
        <f t="shared" si="9"/>
        <v>Ккм 1</v>
      </c>
      <c r="C56" s="18">
        <v>1712</v>
      </c>
      <c r="D56" s="18">
        <v>3343</v>
      </c>
      <c r="E56" s="18"/>
      <c r="F56" s="18"/>
      <c r="G56" s="18">
        <v>1675</v>
      </c>
      <c r="H56" s="18"/>
      <c r="I56" s="18">
        <f t="shared" si="13"/>
        <v>3380</v>
      </c>
      <c r="J56" s="18">
        <v>3000</v>
      </c>
      <c r="K56" s="18">
        <f t="shared" si="14"/>
        <v>380</v>
      </c>
      <c r="L56" s="30">
        <v>2</v>
      </c>
      <c r="M56" s="26">
        <f t="shared" ref="M56" si="84">J56+J57</f>
        <v>10500</v>
      </c>
      <c r="N56" s="28">
        <f t="shared" ref="N56" si="85">F56+F57</f>
        <v>0</v>
      </c>
      <c r="O56" s="28">
        <f t="shared" ref="O56" si="86">G56+G57</f>
        <v>2474</v>
      </c>
      <c r="P56" s="28">
        <f>ОПТ!K56</f>
        <v>0</v>
      </c>
    </row>
    <row r="57" spans="1:16" ht="15.75" thickBot="1" x14ac:dyDescent="0.3">
      <c r="A57" s="25"/>
      <c r="B57" s="7" t="str">
        <f t="shared" si="12"/>
        <v>Ккм 2</v>
      </c>
      <c r="C57" s="19">
        <v>1588</v>
      </c>
      <c r="D57" s="19">
        <v>7293</v>
      </c>
      <c r="E57" s="19">
        <v>164</v>
      </c>
      <c r="F57" s="19"/>
      <c r="G57" s="19">
        <v>799</v>
      </c>
      <c r="H57" s="19"/>
      <c r="I57" s="19">
        <f t="shared" si="13"/>
        <v>7918</v>
      </c>
      <c r="J57" s="19">
        <v>7500</v>
      </c>
      <c r="K57" s="19">
        <f t="shared" si="14"/>
        <v>418</v>
      </c>
      <c r="L57" s="31"/>
      <c r="M57" s="27"/>
      <c r="N57" s="29"/>
      <c r="O57" s="29"/>
      <c r="P57" s="29"/>
    </row>
    <row r="58" spans="1:16" ht="15.75" thickTop="1" x14ac:dyDescent="0.25">
      <c r="A58" s="24">
        <v>43781</v>
      </c>
      <c r="B58" s="6" t="str">
        <f t="shared" si="9"/>
        <v>Ккм 1</v>
      </c>
      <c r="C58" s="18">
        <v>1230</v>
      </c>
      <c r="D58" s="18">
        <v>6256</v>
      </c>
      <c r="E58" s="18"/>
      <c r="F58" s="18"/>
      <c r="G58" s="18">
        <v>1097</v>
      </c>
      <c r="H58" s="18"/>
      <c r="I58" s="18">
        <f t="shared" si="13"/>
        <v>6389</v>
      </c>
      <c r="J58" s="18">
        <v>6005</v>
      </c>
      <c r="K58" s="18">
        <f t="shared" si="14"/>
        <v>384</v>
      </c>
      <c r="L58" s="30">
        <v>3</v>
      </c>
      <c r="M58" s="26">
        <f t="shared" ref="M58" si="87">J58+J59</f>
        <v>18005</v>
      </c>
      <c r="N58" s="28">
        <f t="shared" ref="N58" si="88">F58+F59</f>
        <v>0</v>
      </c>
      <c r="O58" s="28">
        <f t="shared" ref="O58" si="89">G58+G59</f>
        <v>2905</v>
      </c>
      <c r="P58" s="28">
        <f>ОПТ!K58</f>
        <v>3500</v>
      </c>
    </row>
    <row r="59" spans="1:16" ht="15.75" thickBot="1" x14ac:dyDescent="0.3">
      <c r="A59" s="25"/>
      <c r="B59" s="7" t="str">
        <f t="shared" si="12"/>
        <v>Ккм 2</v>
      </c>
      <c r="C59" s="19">
        <v>1564</v>
      </c>
      <c r="D59" s="19">
        <v>14515</v>
      </c>
      <c r="E59" s="19">
        <v>728</v>
      </c>
      <c r="F59" s="19"/>
      <c r="G59" s="19">
        <v>1808</v>
      </c>
      <c r="H59" s="19"/>
      <c r="I59" s="19">
        <f t="shared" si="13"/>
        <v>13543</v>
      </c>
      <c r="J59" s="19">
        <v>12000</v>
      </c>
      <c r="K59" s="19">
        <f t="shared" si="14"/>
        <v>1543</v>
      </c>
      <c r="L59" s="31"/>
      <c r="M59" s="27"/>
      <c r="N59" s="29"/>
      <c r="O59" s="29"/>
      <c r="P59" s="29"/>
    </row>
    <row r="60" spans="1:16" ht="15.75" thickTop="1" x14ac:dyDescent="0.25">
      <c r="A60" s="24">
        <v>43782</v>
      </c>
      <c r="B60" s="6" t="str">
        <f t="shared" si="9"/>
        <v>Ккм 1</v>
      </c>
      <c r="C60" s="18">
        <v>1638</v>
      </c>
      <c r="D60" s="18">
        <v>6863</v>
      </c>
      <c r="E60" s="18">
        <v>150</v>
      </c>
      <c r="F60" s="18"/>
      <c r="G60" s="18">
        <v>2708</v>
      </c>
      <c r="H60" s="18"/>
      <c r="I60" s="18">
        <f t="shared" si="13"/>
        <v>5643</v>
      </c>
      <c r="J60" s="18">
        <v>5000</v>
      </c>
      <c r="K60" s="18">
        <f t="shared" si="14"/>
        <v>643</v>
      </c>
      <c r="L60" s="30">
        <v>3</v>
      </c>
      <c r="M60" s="26">
        <f t="shared" ref="M60" si="90">J60+J61</f>
        <v>17500</v>
      </c>
      <c r="N60" s="28">
        <f t="shared" ref="N60" si="91">F60+F61</f>
        <v>0</v>
      </c>
      <c r="O60" s="28">
        <f t="shared" ref="O60" si="92">G60+G61</f>
        <v>6481</v>
      </c>
      <c r="P60" s="28">
        <f>ОПТ!K60</f>
        <v>6000</v>
      </c>
    </row>
    <row r="61" spans="1:16" ht="15.75" thickBot="1" x14ac:dyDescent="0.3">
      <c r="A61" s="25"/>
      <c r="B61" s="7" t="str">
        <f t="shared" si="12"/>
        <v>Ккм 2</v>
      </c>
      <c r="C61" s="19">
        <v>1543</v>
      </c>
      <c r="D61" s="19">
        <v>16444</v>
      </c>
      <c r="E61" s="19">
        <v>1397</v>
      </c>
      <c r="F61" s="19"/>
      <c r="G61" s="19">
        <v>3773</v>
      </c>
      <c r="H61" s="19"/>
      <c r="I61" s="19">
        <f t="shared" si="13"/>
        <v>12817</v>
      </c>
      <c r="J61" s="19">
        <v>12500</v>
      </c>
      <c r="K61" s="19">
        <f t="shared" si="14"/>
        <v>317</v>
      </c>
      <c r="L61" s="31"/>
      <c r="M61" s="27"/>
      <c r="N61" s="29"/>
      <c r="O61" s="29"/>
      <c r="P61" s="29"/>
    </row>
    <row r="62" spans="1:16" ht="15.75" thickTop="1" x14ac:dyDescent="0.25">
      <c r="A62" s="24">
        <v>43783</v>
      </c>
      <c r="B62" s="6" t="str">
        <f t="shared" si="9"/>
        <v>Ккм 1</v>
      </c>
      <c r="C62" s="18">
        <v>723</v>
      </c>
      <c r="D62" s="18">
        <v>32237</v>
      </c>
      <c r="E62" s="18"/>
      <c r="F62" s="18">
        <v>20995</v>
      </c>
      <c r="G62" s="18"/>
      <c r="H62" s="18"/>
      <c r="I62" s="18">
        <f t="shared" si="13"/>
        <v>11965</v>
      </c>
      <c r="J62" s="18">
        <v>11500</v>
      </c>
      <c r="K62" s="18">
        <f t="shared" si="14"/>
        <v>465</v>
      </c>
      <c r="L62" s="30">
        <v>3</v>
      </c>
      <c r="M62" s="26">
        <f t="shared" ref="M62" si="93">J62+J63</f>
        <v>26000</v>
      </c>
      <c r="N62" s="28">
        <f t="shared" ref="N62" si="94">F62+F63</f>
        <v>20995</v>
      </c>
      <c r="O62" s="28">
        <f t="shared" ref="O62" si="95">G62+G63</f>
        <v>3245</v>
      </c>
      <c r="P62" s="28">
        <f>ОПТ!K62</f>
        <v>8000</v>
      </c>
    </row>
    <row r="63" spans="1:16" ht="15.75" thickBot="1" x14ac:dyDescent="0.3">
      <c r="A63" s="25"/>
      <c r="B63" s="7" t="str">
        <f t="shared" si="12"/>
        <v>Ккм 2</v>
      </c>
      <c r="C63" s="19">
        <v>1517</v>
      </c>
      <c r="D63" s="19">
        <v>17061</v>
      </c>
      <c r="E63" s="19">
        <v>158</v>
      </c>
      <c r="F63" s="19"/>
      <c r="G63" s="19">
        <v>3245</v>
      </c>
      <c r="H63" s="19"/>
      <c r="I63" s="19">
        <f t="shared" si="13"/>
        <v>15175</v>
      </c>
      <c r="J63" s="19">
        <v>14500</v>
      </c>
      <c r="K63" s="19">
        <f t="shared" si="14"/>
        <v>675</v>
      </c>
      <c r="L63" s="31"/>
      <c r="M63" s="27"/>
      <c r="N63" s="29"/>
      <c r="O63" s="29"/>
      <c r="P63" s="29"/>
    </row>
    <row r="64" spans="1:16" ht="15.75" thickTop="1" x14ac:dyDescent="0.25">
      <c r="A64" s="24">
        <v>43784</v>
      </c>
      <c r="B64" s="6" t="str">
        <f t="shared" si="9"/>
        <v>Ккм 1</v>
      </c>
      <c r="C64" s="18">
        <v>465</v>
      </c>
      <c r="D64" s="18">
        <v>11047</v>
      </c>
      <c r="E64" s="18"/>
      <c r="F64" s="18"/>
      <c r="G64" s="18">
        <v>988</v>
      </c>
      <c r="H64" s="18"/>
      <c r="I64" s="18">
        <f t="shared" si="13"/>
        <v>10524</v>
      </c>
      <c r="J64" s="18">
        <v>10500</v>
      </c>
      <c r="K64" s="18">
        <f t="shared" si="14"/>
        <v>24</v>
      </c>
      <c r="L64" s="30">
        <v>2</v>
      </c>
      <c r="M64" s="26">
        <f t="shared" ref="M64" si="96">J64+J65</f>
        <v>23000</v>
      </c>
      <c r="N64" s="28">
        <f t="shared" ref="N64" si="97">F64+F65</f>
        <v>0</v>
      </c>
      <c r="O64" s="28">
        <f t="shared" ref="O64" si="98">G64+G65</f>
        <v>5852</v>
      </c>
      <c r="P64" s="28">
        <f>ОПТ!K64</f>
        <v>8500</v>
      </c>
    </row>
    <row r="65" spans="1:16" ht="15.75" thickBot="1" x14ac:dyDescent="0.3">
      <c r="A65" s="25"/>
      <c r="B65" s="7" t="str">
        <f t="shared" si="12"/>
        <v>Ккм 2</v>
      </c>
      <c r="C65" s="19">
        <v>675</v>
      </c>
      <c r="D65" s="19">
        <v>17666</v>
      </c>
      <c r="E65" s="19">
        <v>647</v>
      </c>
      <c r="F65" s="19"/>
      <c r="G65" s="19">
        <v>4864</v>
      </c>
      <c r="H65" s="19"/>
      <c r="I65" s="19">
        <f t="shared" si="13"/>
        <v>12830</v>
      </c>
      <c r="J65" s="19">
        <v>12500</v>
      </c>
      <c r="K65" s="19">
        <f t="shared" si="14"/>
        <v>330</v>
      </c>
      <c r="L65" s="31"/>
      <c r="M65" s="27"/>
      <c r="N65" s="29"/>
      <c r="O65" s="29"/>
      <c r="P65" s="29"/>
    </row>
    <row r="66" spans="1:16" ht="15.75" thickTop="1" x14ac:dyDescent="0.25">
      <c r="A66" s="24">
        <v>43785</v>
      </c>
      <c r="B66" s="6" t="str">
        <f t="shared" si="9"/>
        <v>Ккм 1</v>
      </c>
      <c r="C66" s="18">
        <v>2168</v>
      </c>
      <c r="D66" s="18">
        <v>26217</v>
      </c>
      <c r="E66" s="18">
        <v>250</v>
      </c>
      <c r="F66" s="18"/>
      <c r="G66" s="18">
        <v>3467</v>
      </c>
      <c r="H66" s="18"/>
      <c r="I66" s="18">
        <v>24668</v>
      </c>
      <c r="J66" s="18">
        <v>24000</v>
      </c>
      <c r="K66" s="18">
        <f t="shared" si="14"/>
        <v>668</v>
      </c>
      <c r="L66" s="30">
        <v>4</v>
      </c>
      <c r="M66" s="26">
        <f t="shared" ref="M66" si="99">J66+J67</f>
        <v>40000</v>
      </c>
      <c r="N66" s="28">
        <f t="shared" ref="N66" si="100">F66+F67</f>
        <v>0</v>
      </c>
      <c r="O66" s="28">
        <f t="shared" ref="O66" si="101">G66+G67</f>
        <v>10557</v>
      </c>
      <c r="P66" s="28">
        <f>ОПТ!K66</f>
        <v>0</v>
      </c>
    </row>
    <row r="67" spans="1:16" ht="15.75" thickBot="1" x14ac:dyDescent="0.3">
      <c r="A67" s="25"/>
      <c r="B67" s="7" t="str">
        <f t="shared" si="12"/>
        <v>Ккм 2</v>
      </c>
      <c r="C67" s="19">
        <v>1330</v>
      </c>
      <c r="D67" s="19">
        <v>22710</v>
      </c>
      <c r="E67" s="19"/>
      <c r="F67" s="19"/>
      <c r="G67" s="19">
        <v>7090</v>
      </c>
      <c r="H67" s="19"/>
      <c r="I67" s="19">
        <v>16950</v>
      </c>
      <c r="J67" s="19">
        <v>16000</v>
      </c>
      <c r="K67" s="19">
        <f t="shared" si="14"/>
        <v>950</v>
      </c>
      <c r="L67" s="31"/>
      <c r="M67" s="27"/>
      <c r="N67" s="29"/>
      <c r="O67" s="29"/>
      <c r="P67" s="29"/>
    </row>
    <row r="68" spans="1:16" ht="15.75" thickTop="1" x14ac:dyDescent="0.25">
      <c r="A68" s="24">
        <v>43786</v>
      </c>
      <c r="B68" s="6" t="str">
        <f t="shared" si="9"/>
        <v>Ккм 1</v>
      </c>
      <c r="C68" s="18">
        <v>1763</v>
      </c>
      <c r="D68" s="18">
        <v>21575</v>
      </c>
      <c r="E68" s="18"/>
      <c r="F68" s="18"/>
      <c r="G68" s="18">
        <v>8984</v>
      </c>
      <c r="H68" s="18"/>
      <c r="I68" s="18">
        <f t="shared" si="13"/>
        <v>14354</v>
      </c>
      <c r="J68" s="18">
        <v>13500</v>
      </c>
      <c r="K68" s="18">
        <f t="shared" si="14"/>
        <v>854</v>
      </c>
      <c r="L68" s="30">
        <v>3</v>
      </c>
      <c r="M68" s="26">
        <f t="shared" ref="M68" si="102">J68+J69</f>
        <v>29500</v>
      </c>
      <c r="N68" s="28">
        <f t="shared" ref="N68" si="103">F68+F69</f>
        <v>0</v>
      </c>
      <c r="O68" s="28">
        <f t="shared" ref="O68" si="104">G68+G69</f>
        <v>14553</v>
      </c>
      <c r="P68" s="28">
        <f>ОПТ!K68</f>
        <v>3000</v>
      </c>
    </row>
    <row r="69" spans="1:16" ht="15.75" thickBot="1" x14ac:dyDescent="0.3">
      <c r="A69" s="25"/>
      <c r="B69" s="7" t="str">
        <f t="shared" si="12"/>
        <v>Ккм 2</v>
      </c>
      <c r="C69" s="19">
        <v>2040</v>
      </c>
      <c r="D69" s="19">
        <v>20860</v>
      </c>
      <c r="E69" s="19">
        <v>750</v>
      </c>
      <c r="F69" s="19"/>
      <c r="G69" s="19">
        <v>5569</v>
      </c>
      <c r="H69" s="19"/>
      <c r="I69" s="19">
        <f t="shared" si="13"/>
        <v>16581</v>
      </c>
      <c r="J69" s="19">
        <v>16000</v>
      </c>
      <c r="K69" s="19">
        <f t="shared" si="14"/>
        <v>581</v>
      </c>
      <c r="L69" s="31"/>
      <c r="M69" s="27"/>
      <c r="N69" s="29"/>
      <c r="O69" s="29"/>
      <c r="P69" s="29"/>
    </row>
    <row r="70" spans="1:16" ht="15.75" thickTop="1" x14ac:dyDescent="0.25">
      <c r="A70" s="24">
        <v>43787</v>
      </c>
      <c r="B70" s="6" t="str">
        <f t="shared" si="9"/>
        <v>Ккм 1</v>
      </c>
      <c r="C70" s="18">
        <v>1390</v>
      </c>
      <c r="D70" s="18">
        <v>12579</v>
      </c>
      <c r="E70" s="18"/>
      <c r="F70" s="18"/>
      <c r="G70" s="18">
        <v>3570</v>
      </c>
      <c r="H70" s="18">
        <v>79</v>
      </c>
      <c r="I70" s="18">
        <f t="shared" si="13"/>
        <v>10320</v>
      </c>
      <c r="J70" s="18">
        <v>8000</v>
      </c>
      <c r="K70" s="18">
        <f t="shared" si="14"/>
        <v>2320</v>
      </c>
      <c r="L70" s="30">
        <v>2</v>
      </c>
      <c r="M70" s="26">
        <f t="shared" ref="M70" si="105">J70+J71</f>
        <v>15500</v>
      </c>
      <c r="N70" s="28">
        <f t="shared" ref="N70" si="106">F70+F71</f>
        <v>0</v>
      </c>
      <c r="O70" s="28">
        <f t="shared" ref="O70" si="107">G70+G71</f>
        <v>4932</v>
      </c>
      <c r="P70" s="28">
        <f>ОПТ!K70</f>
        <v>0</v>
      </c>
    </row>
    <row r="71" spans="1:16" ht="15.75" thickBot="1" x14ac:dyDescent="0.3">
      <c r="A71" s="25"/>
      <c r="B71" s="7" t="str">
        <f t="shared" si="12"/>
        <v>Ккм 2</v>
      </c>
      <c r="C71" s="19">
        <v>1581</v>
      </c>
      <c r="D71" s="19">
        <v>8319</v>
      </c>
      <c r="E71" s="19">
        <v>597</v>
      </c>
      <c r="F71" s="19"/>
      <c r="G71" s="19">
        <v>1362</v>
      </c>
      <c r="H71" s="19"/>
      <c r="I71" s="19">
        <f t="shared" si="13"/>
        <v>7941</v>
      </c>
      <c r="J71" s="19">
        <v>7500</v>
      </c>
      <c r="K71" s="19">
        <f t="shared" si="14"/>
        <v>441</v>
      </c>
      <c r="L71" s="31"/>
      <c r="M71" s="27"/>
      <c r="N71" s="29"/>
      <c r="O71" s="29"/>
      <c r="P71" s="29"/>
    </row>
    <row r="72" spans="1:16" ht="15.75" thickTop="1" x14ac:dyDescent="0.25">
      <c r="A72" s="24">
        <v>43788</v>
      </c>
      <c r="B72" s="6" t="str">
        <f t="shared" ref="B72:B78" si="108">$B$2</f>
        <v>Ккм 1</v>
      </c>
      <c r="C72" s="18">
        <v>2320</v>
      </c>
      <c r="D72" s="18">
        <v>12313</v>
      </c>
      <c r="E72" s="18">
        <v>1589</v>
      </c>
      <c r="F72" s="18"/>
      <c r="G72" s="18">
        <v>2127</v>
      </c>
      <c r="H72" s="18"/>
      <c r="I72" s="18">
        <f t="shared" si="13"/>
        <v>10917</v>
      </c>
      <c r="J72" s="18">
        <v>9500</v>
      </c>
      <c r="K72" s="18">
        <f t="shared" si="14"/>
        <v>1417</v>
      </c>
      <c r="L72" s="30">
        <v>3</v>
      </c>
      <c r="M72" s="26">
        <f t="shared" ref="M72" si="109">J72+J73</f>
        <v>24500</v>
      </c>
      <c r="N72" s="28">
        <f t="shared" ref="N72" si="110">F72+F73</f>
        <v>0</v>
      </c>
      <c r="O72" s="28">
        <f t="shared" ref="O72" si="111">G72+G73</f>
        <v>3297</v>
      </c>
      <c r="P72" s="28">
        <v>11500</v>
      </c>
    </row>
    <row r="73" spans="1:16" ht="15.75" thickBot="1" x14ac:dyDescent="0.3">
      <c r="A73" s="25"/>
      <c r="B73" s="7" t="str">
        <f t="shared" ref="B73:B79" si="112">$B$3</f>
        <v>Ккм 2</v>
      </c>
      <c r="C73" s="19">
        <v>1914</v>
      </c>
      <c r="D73" s="19">
        <v>18294</v>
      </c>
      <c r="E73" s="19">
        <v>2840</v>
      </c>
      <c r="F73" s="19"/>
      <c r="G73" s="19">
        <v>1170</v>
      </c>
      <c r="H73" s="19"/>
      <c r="I73" s="19">
        <f t="shared" si="13"/>
        <v>16198</v>
      </c>
      <c r="J73" s="19">
        <v>15000</v>
      </c>
      <c r="K73" s="19">
        <f t="shared" si="14"/>
        <v>1198</v>
      </c>
      <c r="L73" s="31"/>
      <c r="M73" s="27"/>
      <c r="N73" s="29"/>
      <c r="O73" s="29"/>
      <c r="P73" s="29"/>
    </row>
    <row r="74" spans="1:16" ht="15.75" thickTop="1" x14ac:dyDescent="0.25">
      <c r="A74" s="24">
        <v>43789</v>
      </c>
      <c r="B74" s="6" t="str">
        <f t="shared" si="108"/>
        <v>Ккм 1</v>
      </c>
      <c r="C74" s="18">
        <v>1944</v>
      </c>
      <c r="D74" s="18">
        <v>18495</v>
      </c>
      <c r="E74" s="18"/>
      <c r="F74" s="18"/>
      <c r="G74" s="18">
        <v>9990</v>
      </c>
      <c r="H74" s="18"/>
      <c r="I74" s="18">
        <f t="shared" ref="I74:I79" si="113">(C74+D74)-E74-F74-G74-H74</f>
        <v>10449</v>
      </c>
      <c r="J74" s="18">
        <v>8000</v>
      </c>
      <c r="K74" s="18">
        <f t="shared" ref="K74:K79" si="114">I74-J74</f>
        <v>2449</v>
      </c>
      <c r="L74" s="30">
        <v>3</v>
      </c>
      <c r="M74" s="26">
        <f t="shared" ref="M74" si="115">J74+J75</f>
        <v>20500</v>
      </c>
      <c r="N74" s="28">
        <f t="shared" ref="N74" si="116">F74+F75</f>
        <v>0</v>
      </c>
      <c r="O74" s="28">
        <f t="shared" ref="O74" si="117">G74+G75</f>
        <v>12417</v>
      </c>
      <c r="P74" s="28">
        <f>ОПТ!K74</f>
        <v>0</v>
      </c>
    </row>
    <row r="75" spans="1:16" ht="15.75" thickBot="1" x14ac:dyDescent="0.3">
      <c r="A75" s="25"/>
      <c r="B75" s="7" t="str">
        <f t="shared" si="112"/>
        <v>Ккм 2</v>
      </c>
      <c r="C75" s="19">
        <v>1294</v>
      </c>
      <c r="D75" s="19">
        <v>16610</v>
      </c>
      <c r="E75" s="19">
        <v>898</v>
      </c>
      <c r="F75" s="19"/>
      <c r="G75" s="19">
        <v>2427</v>
      </c>
      <c r="H75" s="19"/>
      <c r="I75" s="19">
        <f t="shared" si="113"/>
        <v>14579</v>
      </c>
      <c r="J75" s="19">
        <v>12500</v>
      </c>
      <c r="K75" s="19">
        <f t="shared" si="114"/>
        <v>2079</v>
      </c>
      <c r="L75" s="31"/>
      <c r="M75" s="27"/>
      <c r="N75" s="29"/>
      <c r="O75" s="29"/>
      <c r="P75" s="29"/>
    </row>
    <row r="76" spans="1:16" ht="15.75" thickTop="1" x14ac:dyDescent="0.25">
      <c r="A76" s="24">
        <v>43790</v>
      </c>
      <c r="B76" s="6" t="str">
        <f t="shared" si="108"/>
        <v>Ккм 1</v>
      </c>
      <c r="C76" s="18">
        <v>2459</v>
      </c>
      <c r="D76" s="18">
        <v>143131</v>
      </c>
      <c r="E76" s="18"/>
      <c r="F76" s="18">
        <v>134490</v>
      </c>
      <c r="G76" s="18">
        <v>414</v>
      </c>
      <c r="H76" s="18"/>
      <c r="I76" s="18">
        <f t="shared" si="113"/>
        <v>10686</v>
      </c>
      <c r="J76" s="18">
        <v>10000</v>
      </c>
      <c r="K76" s="18">
        <f t="shared" si="114"/>
        <v>686</v>
      </c>
      <c r="L76" s="30"/>
      <c r="M76" s="26">
        <f t="shared" ref="M76" si="118">J76+J77</f>
        <v>34500</v>
      </c>
      <c r="N76" s="28">
        <f t="shared" ref="N76" si="119">F76+F77</f>
        <v>206490</v>
      </c>
      <c r="O76" s="28">
        <f t="shared" ref="O76" si="120">G76+G77</f>
        <v>7168</v>
      </c>
      <c r="P76" s="28">
        <f>ОПТ!K76</f>
        <v>7000</v>
      </c>
    </row>
    <row r="77" spans="1:16" ht="15.75" thickBot="1" x14ac:dyDescent="0.3">
      <c r="A77" s="25"/>
      <c r="B77" s="7" t="str">
        <f t="shared" si="112"/>
        <v>Ккм 2</v>
      </c>
      <c r="C77" s="19">
        <v>2079</v>
      </c>
      <c r="D77" s="19">
        <v>102087</v>
      </c>
      <c r="E77" s="19">
        <v>643</v>
      </c>
      <c r="F77" s="19">
        <v>72000</v>
      </c>
      <c r="G77" s="19">
        <v>6754</v>
      </c>
      <c r="H77" s="19"/>
      <c r="I77" s="19">
        <f t="shared" si="113"/>
        <v>24769</v>
      </c>
      <c r="J77" s="19">
        <v>24500</v>
      </c>
      <c r="K77" s="19">
        <f t="shared" si="114"/>
        <v>269</v>
      </c>
      <c r="L77" s="31"/>
      <c r="M77" s="27"/>
      <c r="N77" s="29"/>
      <c r="O77" s="29"/>
      <c r="P77" s="29"/>
    </row>
    <row r="78" spans="1:16" ht="15.75" thickTop="1" x14ac:dyDescent="0.25">
      <c r="A78" s="24">
        <v>43791</v>
      </c>
      <c r="B78" s="6" t="str">
        <f t="shared" si="108"/>
        <v>Ккм 1</v>
      </c>
      <c r="C78" s="18"/>
      <c r="D78" s="18"/>
      <c r="E78" s="18"/>
      <c r="F78" s="18"/>
      <c r="G78" s="18"/>
      <c r="H78" s="18"/>
      <c r="I78" s="18">
        <f t="shared" si="113"/>
        <v>0</v>
      </c>
      <c r="J78" s="18"/>
      <c r="K78" s="18">
        <f t="shared" si="114"/>
        <v>0</v>
      </c>
      <c r="L78" s="30"/>
      <c r="M78" s="26">
        <f t="shared" ref="M78" si="121">J78+J79</f>
        <v>0</v>
      </c>
      <c r="N78" s="28">
        <f t="shared" ref="N78" si="122">F78+F79</f>
        <v>0</v>
      </c>
      <c r="O78" s="28">
        <f t="shared" ref="O78" si="123">G78+G79</f>
        <v>0</v>
      </c>
      <c r="P78" s="28">
        <f>ОПТ!K78</f>
        <v>0</v>
      </c>
    </row>
    <row r="79" spans="1:16" ht="15.75" thickBot="1" x14ac:dyDescent="0.3">
      <c r="A79" s="25"/>
      <c r="B79" s="7" t="str">
        <f t="shared" si="112"/>
        <v>Ккм 2</v>
      </c>
      <c r="C79" s="19"/>
      <c r="D79" s="19"/>
      <c r="E79" s="19"/>
      <c r="F79" s="19"/>
      <c r="G79" s="19"/>
      <c r="H79" s="19"/>
      <c r="I79" s="19">
        <f t="shared" si="113"/>
        <v>0</v>
      </c>
      <c r="J79" s="19"/>
      <c r="K79" s="19">
        <f t="shared" si="114"/>
        <v>0</v>
      </c>
      <c r="L79" s="31"/>
      <c r="M79" s="27"/>
      <c r="N79" s="29"/>
      <c r="O79" s="29"/>
      <c r="P79" s="29"/>
    </row>
    <row r="80" spans="1:16" ht="16.5" thickTop="1" thickBot="1" x14ac:dyDescent="0.3"/>
    <row r="81" spans="1:15" ht="15.75" thickTop="1" x14ac:dyDescent="0.25">
      <c r="A81" s="24">
        <v>43952</v>
      </c>
      <c r="L81">
        <v>4</v>
      </c>
      <c r="M81">
        <v>18</v>
      </c>
      <c r="O81">
        <v>32</v>
      </c>
    </row>
    <row r="82" spans="1:15" ht="15.75" thickBot="1" x14ac:dyDescent="0.3">
      <c r="A82" s="25"/>
    </row>
    <row r="83" spans="1:15" ht="15.75" thickTop="1" x14ac:dyDescent="0.25"/>
  </sheetData>
  <mergeCells count="235">
    <mergeCell ref="A81:A82"/>
    <mergeCell ref="L16:L17"/>
    <mergeCell ref="L18:L19"/>
    <mergeCell ref="L20:L21"/>
    <mergeCell ref="L22:L23"/>
    <mergeCell ref="A76:A77"/>
    <mergeCell ref="M76:M77"/>
    <mergeCell ref="N76:N77"/>
    <mergeCell ref="O76:O77"/>
    <mergeCell ref="P76:P77"/>
    <mergeCell ref="A68:A69"/>
    <mergeCell ref="M68:M69"/>
    <mergeCell ref="N68:N69"/>
    <mergeCell ref="O68:O69"/>
    <mergeCell ref="P68:P69"/>
    <mergeCell ref="A70:A71"/>
    <mergeCell ref="M70:M71"/>
    <mergeCell ref="N70:N71"/>
    <mergeCell ref="O70:O71"/>
    <mergeCell ref="P70:P71"/>
    <mergeCell ref="L68:L69"/>
    <mergeCell ref="L70:L71"/>
    <mergeCell ref="A64:A65"/>
    <mergeCell ref="M64:M65"/>
    <mergeCell ref="N64:N65"/>
    <mergeCell ref="A78:A79"/>
    <mergeCell ref="M78:M79"/>
    <mergeCell ref="N78:N79"/>
    <mergeCell ref="O78:O79"/>
    <mergeCell ref="P78:P79"/>
    <mergeCell ref="L76:L77"/>
    <mergeCell ref="L78:L79"/>
    <mergeCell ref="A72:A73"/>
    <mergeCell ref="M72:M73"/>
    <mergeCell ref="N72:N73"/>
    <mergeCell ref="O72:O73"/>
    <mergeCell ref="P72:P73"/>
    <mergeCell ref="A74:A75"/>
    <mergeCell ref="M74:M75"/>
    <mergeCell ref="N74:N75"/>
    <mergeCell ref="O74:O75"/>
    <mergeCell ref="P74:P75"/>
    <mergeCell ref="L72:L73"/>
    <mergeCell ref="L74:L75"/>
    <mergeCell ref="O64:O65"/>
    <mergeCell ref="P64:P65"/>
    <mergeCell ref="A66:A67"/>
    <mergeCell ref="M66:M67"/>
    <mergeCell ref="N66:N67"/>
    <mergeCell ref="O66:O67"/>
    <mergeCell ref="P66:P67"/>
    <mergeCell ref="L64:L65"/>
    <mergeCell ref="L66:L67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L60:L61"/>
    <mergeCell ref="L62:L63"/>
    <mergeCell ref="A56:A57"/>
    <mergeCell ref="M56:M57"/>
    <mergeCell ref="N56:N57"/>
    <mergeCell ref="O56:O57"/>
    <mergeCell ref="P56:P57"/>
    <mergeCell ref="A58:A59"/>
    <mergeCell ref="M58:M59"/>
    <mergeCell ref="N58:N59"/>
    <mergeCell ref="O58:O59"/>
    <mergeCell ref="P58:P59"/>
    <mergeCell ref="L56:L57"/>
    <mergeCell ref="L58:L59"/>
    <mergeCell ref="A52:A53"/>
    <mergeCell ref="M52:M53"/>
    <mergeCell ref="N52:N53"/>
    <mergeCell ref="O52:O53"/>
    <mergeCell ref="P52:P53"/>
    <mergeCell ref="A54:A55"/>
    <mergeCell ref="M54:M55"/>
    <mergeCell ref="N54:N55"/>
    <mergeCell ref="O54:O55"/>
    <mergeCell ref="P54:P55"/>
    <mergeCell ref="L52:L53"/>
    <mergeCell ref="L54:L55"/>
    <mergeCell ref="A48:A49"/>
    <mergeCell ref="M48:M49"/>
    <mergeCell ref="N48:N49"/>
    <mergeCell ref="O48:O49"/>
    <mergeCell ref="P48:P49"/>
    <mergeCell ref="A50:A51"/>
    <mergeCell ref="M50:M51"/>
    <mergeCell ref="N50:N51"/>
    <mergeCell ref="O50:O51"/>
    <mergeCell ref="P50:P51"/>
    <mergeCell ref="L48:L49"/>
    <mergeCell ref="L50:L51"/>
    <mergeCell ref="M32:M33"/>
    <mergeCell ref="N32:N33"/>
    <mergeCell ref="O32:O33"/>
    <mergeCell ref="P32:P33"/>
    <mergeCell ref="L30:L31"/>
    <mergeCell ref="L32:L33"/>
    <mergeCell ref="L34:L35"/>
    <mergeCell ref="A36:A37"/>
    <mergeCell ref="M36:M37"/>
    <mergeCell ref="L6:L7"/>
    <mergeCell ref="A44:A45"/>
    <mergeCell ref="M44:M45"/>
    <mergeCell ref="N44:N45"/>
    <mergeCell ref="O44:O45"/>
    <mergeCell ref="P44:P45"/>
    <mergeCell ref="A46:A47"/>
    <mergeCell ref="M46:M47"/>
    <mergeCell ref="N46:N47"/>
    <mergeCell ref="O46:O47"/>
    <mergeCell ref="P46:P47"/>
    <mergeCell ref="L44:L45"/>
    <mergeCell ref="L46:L47"/>
    <mergeCell ref="A30:A31"/>
    <mergeCell ref="M30:M31"/>
    <mergeCell ref="N30:N31"/>
    <mergeCell ref="O30:O31"/>
    <mergeCell ref="P30:P31"/>
    <mergeCell ref="A34:A35"/>
    <mergeCell ref="M34:M35"/>
    <mergeCell ref="N34:N35"/>
    <mergeCell ref="O34:O35"/>
    <mergeCell ref="P34:P35"/>
    <mergeCell ref="A32:A33"/>
    <mergeCell ref="A20:A21"/>
    <mergeCell ref="M20:M21"/>
    <mergeCell ref="N20:N21"/>
    <mergeCell ref="O20:O21"/>
    <mergeCell ref="P20:P21"/>
    <mergeCell ref="A6:A7"/>
    <mergeCell ref="M6:M7"/>
    <mergeCell ref="N6:N7"/>
    <mergeCell ref="O6:O7"/>
    <mergeCell ref="P6:P7"/>
    <mergeCell ref="A8:A9"/>
    <mergeCell ref="M8:M9"/>
    <mergeCell ref="N8:N9"/>
    <mergeCell ref="O8:O9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P8:P9"/>
    <mergeCell ref="A10:A11"/>
    <mergeCell ref="M10:M11"/>
    <mergeCell ref="N10:N11"/>
    <mergeCell ref="O10:O11"/>
    <mergeCell ref="P10:P11"/>
    <mergeCell ref="P12:P13"/>
    <mergeCell ref="P14:P15"/>
    <mergeCell ref="A12:A13"/>
    <mergeCell ref="M12:M13"/>
    <mergeCell ref="N12:N13"/>
    <mergeCell ref="O12:O13"/>
    <mergeCell ref="A14:A15"/>
    <mergeCell ref="M14:M15"/>
    <mergeCell ref="N14:N15"/>
    <mergeCell ref="O14:O15"/>
    <mergeCell ref="L8:L9"/>
    <mergeCell ref="L10:L11"/>
    <mergeCell ref="L12:L13"/>
    <mergeCell ref="L14:L15"/>
    <mergeCell ref="P2:P3"/>
    <mergeCell ref="O2:O3"/>
    <mergeCell ref="A2:A3"/>
    <mergeCell ref="M2:M3"/>
    <mergeCell ref="N2:N3"/>
    <mergeCell ref="A4:A5"/>
    <mergeCell ref="M4:M5"/>
    <mergeCell ref="N4:N5"/>
    <mergeCell ref="O4:O5"/>
    <mergeCell ref="P4:P5"/>
    <mergeCell ref="L2:L3"/>
    <mergeCell ref="L4:L5"/>
    <mergeCell ref="A22:A23"/>
    <mergeCell ref="M22:M23"/>
    <mergeCell ref="N22:N23"/>
    <mergeCell ref="O22:O23"/>
    <mergeCell ref="P22:P23"/>
    <mergeCell ref="A24:A25"/>
    <mergeCell ref="M24:M25"/>
    <mergeCell ref="N24:N25"/>
    <mergeCell ref="O24:O25"/>
    <mergeCell ref="P24:P25"/>
    <mergeCell ref="L24:L25"/>
    <mergeCell ref="A26:A27"/>
    <mergeCell ref="M26:M27"/>
    <mergeCell ref="N26:N27"/>
    <mergeCell ref="O26:O27"/>
    <mergeCell ref="P26:P27"/>
    <mergeCell ref="A28:A29"/>
    <mergeCell ref="M28:M29"/>
    <mergeCell ref="N28:N29"/>
    <mergeCell ref="O28:O29"/>
    <mergeCell ref="P28:P29"/>
    <mergeCell ref="L26:L27"/>
    <mergeCell ref="L28:L29"/>
    <mergeCell ref="A38:A39"/>
    <mergeCell ref="M38:M39"/>
    <mergeCell ref="N38:N39"/>
    <mergeCell ref="O38:O39"/>
    <mergeCell ref="P38:P39"/>
    <mergeCell ref="N36:N37"/>
    <mergeCell ref="O36:O37"/>
    <mergeCell ref="P36:P37"/>
    <mergeCell ref="L36:L37"/>
    <mergeCell ref="L38:L39"/>
    <mergeCell ref="A42:A43"/>
    <mergeCell ref="M42:M43"/>
    <mergeCell ref="N42:N43"/>
    <mergeCell ref="O42:O43"/>
    <mergeCell ref="P42:P43"/>
    <mergeCell ref="A40:A41"/>
    <mergeCell ref="M40:M41"/>
    <mergeCell ref="N40:N41"/>
    <mergeCell ref="O40:O41"/>
    <mergeCell ref="P40:P41"/>
    <mergeCell ref="L40:L41"/>
    <mergeCell ref="L42:L4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9"/>
  <sheetViews>
    <sheetView workbookViewId="0">
      <pane ySplit="1" topLeftCell="A2" activePane="bottomLeft" state="frozen"/>
      <selection pane="bottomLeft" activeCell="E88" sqref="E88"/>
    </sheetView>
  </sheetViews>
  <sheetFormatPr defaultRowHeight="15" x14ac:dyDescent="0.25"/>
  <cols>
    <col min="1" max="1" width="10" customWidth="1"/>
    <col min="2" max="2" width="12.140625" customWidth="1"/>
    <col min="3" max="3" width="11.85546875" customWidth="1"/>
    <col min="4" max="4" width="11.28515625" customWidth="1"/>
    <col min="5" max="5" width="11.85546875" customWidth="1"/>
    <col min="6" max="6" width="13.7109375" customWidth="1"/>
    <col min="7" max="7" width="13" customWidth="1"/>
    <col min="8" max="8" width="13.140625" customWidth="1"/>
    <col min="9" max="9" width="11.85546875" customWidth="1"/>
    <col min="10" max="10" width="26.42578125" customWidth="1"/>
    <col min="11" max="11" width="11.28515625" customWidth="1"/>
    <col min="12" max="12" width="13.140625" customWidth="1"/>
    <col min="13" max="13" width="11.85546875" customWidth="1"/>
    <col min="14" max="14" width="7.7109375" customWidth="1"/>
    <col min="15" max="15" width="13.5703125" customWidth="1"/>
    <col min="16" max="16" width="9.7109375" customWidth="1"/>
    <col min="17" max="17" width="13.140625" customWidth="1"/>
    <col min="18" max="18" width="11.5703125" customWidth="1"/>
    <col min="19" max="19" width="12.28515625" customWidth="1"/>
  </cols>
  <sheetData>
    <row r="1" spans="1:12" ht="19.5" thickBot="1" x14ac:dyDescent="0.3">
      <c r="A1" s="11" t="s">
        <v>0</v>
      </c>
      <c r="B1" s="12" t="s">
        <v>1</v>
      </c>
      <c r="C1" s="12" t="s">
        <v>17</v>
      </c>
      <c r="D1" s="12" t="s">
        <v>18</v>
      </c>
      <c r="E1" s="12" t="s">
        <v>19</v>
      </c>
      <c r="F1" s="12" t="s">
        <v>20</v>
      </c>
      <c r="G1" s="12" t="s">
        <v>25</v>
      </c>
      <c r="H1" s="12" t="s">
        <v>31</v>
      </c>
      <c r="I1" s="12" t="s">
        <v>32</v>
      </c>
      <c r="J1" s="12" t="s">
        <v>30</v>
      </c>
      <c r="K1" s="12" t="s">
        <v>4</v>
      </c>
      <c r="L1" s="12" t="s">
        <v>21</v>
      </c>
    </row>
    <row r="2" spans="1:12" ht="15" customHeight="1" thickTop="1" x14ac:dyDescent="0.25">
      <c r="A2" s="40">
        <v>43753</v>
      </c>
      <c r="B2" s="38">
        <v>167</v>
      </c>
      <c r="C2" s="42"/>
      <c r="D2" s="42"/>
      <c r="E2" s="42"/>
      <c r="F2" s="42">
        <v>3080</v>
      </c>
      <c r="G2" s="42"/>
      <c r="H2" s="42"/>
      <c r="I2" s="42"/>
      <c r="J2" s="42"/>
      <c r="K2" s="42">
        <v>12000</v>
      </c>
      <c r="L2" s="38">
        <f>(B2+C2+D2+E2+F2+G2+H2+I2-J2-K2)+(-'Долги - возвраты'!C2+'Долги - возвраты'!C3-'Долги - возвраты'!E2+'Долги - возвраты'!E3-'Долги - возвраты'!G2+'Долги - возвраты'!G3-'Долги - возвраты'!I2+'Долги - возвраты'!I3-'Долги - возвраты'!K2+'Долги - возвраты'!K3-'Долги - возвраты'!M2+'Долги - возвраты'!M3-'Долги - возвраты'!O2+'Долги - возвраты'!O3)</f>
        <v>127</v>
      </c>
    </row>
    <row r="3" spans="1:12" ht="15.75" customHeight="1" thickBot="1" x14ac:dyDescent="0.3">
      <c r="A3" s="41"/>
      <c r="B3" s="39"/>
      <c r="C3" s="43"/>
      <c r="D3" s="43"/>
      <c r="E3" s="43" t="s">
        <v>22</v>
      </c>
      <c r="F3" s="43"/>
      <c r="G3" s="43" t="s">
        <v>22</v>
      </c>
      <c r="H3" s="43"/>
      <c r="I3" s="43"/>
      <c r="J3" s="43"/>
      <c r="K3" s="43"/>
      <c r="L3" s="39"/>
    </row>
    <row r="4" spans="1:12" ht="15.75" customHeight="1" thickTop="1" x14ac:dyDescent="0.25">
      <c r="A4" s="40">
        <v>43754</v>
      </c>
      <c r="B4" s="38"/>
      <c r="C4" s="42"/>
      <c r="D4" s="42"/>
      <c r="E4" s="42"/>
      <c r="F4" s="42"/>
      <c r="G4" s="42"/>
      <c r="H4" s="42"/>
      <c r="I4" s="42"/>
      <c r="J4" s="42"/>
      <c r="K4" s="42"/>
      <c r="L4" s="38">
        <f>(B4+C4+D4+E4+F4+G4+H4+I4-J4-K4)+(-'Долги - возвраты'!C4+'Долги - возвраты'!C5-'Долги - возвраты'!E4+'Долги - возвраты'!E5-'Долги - возвраты'!G4+'Долги - возвраты'!G5-'Долги - возвраты'!I4+'Долги - возвраты'!I5-'Долги - возвраты'!K4+'Долги - возвраты'!K5-'Долги - возвраты'!M4+'Долги - возвраты'!M5-'Долги - возвраты'!O4+'Долги - возвраты'!O5)</f>
        <v>0</v>
      </c>
    </row>
    <row r="5" spans="1:12" ht="15.75" customHeight="1" thickBot="1" x14ac:dyDescent="0.3">
      <c r="A5" s="41"/>
      <c r="B5" s="39"/>
      <c r="C5" s="43"/>
      <c r="D5" s="43"/>
      <c r="E5" s="43" t="s">
        <v>22</v>
      </c>
      <c r="F5" s="43"/>
      <c r="G5" s="43" t="s">
        <v>22</v>
      </c>
      <c r="H5" s="43"/>
      <c r="I5" s="43"/>
      <c r="J5" s="43"/>
      <c r="K5" s="43" t="s">
        <v>22</v>
      </c>
      <c r="L5" s="39"/>
    </row>
    <row r="6" spans="1:12" ht="15.75" customHeight="1" thickTop="1" x14ac:dyDescent="0.25">
      <c r="A6" s="40">
        <v>43755</v>
      </c>
      <c r="B6" s="38">
        <v>127</v>
      </c>
      <c r="C6" s="42"/>
      <c r="D6" s="42">
        <v>4819</v>
      </c>
      <c r="E6" s="42"/>
      <c r="F6" s="42">
        <v>0</v>
      </c>
      <c r="G6" s="42"/>
      <c r="H6" s="42"/>
      <c r="I6" s="42"/>
      <c r="J6" s="42"/>
      <c r="K6" s="42">
        <v>4000</v>
      </c>
      <c r="L6" s="38">
        <f>(B6+C6+D6+E6+F6+G6+H6+I6-J6-K6)+(-'Долги - возвраты'!C6+'Долги - возвраты'!C7-'Долги - возвраты'!E6+'Долги - возвраты'!E7-'Долги - возвраты'!G6+'Долги - возвраты'!G7-'Долги - возвраты'!I6+'Долги - возвраты'!I7-'Долги - возвраты'!K6+'Долги - возвраты'!K7-'Долги - возвраты'!M6+'Долги - возвраты'!M7-'Долги - возвраты'!O6+'Долги - возвраты'!O7)</f>
        <v>946</v>
      </c>
    </row>
    <row r="7" spans="1:12" ht="15.75" customHeight="1" thickBot="1" x14ac:dyDescent="0.3">
      <c r="A7" s="41"/>
      <c r="B7" s="39"/>
      <c r="C7" s="43"/>
      <c r="D7" s="43"/>
      <c r="E7" s="43"/>
      <c r="F7" s="43"/>
      <c r="G7" s="43"/>
      <c r="H7" s="43"/>
      <c r="I7" s="43"/>
      <c r="J7" s="43"/>
      <c r="K7" s="43"/>
      <c r="L7" s="39"/>
    </row>
    <row r="8" spans="1:12" ht="15.75" customHeight="1" thickTop="1" x14ac:dyDescent="0.25">
      <c r="A8" s="40">
        <v>43756</v>
      </c>
      <c r="B8" s="38">
        <v>946</v>
      </c>
      <c r="C8" s="42">
        <v>14909</v>
      </c>
      <c r="D8" s="42">
        <v>8529</v>
      </c>
      <c r="E8" s="42"/>
      <c r="F8" s="42">
        <v>840</v>
      </c>
      <c r="G8" s="42"/>
      <c r="H8" s="42">
        <v>683</v>
      </c>
      <c r="I8" s="42"/>
      <c r="J8" s="42"/>
      <c r="K8" s="42">
        <v>25000</v>
      </c>
      <c r="L8" s="38">
        <f>(B8+C8+D8+E8+F8+G8+H8+I8-J8-K8)+(-'Долги - возвраты'!C8+'Долги - возвраты'!C9-'Долги - возвраты'!E8+'Долги - возвраты'!E9-'Долги - возвраты'!G8+'Долги - возвраты'!G9-'Долги - возвраты'!I8+'Долги - возвраты'!I9-'Долги - возвраты'!K8+'Долги - возвраты'!K9-'Долги - возвраты'!M8+'Долги - возвраты'!M9-'Долги - возвраты'!O8+'Долги - возвраты'!O9)</f>
        <v>701</v>
      </c>
    </row>
    <row r="9" spans="1:12" ht="15.75" customHeight="1" thickBot="1" x14ac:dyDescent="0.3">
      <c r="A9" s="41"/>
      <c r="B9" s="39"/>
      <c r="C9" s="43"/>
      <c r="D9" s="43"/>
      <c r="E9" s="43"/>
      <c r="F9" s="43"/>
      <c r="G9" s="43"/>
      <c r="H9" s="43"/>
      <c r="I9" s="43"/>
      <c r="J9" s="43"/>
      <c r="K9" s="43"/>
      <c r="L9" s="39"/>
    </row>
    <row r="10" spans="1:12" ht="15.75" customHeight="1" thickTop="1" x14ac:dyDescent="0.25">
      <c r="A10" s="40">
        <v>43757</v>
      </c>
      <c r="B10" s="38">
        <v>701</v>
      </c>
      <c r="C10" s="42"/>
      <c r="D10" s="42">
        <v>4983</v>
      </c>
      <c r="E10" s="42"/>
      <c r="F10" s="42"/>
      <c r="G10" s="42"/>
      <c r="H10" s="42"/>
      <c r="I10" s="42"/>
      <c r="J10" s="42"/>
      <c r="K10" s="42">
        <v>5500</v>
      </c>
      <c r="L10" s="38">
        <f>(B10+C10+D10+E10+F10+G10+H10+I10-J10-K10)+(-'Долги - возвраты'!C10+'Долги - возвраты'!C11-'Долги - возвраты'!E10+'Долги - возвраты'!E11-'Долги - возвраты'!G10+'Долги - возвраты'!G11-'Долги - возвраты'!I10+'Долги - возвраты'!I11-'Долги - возвраты'!K10+'Долги - возвраты'!K11-'Долги - возвраты'!M10+'Долги - возвраты'!M11-'Долги - возвраты'!O10+'Долги - возвраты'!O11)</f>
        <v>390</v>
      </c>
    </row>
    <row r="11" spans="1:12" ht="15.75" customHeight="1" thickBot="1" x14ac:dyDescent="0.3">
      <c r="A11" s="41"/>
      <c r="B11" s="39"/>
      <c r="C11" s="43"/>
      <c r="D11" s="43"/>
      <c r="E11" s="43"/>
      <c r="F11" s="43"/>
      <c r="G11" s="43"/>
      <c r="H11" s="43"/>
      <c r="I11" s="43"/>
      <c r="J11" s="43"/>
      <c r="K11" s="43"/>
      <c r="L11" s="39"/>
    </row>
    <row r="12" spans="1:12" ht="15.75" customHeight="1" thickTop="1" x14ac:dyDescent="0.25">
      <c r="A12" s="40">
        <v>43758</v>
      </c>
      <c r="B12" s="38">
        <v>390</v>
      </c>
      <c r="C12" s="42">
        <v>10590</v>
      </c>
      <c r="D12" s="42"/>
      <c r="E12" s="42"/>
      <c r="F12" s="42"/>
      <c r="G12" s="42"/>
      <c r="H12" s="42"/>
      <c r="I12" s="42"/>
      <c r="J12" s="42"/>
      <c r="K12" s="42">
        <v>10500</v>
      </c>
      <c r="L12" s="38">
        <f>(B12+C12+D12+E12+F12+G12+H12+I12-J12-K12)+(-'Долги - возвраты'!C12+'Долги - возвраты'!C13-'Долги - возвраты'!E12+'Долги - возвраты'!E13-'Долги - возвраты'!G12+'Долги - возвраты'!G13-'Долги - возвраты'!I12+'Долги - возвраты'!I13-'Долги - возвраты'!K12+'Долги - возвраты'!K13-'Долги - возвраты'!M12+'Долги - возвраты'!M13-'Долги - возвраты'!O12+'Долги - возвраты'!O13)</f>
        <v>480</v>
      </c>
    </row>
    <row r="13" spans="1:12" ht="15.75" customHeight="1" thickBot="1" x14ac:dyDescent="0.3">
      <c r="A13" s="41"/>
      <c r="B13" s="39"/>
      <c r="C13" s="43"/>
      <c r="D13" s="43"/>
      <c r="E13" s="43"/>
      <c r="F13" s="43"/>
      <c r="G13" s="43"/>
      <c r="H13" s="43"/>
      <c r="I13" s="43"/>
      <c r="J13" s="43"/>
      <c r="K13" s="43"/>
      <c r="L13" s="39"/>
    </row>
    <row r="14" spans="1:12" ht="15.75" customHeight="1" thickTop="1" x14ac:dyDescent="0.25">
      <c r="A14" s="40">
        <v>43759</v>
      </c>
      <c r="B14" s="38">
        <v>480</v>
      </c>
      <c r="C14" s="42"/>
      <c r="D14" s="42">
        <v>4470</v>
      </c>
      <c r="E14" s="42"/>
      <c r="F14" s="42"/>
      <c r="G14" s="42"/>
      <c r="H14" s="42"/>
      <c r="I14" s="42"/>
      <c r="J14" s="42"/>
      <c r="K14" s="42">
        <v>4500</v>
      </c>
      <c r="L14" s="38">
        <f>(B14+C14+D14+E14+F14+G14+H14+I14-J14-K14)+(-'Долги - возвраты'!C14+'Долги - возвраты'!C15-'Долги - возвраты'!E14+'Долги - возвраты'!E15-'Долги - возвраты'!G14+'Долги - возвраты'!G15-'Долги - возвраты'!I14+'Долги - возвраты'!I15-'Долги - возвраты'!K14+'Долги - возвраты'!K15-'Долги - возвраты'!M14+'Долги - возвраты'!M15-'Долги - возвраты'!O14+'Долги - возвраты'!O15)</f>
        <v>450</v>
      </c>
    </row>
    <row r="15" spans="1:12" ht="15.75" customHeight="1" thickBot="1" x14ac:dyDescent="0.3">
      <c r="A15" s="41"/>
      <c r="B15" s="39"/>
      <c r="C15" s="43"/>
      <c r="D15" s="43"/>
      <c r="E15" s="43"/>
      <c r="F15" s="43"/>
      <c r="G15" s="43"/>
      <c r="H15" s="43"/>
      <c r="I15" s="43"/>
      <c r="J15" s="43"/>
      <c r="K15" s="43"/>
      <c r="L15" s="39"/>
    </row>
    <row r="16" spans="1:12" ht="15.75" customHeight="1" thickTop="1" x14ac:dyDescent="0.25">
      <c r="A16" s="40">
        <v>43760</v>
      </c>
      <c r="B16" s="38">
        <v>450</v>
      </c>
      <c r="C16" s="42">
        <v>1624</v>
      </c>
      <c r="D16" s="42"/>
      <c r="E16" s="42"/>
      <c r="F16" s="42"/>
      <c r="G16" s="42"/>
      <c r="H16" s="42"/>
      <c r="I16" s="42"/>
      <c r="J16" s="42"/>
      <c r="K16" s="42">
        <v>2000</v>
      </c>
      <c r="L16" s="38">
        <f>(B16+C16+D16+E16+F16+G16+H16+I16-J16-K16)+(-'Долги - возвраты'!C16+'Долги - возвраты'!C17-'Долги - возвраты'!E16+'Долги - возвраты'!E17-'Долги - возвраты'!G16+'Долги - возвраты'!G17-'Долги - возвраты'!I16+'Долги - возвраты'!I17-'Долги - возвраты'!K16+'Долги - возвраты'!K17-'Долги - возвраты'!M16+'Долги - возвраты'!M17-'Долги - возвраты'!O16+'Долги - возвраты'!O17)</f>
        <v>74</v>
      </c>
    </row>
    <row r="17" spans="1:12" ht="15.75" customHeight="1" thickBot="1" x14ac:dyDescent="0.3">
      <c r="A17" s="41"/>
      <c r="B17" s="39"/>
      <c r="C17" s="43"/>
      <c r="D17" s="43"/>
      <c r="E17" s="43"/>
      <c r="F17" s="43"/>
      <c r="G17" s="43"/>
      <c r="H17" s="43"/>
      <c r="I17" s="43"/>
      <c r="J17" s="43"/>
      <c r="K17" s="43"/>
      <c r="L17" s="39"/>
    </row>
    <row r="18" spans="1:12" ht="15.75" customHeight="1" thickTop="1" x14ac:dyDescent="0.25">
      <c r="A18" s="40">
        <v>43761</v>
      </c>
      <c r="B18" s="38">
        <v>74</v>
      </c>
      <c r="C18" s="42"/>
      <c r="D18" s="42">
        <v>4985</v>
      </c>
      <c r="E18" s="42"/>
      <c r="F18" s="42"/>
      <c r="G18" s="42"/>
      <c r="H18" s="42"/>
      <c r="I18" s="42"/>
      <c r="J18" s="42"/>
      <c r="K18" s="42">
        <v>5000</v>
      </c>
      <c r="L18" s="38">
        <f>(B18+C18+D18+E18+F18+G18+H18+I18-J18-K18)+(-'Долги - возвраты'!C18+'Долги - возвраты'!C19-'Долги - возвраты'!E18+'Долги - возвраты'!E19-'Долги - возвраты'!G18+'Долги - возвраты'!G19-'Долги - возвраты'!I18+'Долги - возвраты'!I19-'Долги - возвраты'!K18+'Долги - возвраты'!K19-'Долги - возвраты'!M18+'Долги - возвраты'!M19-'Долги - возвраты'!O18+'Долги - возвраты'!O19)</f>
        <v>59</v>
      </c>
    </row>
    <row r="19" spans="1:12" ht="15.75" customHeight="1" thickBot="1" x14ac:dyDescent="0.3">
      <c r="A19" s="41"/>
      <c r="B19" s="39"/>
      <c r="C19" s="43"/>
      <c r="D19" s="43"/>
      <c r="E19" s="43"/>
      <c r="F19" s="43"/>
      <c r="G19" s="43"/>
      <c r="H19" s="43"/>
      <c r="I19" s="43"/>
      <c r="J19" s="43"/>
      <c r="K19" s="43"/>
      <c r="L19" s="39"/>
    </row>
    <row r="20" spans="1:12" ht="15.75" customHeight="1" thickTop="1" x14ac:dyDescent="0.25">
      <c r="A20" s="40">
        <v>43762</v>
      </c>
      <c r="B20" s="38">
        <v>59</v>
      </c>
      <c r="C20" s="42">
        <v>1689</v>
      </c>
      <c r="D20" s="42"/>
      <c r="E20" s="42"/>
      <c r="F20" s="42"/>
      <c r="G20" s="42"/>
      <c r="H20" s="42"/>
      <c r="I20" s="42"/>
      <c r="J20" s="42"/>
      <c r="K20" s="42">
        <v>1500</v>
      </c>
      <c r="L20" s="38">
        <f>(B20+C20+D20+E20+F20+G20+H20+I20-J20-K20)+(-'Долги - возвраты'!C20+'Долги - возвраты'!C21-'Долги - возвраты'!E20+'Долги - возвраты'!E21-'Долги - возвраты'!G20+'Долги - возвраты'!G21-'Долги - возвраты'!I20+'Долги - возвраты'!I21-'Долги - возвраты'!K20+'Долги - возвраты'!K21-'Долги - возвраты'!M20+'Долги - возвраты'!M21-'Долги - возвраты'!O20+'Долги - возвраты'!O21)</f>
        <v>248</v>
      </c>
    </row>
    <row r="21" spans="1:12" ht="15.75" customHeight="1" thickBot="1" x14ac:dyDescent="0.3">
      <c r="A21" s="41"/>
      <c r="B21" s="39"/>
      <c r="C21" s="43"/>
      <c r="D21" s="43"/>
      <c r="E21" s="43"/>
      <c r="F21" s="43"/>
      <c r="G21" s="43"/>
      <c r="H21" s="43"/>
      <c r="I21" s="43"/>
      <c r="J21" s="43"/>
      <c r="K21" s="43"/>
      <c r="L21" s="39"/>
    </row>
    <row r="22" spans="1:12" ht="15.75" customHeight="1" thickTop="1" x14ac:dyDescent="0.25">
      <c r="A22" s="40">
        <v>43763</v>
      </c>
      <c r="B22" s="38">
        <v>248</v>
      </c>
      <c r="C22" s="42">
        <v>11761</v>
      </c>
      <c r="D22" s="42"/>
      <c r="E22" s="42"/>
      <c r="F22" s="42">
        <v>1596</v>
      </c>
      <c r="G22" s="42"/>
      <c r="H22" s="42"/>
      <c r="I22" s="42"/>
      <c r="J22" s="42"/>
      <c r="K22" s="42">
        <v>13500</v>
      </c>
      <c r="L22" s="38">
        <f>(B22+C22+D22+E22+F22+G22+H22+I22-J22-K22)+(-'Долги - возвраты'!C22+'Долги - возвраты'!C23-'Долги - возвраты'!E22+'Долги - возвраты'!E23-'Долги - возвраты'!G22+'Долги - возвраты'!G23-'Долги - возвраты'!I22+'Долги - возвраты'!I23-'Долги - возвраты'!K22+'Долги - возвраты'!K23-'Долги - возвраты'!M22+'Долги - возвраты'!M23-'Долги - возвраты'!O22+'Долги - возвраты'!O23)</f>
        <v>105</v>
      </c>
    </row>
    <row r="23" spans="1:12" ht="15.75" customHeight="1" thickBot="1" x14ac:dyDescent="0.3">
      <c r="A23" s="41"/>
      <c r="B23" s="39"/>
      <c r="C23" s="43"/>
      <c r="D23" s="43"/>
      <c r="E23" s="43"/>
      <c r="F23" s="43"/>
      <c r="G23" s="43"/>
      <c r="H23" s="43"/>
      <c r="I23" s="43"/>
      <c r="J23" s="43"/>
      <c r="K23" s="43"/>
      <c r="L23" s="39"/>
    </row>
    <row r="24" spans="1:12" ht="15.75" customHeight="1" thickTop="1" x14ac:dyDescent="0.25">
      <c r="A24" s="40">
        <v>43764</v>
      </c>
      <c r="B24" s="38">
        <v>105</v>
      </c>
      <c r="C24" s="42">
        <v>3446</v>
      </c>
      <c r="D24" s="42">
        <v>3579</v>
      </c>
      <c r="E24" s="42"/>
      <c r="F24" s="42"/>
      <c r="G24" s="42"/>
      <c r="H24" s="42"/>
      <c r="I24" s="42"/>
      <c r="J24" s="42">
        <v>60</v>
      </c>
      <c r="K24" s="42">
        <v>4500</v>
      </c>
      <c r="L24" s="38">
        <f>(B24+C24+D24+E24+F24+G24+H24+I24-J24-K24)+(-'Долги - возвраты'!C24+'Долги - возвраты'!C25-'Долги - возвраты'!E24+'Долги - возвраты'!E25-'Долги - возвраты'!G24+'Долги - возвраты'!G25-'Долги - возвраты'!I24+'Долги - возвраты'!I25-'Долги - возвраты'!K24+'Долги - возвраты'!K25-'Долги - возвраты'!M24+'Долги - возвраты'!M25-'Долги - возвраты'!O24+'Долги - возвраты'!O25)</f>
        <v>188</v>
      </c>
    </row>
    <row r="25" spans="1:12" ht="15.75" customHeight="1" thickBot="1" x14ac:dyDescent="0.3">
      <c r="A25" s="41"/>
      <c r="B25" s="39"/>
      <c r="C25" s="43"/>
      <c r="D25" s="43"/>
      <c r="E25" s="43"/>
      <c r="F25" s="43"/>
      <c r="G25" s="43"/>
      <c r="H25" s="43"/>
      <c r="I25" s="43"/>
      <c r="J25" s="43"/>
      <c r="K25" s="43"/>
      <c r="L25" s="39"/>
    </row>
    <row r="26" spans="1:12" ht="15.75" customHeight="1" thickTop="1" x14ac:dyDescent="0.25">
      <c r="A26" s="40">
        <v>43765</v>
      </c>
      <c r="B26" s="38"/>
      <c r="C26" s="42"/>
      <c r="D26" s="42"/>
      <c r="E26" s="42"/>
      <c r="F26" s="42"/>
      <c r="G26" s="42"/>
      <c r="H26" s="42"/>
      <c r="I26" s="42"/>
      <c r="J26" s="42"/>
      <c r="K26" s="42"/>
      <c r="L26" s="38">
        <f>(B26+C26+D26+E26+F26+G26+H26+I26-J26-K26)+(-'Долги - возвраты'!C26+'Долги - возвраты'!C27-'Долги - возвраты'!E26+'Долги - возвраты'!E27-'Долги - возвраты'!G26+'Долги - возвраты'!G27-'Долги - возвраты'!I26+'Долги - возвраты'!I27-'Долги - возвраты'!K26+'Долги - возвраты'!K27-'Долги - возвраты'!M26+'Долги - возвраты'!M27-'Долги - возвраты'!O26+'Долги - возвраты'!O27)</f>
        <v>0</v>
      </c>
    </row>
    <row r="27" spans="1:12" ht="15.75" customHeight="1" thickBot="1" x14ac:dyDescent="0.3">
      <c r="A27" s="41"/>
      <c r="B27" s="39"/>
      <c r="C27" s="43"/>
      <c r="D27" s="43"/>
      <c r="E27" s="43"/>
      <c r="F27" s="43"/>
      <c r="G27" s="43"/>
      <c r="H27" s="43"/>
      <c r="I27" s="43"/>
      <c r="J27" s="43"/>
      <c r="K27" s="43"/>
      <c r="L27" s="39"/>
    </row>
    <row r="28" spans="1:12" ht="15.75" customHeight="1" thickTop="1" x14ac:dyDescent="0.25">
      <c r="A28" s="40">
        <v>43766</v>
      </c>
      <c r="B28" s="38"/>
      <c r="C28" s="42"/>
      <c r="D28" s="42"/>
      <c r="E28" s="42"/>
      <c r="F28" s="42"/>
      <c r="G28" s="42"/>
      <c r="H28" s="42"/>
      <c r="I28" s="42"/>
      <c r="J28" s="42"/>
      <c r="K28" s="42"/>
      <c r="L28" s="38">
        <f>(B28+C28+D28+E28+F28+G28+H28+I28-J28-K28)+(-'Долги - возвраты'!C28+'Долги - возвраты'!C29-'Долги - возвраты'!E28+'Долги - возвраты'!E29-'Долги - возвраты'!G28+'Долги - возвраты'!G29-'Долги - возвраты'!I28+'Долги - возвраты'!I29-'Долги - возвраты'!K28+'Долги - возвраты'!K29-'Долги - возвраты'!M28+'Долги - возвраты'!M29-'Долги - возвраты'!O28+'Долги - возвраты'!O29)</f>
        <v>0</v>
      </c>
    </row>
    <row r="29" spans="1:12" ht="15.75" customHeight="1" thickBot="1" x14ac:dyDescent="0.3">
      <c r="A29" s="41"/>
      <c r="B29" s="39"/>
      <c r="C29" s="43"/>
      <c r="D29" s="43"/>
      <c r="E29" s="43"/>
      <c r="F29" s="43"/>
      <c r="G29" s="43"/>
      <c r="H29" s="43"/>
      <c r="I29" s="43"/>
      <c r="J29" s="43"/>
      <c r="K29" s="43"/>
      <c r="L29" s="39"/>
    </row>
    <row r="30" spans="1:12" ht="15.75" customHeight="1" thickTop="1" x14ac:dyDescent="0.25">
      <c r="A30" s="40">
        <v>43767</v>
      </c>
      <c r="B30" s="38">
        <v>188</v>
      </c>
      <c r="C30" s="42">
        <v>5422</v>
      </c>
      <c r="D30" s="42">
        <v>6818</v>
      </c>
      <c r="E30" s="42"/>
      <c r="F30" s="42"/>
      <c r="G30" s="42"/>
      <c r="H30" s="42"/>
      <c r="I30" s="42"/>
      <c r="J30" s="42"/>
      <c r="K30" s="42">
        <v>12000</v>
      </c>
      <c r="L30" s="38">
        <f>(B30+C30+D30+E30+F30+G30+H30+I30-J30-K30)+(-'Долги - возвраты'!C30+'Долги - возвраты'!C31-'Долги - возвраты'!E30+'Долги - возвраты'!E31-'Долги - возвраты'!G30+'Долги - возвраты'!G31-'Долги - возвраты'!I30+'Долги - возвраты'!I31-'Долги - возвраты'!K30+'Долги - возвраты'!K31-'Долги - возвраты'!M30+'Долги - возвраты'!M31-'Долги - возвраты'!O30+'Долги - возвраты'!O31)</f>
        <v>428</v>
      </c>
    </row>
    <row r="31" spans="1:12" ht="15.75" customHeight="1" thickBot="1" x14ac:dyDescent="0.3">
      <c r="A31" s="41"/>
      <c r="B31" s="39"/>
      <c r="C31" s="43"/>
      <c r="D31" s="43"/>
      <c r="E31" s="43"/>
      <c r="F31" s="43"/>
      <c r="G31" s="43"/>
      <c r="H31" s="43"/>
      <c r="I31" s="43"/>
      <c r="J31" s="43"/>
      <c r="K31" s="43"/>
      <c r="L31" s="39"/>
    </row>
    <row r="32" spans="1:12" ht="15.75" customHeight="1" thickTop="1" x14ac:dyDescent="0.25">
      <c r="A32" s="40">
        <v>43768</v>
      </c>
      <c r="B32" s="38"/>
      <c r="C32" s="42"/>
      <c r="D32" s="42"/>
      <c r="E32" s="42"/>
      <c r="F32" s="42"/>
      <c r="G32" s="42"/>
      <c r="H32" s="42"/>
      <c r="I32" s="42"/>
      <c r="J32" s="42"/>
      <c r="K32" s="42"/>
      <c r="L32" s="38">
        <f>(B32+C32+D32+E32+F32+G32+H32+I32-J32-K32)+(-'Долги - возвраты'!C32+'Долги - возвраты'!C33-'Долги - возвраты'!E32+'Долги - возвраты'!E33-'Долги - возвраты'!G32+'Долги - возвраты'!G33-'Долги - возвраты'!I32+'Долги - возвраты'!I33-'Долги - возвраты'!K32+'Долги - возвраты'!K33-'Долги - возвраты'!M32+'Долги - возвраты'!M33-'Долги - возвраты'!O32+'Долги - возвраты'!O33)</f>
        <v>0</v>
      </c>
    </row>
    <row r="33" spans="1:12" ht="15.75" customHeight="1" thickBot="1" x14ac:dyDescent="0.3">
      <c r="A33" s="41"/>
      <c r="B33" s="39"/>
      <c r="C33" s="43"/>
      <c r="D33" s="43"/>
      <c r="E33" s="43"/>
      <c r="F33" s="43"/>
      <c r="G33" s="43"/>
      <c r="H33" s="43"/>
      <c r="I33" s="43"/>
      <c r="J33" s="43"/>
      <c r="K33" s="43"/>
      <c r="L33" s="39"/>
    </row>
    <row r="34" spans="1:12" ht="15.75" customHeight="1" thickTop="1" x14ac:dyDescent="0.25">
      <c r="A34" s="40">
        <v>43769</v>
      </c>
      <c r="B34" s="38">
        <v>428</v>
      </c>
      <c r="C34" s="42">
        <v>2727</v>
      </c>
      <c r="D34" s="42">
        <v>11443</v>
      </c>
      <c r="E34" s="42"/>
      <c r="F34" s="42"/>
      <c r="G34" s="42"/>
      <c r="H34" s="42"/>
      <c r="I34" s="42"/>
      <c r="J34" s="42"/>
      <c r="K34" s="42">
        <v>16500</v>
      </c>
      <c r="L34" s="38">
        <f>(B34+C34+D34+E34+F34+G34+H34+I34-J34-K34)+(-'Долги - возвраты'!C34+'Долги - возвраты'!C35-'Долги - возвраты'!E34+'Долги - возвраты'!E35-'Долги - возвраты'!G34+'Долги - возвраты'!G35-'Долги - возвраты'!I34+'Долги - возвраты'!I35-'Долги - возвраты'!K34+'Долги - возвраты'!K35-'Долги - возвраты'!M34+'Долги - возвраты'!M35-'Долги - возвраты'!O34+'Долги - возвраты'!O35)</f>
        <v>480</v>
      </c>
    </row>
    <row r="35" spans="1:12" ht="15.75" customHeight="1" thickBot="1" x14ac:dyDescent="0.3">
      <c r="A35" s="41"/>
      <c r="B35" s="39"/>
      <c r="C35" s="43"/>
      <c r="D35" s="43"/>
      <c r="E35" s="43"/>
      <c r="F35" s="43"/>
      <c r="G35" s="43"/>
      <c r="H35" s="43"/>
      <c r="I35" s="43"/>
      <c r="J35" s="43"/>
      <c r="K35" s="43"/>
      <c r="L35" s="39"/>
    </row>
    <row r="36" spans="1:12" ht="15.75" customHeight="1" thickTop="1" x14ac:dyDescent="0.25">
      <c r="A36" s="40">
        <v>43770</v>
      </c>
      <c r="B36" s="38">
        <v>480</v>
      </c>
      <c r="C36" s="42"/>
      <c r="D36" s="42"/>
      <c r="E36" s="42"/>
      <c r="F36" s="42">
        <v>9602</v>
      </c>
      <c r="G36" s="42"/>
      <c r="H36" s="42"/>
      <c r="I36" s="42"/>
      <c r="J36" s="42"/>
      <c r="K36" s="42">
        <v>10000</v>
      </c>
      <c r="L36" s="38">
        <f>(B36+C36+D36+E36+F36+G36+H36+I36-J36-K36)+(-'Долги - возвраты'!C36+'Долги - возвраты'!C37-'Долги - возвраты'!E36+'Долги - возвраты'!E37-'Долги - возвраты'!G36+'Долги - возвраты'!G37-'Долги - возвраты'!I36+'Долги - возвраты'!I37-'Долги - возвраты'!K36+'Долги - возвраты'!K37-'Долги - возвраты'!M36+'Долги - возвраты'!M37-'Долги - возвраты'!O36+'Долги - возвраты'!O37)</f>
        <v>82</v>
      </c>
    </row>
    <row r="37" spans="1:12" ht="15.75" customHeight="1" thickBot="1" x14ac:dyDescent="0.3">
      <c r="A37" s="41"/>
      <c r="B37" s="39"/>
      <c r="C37" s="43"/>
      <c r="D37" s="43"/>
      <c r="E37" s="43"/>
      <c r="F37" s="43"/>
      <c r="G37" s="43"/>
      <c r="H37" s="43"/>
      <c r="I37" s="43"/>
      <c r="J37" s="43"/>
      <c r="K37" s="43"/>
      <c r="L37" s="39"/>
    </row>
    <row r="38" spans="1:12" ht="15.75" customHeight="1" thickTop="1" x14ac:dyDescent="0.25">
      <c r="A38" s="40">
        <v>43771</v>
      </c>
      <c r="B38" s="38">
        <v>82</v>
      </c>
      <c r="C38" s="42"/>
      <c r="D38" s="42"/>
      <c r="E38" s="42"/>
      <c r="F38" s="42">
        <v>6042</v>
      </c>
      <c r="G38" s="42"/>
      <c r="H38" s="42"/>
      <c r="I38" s="42"/>
      <c r="J38" s="42"/>
      <c r="K38" s="42">
        <v>6050</v>
      </c>
      <c r="L38" s="38">
        <f>(B38+C38+D38+E38+F38+G38+H38+I38-J38-K38)+(-'Долги - возвраты'!C38+'Долги - возвраты'!C39-'Долги - возвраты'!E38+'Долги - возвраты'!E39-'Долги - возвраты'!G38+'Долги - возвраты'!G39-'Долги - возвраты'!I38+'Долги - возвраты'!I39-'Долги - возвраты'!K38+'Долги - возвраты'!K39-'Долги - возвраты'!M38+'Долги - возвраты'!M39-'Долги - возвраты'!O38+'Долги - возвраты'!O39)</f>
        <v>74</v>
      </c>
    </row>
    <row r="39" spans="1:12" ht="15.75" customHeight="1" thickBot="1" x14ac:dyDescent="0.3">
      <c r="A39" s="41"/>
      <c r="B39" s="39"/>
      <c r="C39" s="43"/>
      <c r="D39" s="43"/>
      <c r="E39" s="43"/>
      <c r="F39" s="43"/>
      <c r="G39" s="43"/>
      <c r="H39" s="43"/>
      <c r="I39" s="43"/>
      <c r="J39" s="43"/>
      <c r="K39" s="43"/>
      <c r="L39" s="39"/>
    </row>
    <row r="40" spans="1:12" ht="15.75" customHeight="1" thickTop="1" x14ac:dyDescent="0.25">
      <c r="A40" s="40">
        <v>43772</v>
      </c>
      <c r="B40" s="38">
        <v>74</v>
      </c>
      <c r="C40" s="42">
        <v>8118</v>
      </c>
      <c r="D40" s="42">
        <v>11264</v>
      </c>
      <c r="E40" s="42"/>
      <c r="F40" s="42"/>
      <c r="G40" s="42"/>
      <c r="H40" s="42"/>
      <c r="I40" s="42"/>
      <c r="J40" s="42"/>
      <c r="K40" s="42">
        <v>19000</v>
      </c>
      <c r="L40" s="38">
        <f>(B40+C40+D40+E40+F40+G40+H40+I40-J40-K40)+(-'Долги - возвраты'!C40+'Долги - возвраты'!C41-'Долги - возвраты'!E40+'Долги - возвраты'!E41-'Долги - возвраты'!G40+'Долги - возвраты'!G41-'Долги - возвраты'!I40+'Долги - возвраты'!I41-'Долги - возвраты'!K40+'Долги - возвраты'!K41-'Долги - возвраты'!M40+'Долги - возвраты'!M41-'Долги - возвраты'!O40+'Долги - возвраты'!O41)</f>
        <v>456</v>
      </c>
    </row>
    <row r="41" spans="1:12" ht="15.75" customHeight="1" thickBot="1" x14ac:dyDescent="0.3">
      <c r="A41" s="41"/>
      <c r="B41" s="39"/>
      <c r="C41" s="43"/>
      <c r="D41" s="43"/>
      <c r="E41" s="43"/>
      <c r="F41" s="43"/>
      <c r="G41" s="43"/>
      <c r="H41" s="43"/>
      <c r="I41" s="43"/>
      <c r="J41" s="43"/>
      <c r="K41" s="43"/>
      <c r="L41" s="39"/>
    </row>
    <row r="42" spans="1:12" ht="15.75" customHeight="1" thickTop="1" x14ac:dyDescent="0.25">
      <c r="A42" s="40">
        <v>43773</v>
      </c>
      <c r="B42" s="38"/>
      <c r="C42" s="42"/>
      <c r="D42" s="42"/>
      <c r="E42" s="42"/>
      <c r="F42" s="42"/>
      <c r="G42" s="42"/>
      <c r="H42" s="42"/>
      <c r="I42" s="42"/>
      <c r="J42" s="42"/>
      <c r="K42" s="42"/>
      <c r="L42" s="38">
        <f>(B42+C42+D42+E42+F42+G42+H42+I42-J42-K42)+(-'Долги - возвраты'!C42+'Долги - возвраты'!C43-'Долги - возвраты'!E42+'Долги - возвраты'!E43-'Долги - возвраты'!G42+'Долги - возвраты'!G43-'Долги - возвраты'!I42+'Долги - возвраты'!I43-'Долги - возвраты'!K42+'Долги - возвраты'!K43-'Долги - возвраты'!M42+'Долги - возвраты'!M43-'Долги - возвраты'!O42+'Долги - возвраты'!O43)</f>
        <v>0</v>
      </c>
    </row>
    <row r="43" spans="1:12" ht="15.75" customHeight="1" thickBot="1" x14ac:dyDescent="0.3">
      <c r="A43" s="41"/>
      <c r="B43" s="39"/>
      <c r="C43" s="43"/>
      <c r="D43" s="43"/>
      <c r="E43" s="43"/>
      <c r="F43" s="43"/>
      <c r="G43" s="43"/>
      <c r="H43" s="43"/>
      <c r="I43" s="43"/>
      <c r="J43" s="43"/>
      <c r="K43" s="43"/>
      <c r="L43" s="39"/>
    </row>
    <row r="44" spans="1:12" ht="15.75" customHeight="1" thickTop="1" x14ac:dyDescent="0.25">
      <c r="A44" s="40">
        <v>43774</v>
      </c>
      <c r="B44" s="38">
        <v>456</v>
      </c>
      <c r="C44" s="42"/>
      <c r="D44" s="42">
        <v>3950</v>
      </c>
      <c r="E44" s="42"/>
      <c r="F44" s="42"/>
      <c r="G44" s="42"/>
      <c r="H44" s="42"/>
      <c r="I44" s="42"/>
      <c r="J44" s="42"/>
      <c r="K44" s="42">
        <v>4000</v>
      </c>
      <c r="L44" s="38">
        <f>(B44+C44+D44+E44+F44+G44+H44+I44-J44-K44)+(-'Долги - возвраты'!C44+'Долги - возвраты'!C45-'Долги - возвраты'!E44+'Долги - возвраты'!E45-'Долги - возвраты'!G44+'Долги - возвраты'!G45-'Долги - возвраты'!I44+'Долги - возвраты'!I45-'Долги - возвраты'!K44+'Долги - возвраты'!K45-'Долги - возвраты'!M44+'Долги - возвраты'!M45-'Долги - возвраты'!O44+'Долги - возвраты'!O45)</f>
        <v>406</v>
      </c>
    </row>
    <row r="45" spans="1:12" ht="15.75" customHeight="1" thickBot="1" x14ac:dyDescent="0.3">
      <c r="A45" s="41"/>
      <c r="B45" s="39"/>
      <c r="C45" s="43"/>
      <c r="D45" s="43"/>
      <c r="E45" s="43"/>
      <c r="F45" s="43"/>
      <c r="G45" s="43"/>
      <c r="H45" s="43"/>
      <c r="I45" s="43"/>
      <c r="J45" s="43"/>
      <c r="K45" s="43"/>
      <c r="L45" s="39"/>
    </row>
    <row r="46" spans="1:12" ht="15.75" customHeight="1" thickTop="1" x14ac:dyDescent="0.25">
      <c r="A46" s="40">
        <v>43775</v>
      </c>
      <c r="B46" s="38">
        <v>406</v>
      </c>
      <c r="C46" s="42"/>
      <c r="D46" s="42"/>
      <c r="E46" s="42"/>
      <c r="F46" s="42">
        <v>6463</v>
      </c>
      <c r="G46" s="42"/>
      <c r="H46" s="42"/>
      <c r="I46" s="42"/>
      <c r="J46" s="42"/>
      <c r="K46" s="42">
        <v>5000</v>
      </c>
      <c r="L46" s="38">
        <f>(B46+C46+D46+E46+F46+G46+H46+I46-J46-K46)+(-'Долги - возвраты'!C46+'Долги - возвраты'!C47-'Долги - возвраты'!E46+'Долги - возвраты'!E47-'Долги - возвраты'!G46+'Долги - возвраты'!G47-'Долги - возвраты'!I46+'Долги - возвраты'!I47-'Долги - возвраты'!K46+'Долги - возвраты'!K47-'Долги - возвраты'!M46+'Долги - возвраты'!M47-'Долги - возвраты'!O46+'Долги - возвраты'!O47)</f>
        <v>406</v>
      </c>
    </row>
    <row r="47" spans="1:12" ht="15.75" customHeight="1" thickBot="1" x14ac:dyDescent="0.3">
      <c r="A47" s="41"/>
      <c r="B47" s="39"/>
      <c r="C47" s="43"/>
      <c r="D47" s="43"/>
      <c r="E47" s="43"/>
      <c r="F47" s="43"/>
      <c r="G47" s="43"/>
      <c r="H47" s="43"/>
      <c r="I47" s="43"/>
      <c r="J47" s="43"/>
      <c r="K47" s="43"/>
      <c r="L47" s="39"/>
    </row>
    <row r="48" spans="1:12" ht="15.75" customHeight="1" thickTop="1" x14ac:dyDescent="0.25">
      <c r="A48" s="40">
        <v>43776</v>
      </c>
      <c r="B48" s="38">
        <v>406</v>
      </c>
      <c r="C48" s="42"/>
      <c r="D48" s="42"/>
      <c r="E48" s="42"/>
      <c r="F48" s="42"/>
      <c r="G48" s="42"/>
      <c r="H48" s="42"/>
      <c r="I48" s="42"/>
      <c r="J48" s="42"/>
      <c r="K48" s="42">
        <v>1500</v>
      </c>
      <c r="L48" s="38">
        <f>(B48+C48+D48+E48+F48+G48+H48+I48-J48-K48)+(-'Долги - возвраты'!C48+'Долги - возвраты'!C49-'Долги - возвраты'!E48+'Долги - возвраты'!E49-'Долги - возвраты'!G48+'Долги - возвраты'!G49-'Долги - возвраты'!I48+'Долги - возвраты'!I49-'Долги - возвраты'!K48+'Долги - возвраты'!K49-'Долги - возвраты'!M48+'Долги - возвраты'!M49-'Долги - возвраты'!O48+'Долги - возвраты'!O49)</f>
        <v>369</v>
      </c>
    </row>
    <row r="49" spans="1:12" ht="15.75" customHeight="1" thickBot="1" x14ac:dyDescent="0.3">
      <c r="A49" s="41"/>
      <c r="B49" s="39"/>
      <c r="C49" s="43"/>
      <c r="D49" s="43"/>
      <c r="E49" s="43"/>
      <c r="F49" s="43"/>
      <c r="G49" s="43"/>
      <c r="H49" s="43"/>
      <c r="I49" s="43"/>
      <c r="J49" s="43"/>
      <c r="K49" s="43"/>
      <c r="L49" s="39"/>
    </row>
    <row r="50" spans="1:12" ht="15.75" customHeight="1" thickTop="1" x14ac:dyDescent="0.25">
      <c r="A50" s="40">
        <v>43777</v>
      </c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38">
        <f>(B50+C50+D50+E50+F50+G50+H50+I50-J50-K50)+(-'Долги - возвраты'!C50+'Долги - возвраты'!C51-'Долги - возвраты'!E50+'Долги - возвраты'!E51-'Долги - возвраты'!G50+'Долги - возвраты'!G51-'Долги - возвраты'!I50+'Долги - возвраты'!I51-'Долги - возвраты'!K50+'Долги - возвраты'!K51-'Долги - возвраты'!M50+'Долги - возвраты'!M51-'Долги - возвраты'!O50+'Долги - возвраты'!O51)</f>
        <v>0</v>
      </c>
    </row>
    <row r="51" spans="1:12" ht="15.75" customHeight="1" thickBot="1" x14ac:dyDescent="0.3">
      <c r="A51" s="41"/>
      <c r="B51" s="39"/>
      <c r="C51" s="43"/>
      <c r="D51" s="43"/>
      <c r="E51" s="43"/>
      <c r="F51" s="43"/>
      <c r="G51" s="43"/>
      <c r="H51" s="43"/>
      <c r="I51" s="43"/>
      <c r="J51" s="43"/>
      <c r="K51" s="43"/>
      <c r="L51" s="39"/>
    </row>
    <row r="52" spans="1:12" ht="15.75" customHeight="1" thickTop="1" x14ac:dyDescent="0.25">
      <c r="A52" s="40">
        <v>43778</v>
      </c>
      <c r="B52" s="38"/>
      <c r="C52" s="42"/>
      <c r="D52" s="42"/>
      <c r="E52" s="42"/>
      <c r="F52" s="42"/>
      <c r="G52" s="42"/>
      <c r="H52" s="42"/>
      <c r="I52" s="42"/>
      <c r="J52" s="42"/>
      <c r="K52" s="42"/>
      <c r="L52" s="38">
        <f>(B52+C52+D52+E52+F52+G52+H52+I52-J52-K52)+(-'Долги - возвраты'!C52+'Долги - возвраты'!C53-'Долги - возвраты'!E52+'Долги - возвраты'!E53-'Долги - возвраты'!G52+'Долги - возвраты'!G53-'Долги - возвраты'!I52+'Долги - возвраты'!I53-'Долги - возвраты'!K52+'Долги - возвраты'!K53-'Долги - возвраты'!M52+'Долги - возвраты'!M53-'Долги - возвраты'!O52+'Долги - возвраты'!O53)</f>
        <v>0</v>
      </c>
    </row>
    <row r="53" spans="1:12" ht="15.75" customHeight="1" thickBot="1" x14ac:dyDescent="0.3">
      <c r="A53" s="41"/>
      <c r="B53" s="39"/>
      <c r="C53" s="43"/>
      <c r="D53" s="43"/>
      <c r="E53" s="43"/>
      <c r="F53" s="43"/>
      <c r="G53" s="43"/>
      <c r="H53" s="43"/>
      <c r="I53" s="43"/>
      <c r="J53" s="43"/>
      <c r="K53" s="43"/>
      <c r="L53" s="39"/>
    </row>
    <row r="54" spans="1:12" ht="15.75" customHeight="1" thickTop="1" x14ac:dyDescent="0.25">
      <c r="A54" s="40">
        <v>43779</v>
      </c>
      <c r="B54" s="38">
        <v>623</v>
      </c>
      <c r="C54" s="42">
        <v>8371</v>
      </c>
      <c r="D54" s="42">
        <v>9203</v>
      </c>
      <c r="E54" s="42"/>
      <c r="F54" s="42"/>
      <c r="G54" s="42"/>
      <c r="H54" s="42"/>
      <c r="I54" s="42"/>
      <c r="J54" s="42"/>
      <c r="K54" s="42">
        <v>18000</v>
      </c>
      <c r="L54" s="38">
        <f>(B54+C54+D54+E54+F54+G54+H54+I54-J54-K54)+(-'Долги - возвраты'!C54+'Долги - возвраты'!C55-'Долги - возвраты'!E54+'Долги - возвраты'!E55-'Долги - возвраты'!G54+'Долги - возвраты'!G55-'Долги - возвраты'!I54+'Долги - возвраты'!I55-'Долги - возвраты'!K54+'Долги - возвраты'!K55-'Долги - возвраты'!M54+'Долги - возвраты'!M55-'Долги - возвраты'!O54+'Долги - возвраты'!O55)</f>
        <v>197</v>
      </c>
    </row>
    <row r="55" spans="1:12" ht="15.75" customHeight="1" thickBot="1" x14ac:dyDescent="0.3">
      <c r="A55" s="41"/>
      <c r="B55" s="39"/>
      <c r="C55" s="43"/>
      <c r="D55" s="43"/>
      <c r="E55" s="43"/>
      <c r="F55" s="43"/>
      <c r="G55" s="43"/>
      <c r="H55" s="43"/>
      <c r="I55" s="43"/>
      <c r="J55" s="43"/>
      <c r="K55" s="43"/>
      <c r="L55" s="39"/>
    </row>
    <row r="56" spans="1:12" ht="15.75" customHeight="1" thickTop="1" x14ac:dyDescent="0.25">
      <c r="A56" s="40">
        <v>43780</v>
      </c>
      <c r="B56" s="38">
        <v>290</v>
      </c>
      <c r="C56" s="42"/>
      <c r="D56" s="42"/>
      <c r="E56" s="42"/>
      <c r="F56" s="42"/>
      <c r="G56" s="42"/>
      <c r="H56" s="42"/>
      <c r="I56" s="42"/>
      <c r="J56" s="42"/>
      <c r="K56" s="42"/>
      <c r="L56" s="38">
        <f>(B56+C56+D56+E56+F56+G56+H56+I56-J56-K56)+(-'Долги - возвраты'!C56+'Долги - возвраты'!C57-'Долги - возвраты'!E56+'Долги - возвраты'!E57-'Долги - возвраты'!G56+'Долги - возвраты'!G57-'Долги - возвраты'!I56+'Долги - возвраты'!I57-'Долги - возвраты'!K56+'Долги - возвраты'!K57-'Долги - возвраты'!M56+'Долги - возвраты'!M57-'Долги - возвраты'!O56+'Долги - возвраты'!O57)</f>
        <v>290</v>
      </c>
    </row>
    <row r="57" spans="1:12" ht="15.75" customHeight="1" thickBot="1" x14ac:dyDescent="0.3">
      <c r="A57" s="41"/>
      <c r="B57" s="39"/>
      <c r="C57" s="43"/>
      <c r="D57" s="43"/>
      <c r="E57" s="43"/>
      <c r="F57" s="43"/>
      <c r="G57" s="43"/>
      <c r="H57" s="43"/>
      <c r="I57" s="43"/>
      <c r="J57" s="43"/>
      <c r="K57" s="43"/>
      <c r="L57" s="39"/>
    </row>
    <row r="58" spans="1:12" ht="15.75" customHeight="1" thickTop="1" x14ac:dyDescent="0.25">
      <c r="A58" s="40">
        <v>43781</v>
      </c>
      <c r="B58" s="38">
        <v>290</v>
      </c>
      <c r="C58" s="42"/>
      <c r="D58" s="42"/>
      <c r="E58" s="42"/>
      <c r="F58" s="42"/>
      <c r="G58" s="42"/>
      <c r="H58" s="42">
        <v>3253</v>
      </c>
      <c r="I58" s="42"/>
      <c r="J58" s="42"/>
      <c r="K58" s="42">
        <v>3500</v>
      </c>
      <c r="L58" s="38">
        <f>(B58+C58+D58+E58+F58+G58+H58+I58-J58-K58)+(-'Долги - возвраты'!C58+'Долги - возвраты'!C59-'Долги - возвраты'!E58+'Долги - возвраты'!E59-'Долги - возвраты'!G58+'Долги - возвраты'!G59-'Долги - возвраты'!I58+'Долги - возвраты'!I59-'Долги - возвраты'!K58+'Долги - возвраты'!K59-'Долги - возвраты'!M58+'Долги - возвраты'!M59-'Долги - возвраты'!O58+'Долги - возвраты'!O59)</f>
        <v>43</v>
      </c>
    </row>
    <row r="59" spans="1:12" ht="15.75" customHeight="1" thickBot="1" x14ac:dyDescent="0.3">
      <c r="A59" s="41"/>
      <c r="B59" s="39"/>
      <c r="C59" s="43"/>
      <c r="D59" s="43"/>
      <c r="E59" s="43"/>
      <c r="F59" s="43"/>
      <c r="G59" s="43"/>
      <c r="H59" s="43"/>
      <c r="I59" s="43"/>
      <c r="J59" s="43"/>
      <c r="K59" s="43"/>
      <c r="L59" s="39"/>
    </row>
    <row r="60" spans="1:12" ht="15.75" customHeight="1" thickTop="1" x14ac:dyDescent="0.25">
      <c r="A60" s="40">
        <v>43782</v>
      </c>
      <c r="B60" s="38">
        <v>43</v>
      </c>
      <c r="C60" s="42"/>
      <c r="D60" s="42">
        <v>6051</v>
      </c>
      <c r="E60" s="42"/>
      <c r="F60" s="42"/>
      <c r="G60" s="42"/>
      <c r="H60" s="42"/>
      <c r="I60" s="42"/>
      <c r="J60" s="42"/>
      <c r="K60" s="42">
        <v>6000</v>
      </c>
      <c r="L60" s="38">
        <f>(B60+C60+D60+E60+F60+G60+H60+I60-J60-K60)+(-'Долги - возвраты'!C60+'Долги - возвраты'!C61-'Долги - возвраты'!E60+'Долги - возвраты'!E61-'Долги - возвраты'!G60+'Долги - возвраты'!G61-'Долги - возвраты'!I60+'Долги - возвраты'!I61-'Долги - возвраты'!K60+'Долги - возвраты'!K61-'Долги - возвраты'!M60+'Долги - возвраты'!M61-'Долги - возвраты'!O60+'Долги - возвраты'!O61)</f>
        <v>94</v>
      </c>
    </row>
    <row r="61" spans="1:12" ht="15.75" customHeight="1" thickBot="1" x14ac:dyDescent="0.3">
      <c r="A61" s="41"/>
      <c r="B61" s="39"/>
      <c r="C61" s="43"/>
      <c r="D61" s="43"/>
      <c r="E61" s="43"/>
      <c r="F61" s="43"/>
      <c r="G61" s="43"/>
      <c r="H61" s="43"/>
      <c r="I61" s="43"/>
      <c r="J61" s="43"/>
      <c r="K61" s="43"/>
      <c r="L61" s="39"/>
    </row>
    <row r="62" spans="1:12" ht="15.75" customHeight="1" thickTop="1" x14ac:dyDescent="0.25">
      <c r="A62" s="40">
        <v>43783</v>
      </c>
      <c r="B62" s="38">
        <v>94</v>
      </c>
      <c r="C62" s="42"/>
      <c r="D62" s="42"/>
      <c r="E62" s="42"/>
      <c r="F62" s="42"/>
      <c r="G62" s="42"/>
      <c r="H62" s="42"/>
      <c r="I62" s="42">
        <v>8085</v>
      </c>
      <c r="J62" s="42"/>
      <c r="K62" s="42">
        <v>8000</v>
      </c>
      <c r="L62" s="38">
        <f>(B62+C62+D62+E62+F62+G62+H62+I62-J62-K62)+(-'Долги - возвраты'!C62+'Долги - возвраты'!C63-'Долги - возвраты'!E62+'Долги - возвраты'!E63-'Долги - возвраты'!G62+'Долги - возвраты'!G63-'Долги - возвраты'!I62+'Долги - возвраты'!I63-'Долги - возвраты'!K62+'Долги - возвраты'!K63-'Долги - возвраты'!M62+'Долги - возвраты'!M63-'Долги - возвраты'!O62+'Долги - возвраты'!O63)</f>
        <v>179</v>
      </c>
    </row>
    <row r="63" spans="1:12" ht="15.75" customHeight="1" thickBot="1" x14ac:dyDescent="0.3">
      <c r="A63" s="41"/>
      <c r="B63" s="39"/>
      <c r="C63" s="43"/>
      <c r="D63" s="43"/>
      <c r="E63" s="43"/>
      <c r="F63" s="43"/>
      <c r="G63" s="43"/>
      <c r="H63" s="43"/>
      <c r="I63" s="43"/>
      <c r="J63" s="43"/>
      <c r="K63" s="43"/>
      <c r="L63" s="39"/>
    </row>
    <row r="64" spans="1:12" ht="15.75" customHeight="1" thickTop="1" x14ac:dyDescent="0.25">
      <c r="A64" s="40">
        <v>43784</v>
      </c>
      <c r="B64" s="38">
        <v>179</v>
      </c>
      <c r="C64" s="42">
        <v>4663</v>
      </c>
      <c r="D64" s="42">
        <v>4118</v>
      </c>
      <c r="E64" s="42"/>
      <c r="F64" s="42"/>
      <c r="G64" s="42"/>
      <c r="H64" s="42"/>
      <c r="I64" s="42"/>
      <c r="J64" s="42"/>
      <c r="K64" s="42">
        <v>8500</v>
      </c>
      <c r="L64" s="38">
        <f>(B64+C64+D64+E64+F64+G64+H64+I64-J64-K64)+(-'Долги - возвраты'!C64+'Долги - возвраты'!C65-'Долги - возвраты'!E64+'Долги - возвраты'!E65-'Долги - возвраты'!G64+'Долги - возвраты'!G65-'Долги - возвраты'!I64+'Долги - возвраты'!I65-'Долги - возвраты'!K64+'Долги - возвраты'!K65-'Долги - возвраты'!M64+'Долги - возвраты'!M65-'Долги - возвраты'!O64+'Долги - возвраты'!O65)</f>
        <v>460</v>
      </c>
    </row>
    <row r="65" spans="1:12" ht="15.75" customHeight="1" thickBot="1" x14ac:dyDescent="0.3">
      <c r="A65" s="41"/>
      <c r="B65" s="39"/>
      <c r="C65" s="43"/>
      <c r="D65" s="43"/>
      <c r="E65" s="43"/>
      <c r="F65" s="43"/>
      <c r="G65" s="43"/>
      <c r="H65" s="43"/>
      <c r="I65" s="43"/>
      <c r="J65" s="43"/>
      <c r="K65" s="43"/>
      <c r="L65" s="39"/>
    </row>
    <row r="66" spans="1:12" ht="15.75" customHeight="1" thickTop="1" x14ac:dyDescent="0.25">
      <c r="A66" s="40">
        <v>43785</v>
      </c>
      <c r="B66" s="38"/>
      <c r="C66" s="42"/>
      <c r="D66" s="42"/>
      <c r="E66" s="42"/>
      <c r="F66" s="42"/>
      <c r="G66" s="42"/>
      <c r="H66" s="42"/>
      <c r="I66" s="42"/>
      <c r="J66" s="42"/>
      <c r="K66" s="42"/>
      <c r="L66" s="38">
        <f>(B66+C66+D66+E66+F66+G66+H66+I66-J66-K66)+(-'Долги - возвраты'!C66+'Долги - возвраты'!C67-'Долги - возвраты'!E66+'Долги - возвраты'!E67-'Долги - возвраты'!G66+'Долги - возвраты'!G67-'Долги - возвраты'!I66+'Долги - возвраты'!I67-'Долги - возвраты'!K66+'Долги - возвраты'!K67-'Долги - возвраты'!M66+'Долги - возвраты'!M67-'Долги - возвраты'!O66+'Долги - возвраты'!O67)</f>
        <v>0</v>
      </c>
    </row>
    <row r="67" spans="1:12" ht="15.75" customHeight="1" thickBot="1" x14ac:dyDescent="0.3">
      <c r="A67" s="41"/>
      <c r="B67" s="39"/>
      <c r="C67" s="43"/>
      <c r="D67" s="43"/>
      <c r="E67" s="43"/>
      <c r="F67" s="43"/>
      <c r="G67" s="43"/>
      <c r="H67" s="43"/>
      <c r="I67" s="43"/>
      <c r="J67" s="43"/>
      <c r="K67" s="43"/>
      <c r="L67" s="39"/>
    </row>
    <row r="68" spans="1:12" ht="15.75" customHeight="1" thickTop="1" x14ac:dyDescent="0.25">
      <c r="A68" s="40">
        <v>43786</v>
      </c>
      <c r="B68" s="38">
        <v>460</v>
      </c>
      <c r="C68" s="42">
        <v>1610</v>
      </c>
      <c r="D68" s="42"/>
      <c r="E68" s="42">
        <v>1539</v>
      </c>
      <c r="F68" s="42"/>
      <c r="G68" s="42"/>
      <c r="H68" s="42"/>
      <c r="I68" s="42"/>
      <c r="J68" s="42"/>
      <c r="K68" s="42">
        <v>3000</v>
      </c>
      <c r="L68" s="38">
        <f>(B68+C68+D68+E68+F68+G68+H68+I68-J68-K68)+(-'Долги - возвраты'!C68+'Долги - возвраты'!C69-'Долги - возвраты'!E68+'Долги - возвраты'!E69-'Долги - возвраты'!G68+'Долги - возвраты'!G69-'Долги - возвраты'!I68+'Долги - возвраты'!I69-'Долги - возвраты'!K68+'Долги - возвраты'!K69-'Долги - возвраты'!M68+'Долги - возвраты'!M69-'Долги - возвраты'!O68+'Долги - возвраты'!O69)</f>
        <v>609</v>
      </c>
    </row>
    <row r="69" spans="1:12" ht="15.75" customHeight="1" thickBot="1" x14ac:dyDescent="0.3">
      <c r="A69" s="41"/>
      <c r="B69" s="39"/>
      <c r="C69" s="43"/>
      <c r="D69" s="43"/>
      <c r="E69" s="43"/>
      <c r="F69" s="43"/>
      <c r="G69" s="43"/>
      <c r="H69" s="43"/>
      <c r="I69" s="43"/>
      <c r="J69" s="43"/>
      <c r="K69" s="43"/>
      <c r="L69" s="39"/>
    </row>
    <row r="70" spans="1:12" ht="15.75" customHeight="1" thickTop="1" x14ac:dyDescent="0.25">
      <c r="A70" s="40">
        <v>43787</v>
      </c>
      <c r="B70" s="38">
        <v>609</v>
      </c>
      <c r="C70" s="42"/>
      <c r="D70" s="42"/>
      <c r="E70" s="42"/>
      <c r="F70" s="42"/>
      <c r="G70" s="42"/>
      <c r="H70" s="42"/>
      <c r="I70" s="42"/>
      <c r="J70" s="42"/>
      <c r="K70" s="42"/>
      <c r="L70" s="38">
        <f>(B70+C70+D70+E70+F70+G70+H70+I70-J70-K70)+(-'Долги - возвраты'!C70+'Долги - возвраты'!C71-'Долги - возвраты'!E70+'Долги - возвраты'!E71-'Долги - возвраты'!G70+'Долги - возвраты'!G71-'Долги - возвраты'!I70+'Долги - возвраты'!I71-'Долги - возвраты'!K70+'Долги - возвраты'!K71-'Долги - возвраты'!M70+'Долги - возвраты'!M71-'Долги - возвраты'!O70+'Долги - возвраты'!O71)</f>
        <v>609</v>
      </c>
    </row>
    <row r="71" spans="1:12" ht="15.75" customHeight="1" thickBot="1" x14ac:dyDescent="0.3">
      <c r="A71" s="41"/>
      <c r="B71" s="39"/>
      <c r="C71" s="43"/>
      <c r="D71" s="43"/>
      <c r="E71" s="43"/>
      <c r="F71" s="43"/>
      <c r="G71" s="43"/>
      <c r="H71" s="43"/>
      <c r="I71" s="43"/>
      <c r="J71" s="43"/>
      <c r="K71" s="43"/>
      <c r="L71" s="39"/>
    </row>
    <row r="72" spans="1:12" ht="15.75" customHeight="1" thickTop="1" x14ac:dyDescent="0.25">
      <c r="A72" s="40">
        <v>43788</v>
      </c>
      <c r="B72" s="38">
        <v>609</v>
      </c>
      <c r="C72" s="42"/>
      <c r="D72" s="42">
        <v>4281</v>
      </c>
      <c r="E72" s="42"/>
      <c r="F72" s="42">
        <v>6777</v>
      </c>
      <c r="G72" s="42"/>
      <c r="H72" s="42"/>
      <c r="I72" s="42"/>
      <c r="J72" s="42"/>
      <c r="K72" s="42">
        <v>11500</v>
      </c>
      <c r="L72" s="38">
        <f>(B72+C72+D72+E72+F72+G72+H72+I72-J72-K72)+(-'Долги - возвраты'!C72+'Долги - возвраты'!C73-'Долги - возвраты'!E72+'Долги - возвраты'!E73-'Долги - возвраты'!G72+'Долги - возвраты'!G73-'Долги - возвраты'!I72+'Долги - возвраты'!I73-'Долги - возвраты'!K72+'Долги - возвраты'!K73-'Долги - возвраты'!M72+'Долги - возвраты'!M73-'Долги - возвраты'!O72+'Долги - возвраты'!O73)</f>
        <v>167</v>
      </c>
    </row>
    <row r="73" spans="1:12" ht="15.75" customHeight="1" thickBot="1" x14ac:dyDescent="0.3">
      <c r="A73" s="41"/>
      <c r="B73" s="39"/>
      <c r="C73" s="43"/>
      <c r="D73" s="43"/>
      <c r="E73" s="43"/>
      <c r="F73" s="43"/>
      <c r="G73" s="43"/>
      <c r="H73" s="43"/>
      <c r="I73" s="43"/>
      <c r="J73" s="43"/>
      <c r="K73" s="43"/>
      <c r="L73" s="39"/>
    </row>
    <row r="74" spans="1:12" ht="15.75" customHeight="1" thickTop="1" x14ac:dyDescent="0.25">
      <c r="A74" s="40">
        <v>43789</v>
      </c>
      <c r="B74" s="38">
        <v>167</v>
      </c>
      <c r="C74" s="42"/>
      <c r="D74" s="42"/>
      <c r="E74" s="42"/>
      <c r="F74" s="42"/>
      <c r="G74" s="42"/>
      <c r="H74" s="42"/>
      <c r="I74" s="42"/>
      <c r="J74" s="42"/>
      <c r="K74" s="42"/>
      <c r="L74" s="38">
        <f>(B74+C74+D74+E74+F74+G74+H74+I74-J74-K74)+(-'Долги - возвраты'!C74+'Долги - возвраты'!C75-'Долги - возвраты'!E74+'Долги - возвраты'!E75-'Долги - возвраты'!G74+'Долги - возвраты'!G75-'Долги - возвраты'!I74+'Долги - возвраты'!I75-'Долги - возвраты'!K74+'Долги - возвраты'!K75-'Долги - возвраты'!M74+'Долги - возвраты'!M75-'Долги - возвраты'!O74+'Долги - возвраты'!O75)</f>
        <v>167</v>
      </c>
    </row>
    <row r="75" spans="1:12" ht="15.75" customHeight="1" thickBot="1" x14ac:dyDescent="0.3">
      <c r="A75" s="41"/>
      <c r="B75" s="39"/>
      <c r="C75" s="43"/>
      <c r="D75" s="43"/>
      <c r="E75" s="43"/>
      <c r="F75" s="43"/>
      <c r="G75" s="43"/>
      <c r="H75" s="43"/>
      <c r="I75" s="43"/>
      <c r="J75" s="43"/>
      <c r="K75" s="43"/>
      <c r="L75" s="39"/>
    </row>
    <row r="76" spans="1:12" ht="15.75" customHeight="1" thickTop="1" x14ac:dyDescent="0.25">
      <c r="A76" s="40">
        <v>43790</v>
      </c>
      <c r="B76" s="38">
        <v>167</v>
      </c>
      <c r="C76" s="42">
        <v>3459</v>
      </c>
      <c r="D76" s="42"/>
      <c r="E76" s="42">
        <v>3802</v>
      </c>
      <c r="F76" s="42"/>
      <c r="G76" s="42"/>
      <c r="H76" s="42"/>
      <c r="I76" s="42"/>
      <c r="J76" s="42"/>
      <c r="K76" s="42">
        <v>7000</v>
      </c>
      <c r="L76" s="38">
        <f>(B76+C76+D76+E76+F76+G76+H76+I76-J76-K76)+(-'Долги - возвраты'!C76+'Долги - возвраты'!C77-'Долги - возвраты'!E76+'Долги - возвраты'!E77-'Долги - возвраты'!G76+'Долги - возвраты'!G77-'Долги - возвраты'!I76+'Долги - возвраты'!I77-'Долги - возвраты'!K76+'Долги - возвраты'!K77-'Долги - возвраты'!M76+'Долги - возвраты'!M77-'Долги - возвраты'!O76+'Долги - возвраты'!O77)</f>
        <v>428</v>
      </c>
    </row>
    <row r="77" spans="1:12" ht="15.75" customHeight="1" thickBot="1" x14ac:dyDescent="0.3">
      <c r="A77" s="41"/>
      <c r="B77" s="39"/>
      <c r="C77" s="43"/>
      <c r="D77" s="43"/>
      <c r="E77" s="43"/>
      <c r="F77" s="43"/>
      <c r="G77" s="43"/>
      <c r="H77" s="43"/>
      <c r="I77" s="43"/>
      <c r="J77" s="43"/>
      <c r="K77" s="43"/>
      <c r="L77" s="39"/>
    </row>
    <row r="78" spans="1:12" ht="15.75" customHeight="1" thickTop="1" x14ac:dyDescent="0.25">
      <c r="A78" s="40">
        <v>43791</v>
      </c>
      <c r="B78" s="38"/>
      <c r="C78" s="42"/>
      <c r="D78" s="42"/>
      <c r="E78" s="42"/>
      <c r="F78" s="42"/>
      <c r="G78" s="42"/>
      <c r="H78" s="42"/>
      <c r="I78" s="42"/>
      <c r="J78" s="42"/>
      <c r="K78" s="42"/>
      <c r="L78" s="38">
        <f>(B78+C78+D78+E78+F78+G78+H78+I78-J78-K78)+(-'Долги - возвраты'!C78+'Долги - возвраты'!C79-'Долги - возвраты'!E78+'Долги - возвраты'!E79-'Долги - возвраты'!G78+'Долги - возвраты'!G79-'Долги - возвраты'!I78+'Долги - возвраты'!I79-'Долги - возвраты'!K78+'Долги - возвраты'!K79-'Долги - возвраты'!M78+'Долги - возвраты'!M79-'Долги - возвраты'!O78+'Долги - возвраты'!O79)</f>
        <v>0</v>
      </c>
    </row>
    <row r="79" spans="1:12" ht="15.75" customHeight="1" thickBot="1" x14ac:dyDescent="0.3">
      <c r="A79" s="41"/>
      <c r="B79" s="39"/>
      <c r="C79" s="43"/>
      <c r="D79" s="43"/>
      <c r="E79" s="43"/>
      <c r="F79" s="43"/>
      <c r="G79" s="43"/>
      <c r="H79" s="43"/>
      <c r="I79" s="43"/>
      <c r="J79" s="43"/>
      <c r="K79" s="43"/>
      <c r="L79" s="39"/>
    </row>
    <row r="80" spans="1:12" ht="15.75" customHeight="1" thickTop="1" x14ac:dyDescent="0.25">
      <c r="A80" s="40">
        <v>43792</v>
      </c>
      <c r="B80" s="38"/>
      <c r="C80" s="42"/>
      <c r="D80" s="42"/>
      <c r="E80" s="42"/>
      <c r="F80" s="42"/>
      <c r="G80" s="42"/>
      <c r="H80" s="42"/>
      <c r="I80" s="42"/>
      <c r="J80" s="42"/>
      <c r="K80" s="42"/>
      <c r="L80" s="38">
        <f>(B80+C80+D80+E80+F80+G80+H80+I80-J80-K80)+(-'Долги - возвраты'!C80+'Долги - возвраты'!C81-'Долги - возвраты'!E80+'Долги - возвраты'!E81-'Долги - возвраты'!G80+'Долги - возвраты'!G81-'Долги - возвраты'!I80+'Долги - возвраты'!I81-'Долги - возвраты'!K80+'Долги - возвраты'!K81-'Долги - возвраты'!M80+'Долги - возвраты'!M81-'Долги - возвраты'!O80+'Долги - возвраты'!O81)</f>
        <v>0</v>
      </c>
    </row>
    <row r="81" spans="1:12" ht="15.75" customHeight="1" thickBot="1" x14ac:dyDescent="0.3">
      <c r="A81" s="41"/>
      <c r="B81" s="39"/>
      <c r="C81" s="43"/>
      <c r="D81" s="43"/>
      <c r="E81" s="43"/>
      <c r="F81" s="43"/>
      <c r="G81" s="43"/>
      <c r="H81" s="43"/>
      <c r="I81" s="43"/>
      <c r="J81" s="43"/>
      <c r="K81" s="43"/>
      <c r="L81" s="39"/>
    </row>
    <row r="82" spans="1:12" ht="15.75" customHeight="1" thickTop="1" x14ac:dyDescent="0.25"/>
    <row r="83" spans="1:12" ht="15.75" customHeight="1" x14ac:dyDescent="0.25"/>
    <row r="84" spans="1:12" ht="15.75" customHeight="1" x14ac:dyDescent="0.25"/>
    <row r="85" spans="1:12" ht="15.75" customHeight="1" x14ac:dyDescent="0.25"/>
    <row r="86" spans="1:12" ht="15.75" customHeight="1" x14ac:dyDescent="0.25"/>
    <row r="87" spans="1:12" ht="15.75" customHeight="1" x14ac:dyDescent="0.25"/>
    <row r="88" spans="1:12" ht="15.75" customHeight="1" x14ac:dyDescent="0.25"/>
    <row r="89" spans="1:12" ht="15.75" customHeight="1" x14ac:dyDescent="0.25"/>
    <row r="90" spans="1:12" ht="15.75" customHeight="1" x14ac:dyDescent="0.25"/>
    <row r="91" spans="1:12" ht="15.75" customHeight="1" x14ac:dyDescent="0.25"/>
    <row r="92" spans="1:12" ht="15.75" customHeight="1" x14ac:dyDescent="0.25"/>
    <row r="93" spans="1:12" ht="15.75" customHeight="1" x14ac:dyDescent="0.25"/>
    <row r="94" spans="1:12" ht="15.75" customHeight="1" x14ac:dyDescent="0.25"/>
    <row r="95" spans="1:12" ht="15.75" customHeight="1" x14ac:dyDescent="0.25"/>
    <row r="96" spans="1:12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</sheetData>
  <mergeCells count="480"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76:J77"/>
    <mergeCell ref="K76:K77"/>
    <mergeCell ref="L76:L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2:J73"/>
    <mergeCell ref="K72:K73"/>
    <mergeCell ref="L72:L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68:J69"/>
    <mergeCell ref="K68:K69"/>
    <mergeCell ref="L68:L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4:J65"/>
    <mergeCell ref="K64:K65"/>
    <mergeCell ref="L64:L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0:J61"/>
    <mergeCell ref="K60:K61"/>
    <mergeCell ref="L60:L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56:J57"/>
    <mergeCell ref="K56:K57"/>
    <mergeCell ref="L56:L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2:J53"/>
    <mergeCell ref="K52:K53"/>
    <mergeCell ref="L52:L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G40:G41"/>
    <mergeCell ref="H40:H41"/>
    <mergeCell ref="I40:I41"/>
    <mergeCell ref="J40:J41"/>
    <mergeCell ref="K40:K41"/>
    <mergeCell ref="L40:L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L22:L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8:L29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C28:C29"/>
    <mergeCell ref="D28:D29"/>
    <mergeCell ref="E28:E29"/>
    <mergeCell ref="F28:F29"/>
    <mergeCell ref="G28:G29"/>
    <mergeCell ref="H28:H29"/>
    <mergeCell ref="L18:L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2:L13"/>
    <mergeCell ref="G14:G15"/>
    <mergeCell ref="H14:H15"/>
    <mergeCell ref="I14:I15"/>
    <mergeCell ref="J14:J15"/>
    <mergeCell ref="K14:K15"/>
    <mergeCell ref="L14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C14:C15"/>
    <mergeCell ref="D14:D15"/>
    <mergeCell ref="E14:E15"/>
    <mergeCell ref="F14:F15"/>
    <mergeCell ref="L2:L3"/>
    <mergeCell ref="A6:A7"/>
    <mergeCell ref="B6:B7"/>
    <mergeCell ref="A4:A5"/>
    <mergeCell ref="B4:B5"/>
    <mergeCell ref="A2:A3"/>
    <mergeCell ref="B2:B3"/>
    <mergeCell ref="C2:C3"/>
    <mergeCell ref="D2:D3"/>
    <mergeCell ref="I6:I7"/>
    <mergeCell ref="J6:J7"/>
    <mergeCell ref="K6:K7"/>
    <mergeCell ref="L6:L7"/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D6:D7"/>
    <mergeCell ref="A16:A17"/>
    <mergeCell ref="B16:B17"/>
    <mergeCell ref="A14:A15"/>
    <mergeCell ref="B14:B15"/>
    <mergeCell ref="A12:A13"/>
    <mergeCell ref="B12:B13"/>
    <mergeCell ref="I2:I3"/>
    <mergeCell ref="J2:J3"/>
    <mergeCell ref="K2:K3"/>
    <mergeCell ref="K10:K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E2:E3"/>
    <mergeCell ref="F2:F3"/>
    <mergeCell ref="G2:G3"/>
    <mergeCell ref="H2:H3"/>
    <mergeCell ref="C6:C7"/>
    <mergeCell ref="A26:A27"/>
    <mergeCell ref="B26:B27"/>
    <mergeCell ref="A24:A25"/>
    <mergeCell ref="B24:B25"/>
    <mergeCell ref="A22:A23"/>
    <mergeCell ref="B22:B23"/>
    <mergeCell ref="A20:A21"/>
    <mergeCell ref="B20:B21"/>
    <mergeCell ref="A18:A19"/>
    <mergeCell ref="B18:B19"/>
    <mergeCell ref="A32:A33"/>
    <mergeCell ref="B32:B33"/>
    <mergeCell ref="C32:C33"/>
    <mergeCell ref="C34:C35"/>
    <mergeCell ref="A30:A31"/>
    <mergeCell ref="B30:B31"/>
    <mergeCell ref="A28:A29"/>
    <mergeCell ref="B28:B29"/>
    <mergeCell ref="C30:C31"/>
    <mergeCell ref="D30:D31"/>
    <mergeCell ref="D32:D33"/>
    <mergeCell ref="E30:E31"/>
    <mergeCell ref="F30:F31"/>
    <mergeCell ref="E32:E33"/>
    <mergeCell ref="F32:F33"/>
    <mergeCell ref="C36:C37"/>
    <mergeCell ref="D36:D37"/>
    <mergeCell ref="E36:E37"/>
    <mergeCell ref="F36:F37"/>
    <mergeCell ref="E6:E7"/>
    <mergeCell ref="F6:F7"/>
    <mergeCell ref="G6:G7"/>
    <mergeCell ref="H6:H7"/>
    <mergeCell ref="G30:G31"/>
    <mergeCell ref="H30:H31"/>
    <mergeCell ref="I30:I31"/>
    <mergeCell ref="J30:J31"/>
    <mergeCell ref="K30:K31"/>
    <mergeCell ref="J8:J9"/>
    <mergeCell ref="K8:K9"/>
    <mergeCell ref="I28:I29"/>
    <mergeCell ref="J28:J29"/>
    <mergeCell ref="K28:K29"/>
    <mergeCell ref="L30:L31"/>
    <mergeCell ref="G32:G33"/>
    <mergeCell ref="H32:H33"/>
    <mergeCell ref="I32:I33"/>
    <mergeCell ref="J32:J33"/>
    <mergeCell ref="K32:K33"/>
    <mergeCell ref="L32:L33"/>
    <mergeCell ref="J34:J35"/>
    <mergeCell ref="K34:K35"/>
    <mergeCell ref="L34:L35"/>
    <mergeCell ref="G34:G35"/>
    <mergeCell ref="H34:H35"/>
    <mergeCell ref="I34:I35"/>
    <mergeCell ref="G38:G39"/>
    <mergeCell ref="H38:H39"/>
    <mergeCell ref="I38:I39"/>
    <mergeCell ref="J38:J39"/>
    <mergeCell ref="K38:K39"/>
    <mergeCell ref="L38:L39"/>
    <mergeCell ref="G36:G37"/>
    <mergeCell ref="H36:H37"/>
    <mergeCell ref="I36:I37"/>
    <mergeCell ref="J36:J37"/>
    <mergeCell ref="K36:K37"/>
    <mergeCell ref="L36:L37"/>
    <mergeCell ref="A38:A39"/>
    <mergeCell ref="B38:B39"/>
    <mergeCell ref="A36:A37"/>
    <mergeCell ref="B36:B37"/>
    <mergeCell ref="A34:A35"/>
    <mergeCell ref="B34:B35"/>
    <mergeCell ref="D34:D35"/>
    <mergeCell ref="E34:E35"/>
    <mergeCell ref="F34:F35"/>
    <mergeCell ref="C38:C39"/>
    <mergeCell ref="D38:D39"/>
    <mergeCell ref="E38:E39"/>
    <mergeCell ref="F38:F39"/>
    <mergeCell ref="A42:A43"/>
    <mergeCell ref="B42:B43"/>
    <mergeCell ref="A40:A41"/>
    <mergeCell ref="B40:B41"/>
    <mergeCell ref="C40:C41"/>
    <mergeCell ref="D40:D41"/>
    <mergeCell ref="E40:E41"/>
    <mergeCell ref="F40:F41"/>
    <mergeCell ref="A44:A45"/>
    <mergeCell ref="B44:B45"/>
    <mergeCell ref="C44:C45"/>
    <mergeCell ref="D44:D45"/>
    <mergeCell ref="E44:E45"/>
    <mergeCell ref="F44:F45"/>
    <mergeCell ref="J48:J49"/>
    <mergeCell ref="K48:K49"/>
    <mergeCell ref="L48:L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4:J45"/>
    <mergeCell ref="K44:K45"/>
    <mergeCell ref="L44:L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G44:G45"/>
    <mergeCell ref="H44:H45"/>
    <mergeCell ref="I44:I45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L10:L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pane ySplit="1" topLeftCell="A2" activePane="bottomLeft" state="frozen"/>
      <selection pane="bottomLeft" activeCell="G887" sqref="G887"/>
    </sheetView>
  </sheetViews>
  <sheetFormatPr defaultRowHeight="15" x14ac:dyDescent="0.25"/>
  <cols>
    <col min="1" max="15" width="9.7109375" customWidth="1"/>
  </cols>
  <sheetData>
    <row r="1" spans="1:15" ht="19.5" thickBot="1" x14ac:dyDescent="0.3">
      <c r="A1" s="11" t="s">
        <v>0</v>
      </c>
      <c r="B1" s="44" t="str">
        <f>ОПТ!C1</f>
        <v>Ракова</v>
      </c>
      <c r="C1" s="45"/>
      <c r="D1" s="44" t="str">
        <f>ОПТ!D1</f>
        <v>Нужина</v>
      </c>
      <c r="E1" s="45"/>
      <c r="F1" s="44" t="str">
        <f>ОПТ!E1</f>
        <v>Хазов</v>
      </c>
      <c r="G1" s="45"/>
      <c r="H1" s="44" t="str">
        <f>ОПТ!F1</f>
        <v>Малахова</v>
      </c>
      <c r="I1" s="45"/>
      <c r="J1" s="44" t="str">
        <f>ОПТ!G1</f>
        <v>Беляков</v>
      </c>
      <c r="K1" s="45"/>
      <c r="L1" s="44" t="str">
        <f>ОПТ!H1</f>
        <v>Чекулаева</v>
      </c>
      <c r="M1" s="45"/>
      <c r="N1" s="44" t="str">
        <f>ОПТ!I1</f>
        <v>Азизов</v>
      </c>
      <c r="O1" s="45"/>
    </row>
    <row r="2" spans="1:15" ht="15.75" customHeight="1" thickTop="1" x14ac:dyDescent="0.25">
      <c r="A2" s="40">
        <v>43753</v>
      </c>
      <c r="B2" s="9" t="s">
        <v>23</v>
      </c>
      <c r="C2" s="2"/>
      <c r="D2" s="9" t="s">
        <v>23</v>
      </c>
      <c r="E2" s="2"/>
      <c r="F2" s="9" t="s">
        <v>23</v>
      </c>
      <c r="G2" s="2"/>
      <c r="H2" s="9" t="s">
        <v>23</v>
      </c>
      <c r="I2" s="2"/>
      <c r="J2" s="9" t="s">
        <v>23</v>
      </c>
      <c r="K2" s="2"/>
      <c r="L2" s="9" t="s">
        <v>23</v>
      </c>
      <c r="M2" s="2"/>
      <c r="N2" s="9" t="s">
        <v>23</v>
      </c>
      <c r="O2" s="1"/>
    </row>
    <row r="3" spans="1:15" ht="15.75" customHeight="1" thickBot="1" x14ac:dyDescent="0.3">
      <c r="A3" s="41"/>
      <c r="B3" s="10" t="s">
        <v>24</v>
      </c>
      <c r="C3" s="8"/>
      <c r="D3" s="10" t="s">
        <v>24</v>
      </c>
      <c r="E3" s="8"/>
      <c r="F3" s="10" t="s">
        <v>24</v>
      </c>
      <c r="G3" s="8"/>
      <c r="H3" s="10" t="s">
        <v>24</v>
      </c>
      <c r="I3" s="8">
        <v>8880</v>
      </c>
      <c r="J3" s="10" t="s">
        <v>24</v>
      </c>
      <c r="K3" s="8"/>
      <c r="L3" s="10" t="s">
        <v>24</v>
      </c>
      <c r="M3" s="8"/>
      <c r="N3" s="10" t="s">
        <v>24</v>
      </c>
      <c r="O3" s="3"/>
    </row>
    <row r="4" spans="1:15" ht="16.5" thickTop="1" x14ac:dyDescent="0.25">
      <c r="A4" s="40">
        <v>43754</v>
      </c>
      <c r="B4" s="9" t="s">
        <v>23</v>
      </c>
      <c r="C4" s="2"/>
      <c r="D4" s="9" t="s">
        <v>23</v>
      </c>
      <c r="E4" s="2"/>
      <c r="F4" s="9" t="s">
        <v>23</v>
      </c>
      <c r="G4" s="2"/>
      <c r="H4" s="9" t="s">
        <v>23</v>
      </c>
      <c r="I4" s="2"/>
      <c r="J4" s="9" t="s">
        <v>23</v>
      </c>
      <c r="K4" s="2"/>
      <c r="L4" s="9" t="s">
        <v>23</v>
      </c>
      <c r="M4" s="2"/>
      <c r="N4" s="9" t="s">
        <v>23</v>
      </c>
      <c r="O4" s="1"/>
    </row>
    <row r="5" spans="1:15" ht="15.75" customHeight="1" thickBot="1" x14ac:dyDescent="0.3">
      <c r="A5" s="41"/>
      <c r="B5" s="10" t="s">
        <v>24</v>
      </c>
      <c r="C5" s="8"/>
      <c r="D5" s="10" t="s">
        <v>24</v>
      </c>
      <c r="E5" s="8"/>
      <c r="F5" s="10" t="s">
        <v>24</v>
      </c>
      <c r="G5" s="8"/>
      <c r="H5" s="10" t="s">
        <v>24</v>
      </c>
      <c r="I5" s="8"/>
      <c r="J5" s="10" t="s">
        <v>24</v>
      </c>
      <c r="K5" s="8"/>
      <c r="L5" s="10" t="s">
        <v>24</v>
      </c>
      <c r="M5" s="8"/>
      <c r="N5" s="10" t="s">
        <v>24</v>
      </c>
      <c r="O5" s="3"/>
    </row>
    <row r="6" spans="1:15" ht="15.75" customHeight="1" thickTop="1" x14ac:dyDescent="0.25">
      <c r="A6" s="40">
        <v>43755</v>
      </c>
      <c r="B6" s="9" t="s">
        <v>23</v>
      </c>
      <c r="C6" s="2"/>
      <c r="D6" s="9" t="s">
        <v>23</v>
      </c>
      <c r="E6" s="2"/>
      <c r="F6" s="9" t="s">
        <v>23</v>
      </c>
      <c r="G6" s="2"/>
      <c r="H6" s="9" t="s">
        <v>23</v>
      </c>
      <c r="I6" s="2"/>
      <c r="J6" s="9" t="s">
        <v>23</v>
      </c>
      <c r="K6" s="2"/>
      <c r="L6" s="9" t="s">
        <v>23</v>
      </c>
      <c r="M6" s="2"/>
      <c r="N6" s="9" t="s">
        <v>23</v>
      </c>
      <c r="O6" s="1"/>
    </row>
    <row r="7" spans="1:15" ht="16.5" thickBot="1" x14ac:dyDescent="0.3">
      <c r="A7" s="41"/>
      <c r="B7" s="10" t="s">
        <v>24</v>
      </c>
      <c r="C7" s="8"/>
      <c r="D7" s="10" t="s">
        <v>24</v>
      </c>
      <c r="E7" s="8"/>
      <c r="F7" s="10" t="s">
        <v>24</v>
      </c>
      <c r="G7" s="8"/>
      <c r="H7" s="10" t="s">
        <v>24</v>
      </c>
      <c r="I7" s="8"/>
      <c r="J7" s="10" t="s">
        <v>24</v>
      </c>
      <c r="K7" s="8"/>
      <c r="L7" s="10" t="s">
        <v>24</v>
      </c>
      <c r="M7" s="8"/>
      <c r="N7" s="10" t="s">
        <v>24</v>
      </c>
      <c r="O7" s="3"/>
    </row>
    <row r="8" spans="1:15" ht="15.75" customHeight="1" thickTop="1" x14ac:dyDescent="0.25">
      <c r="A8" s="40">
        <v>43756</v>
      </c>
      <c r="B8" s="9" t="s">
        <v>23</v>
      </c>
      <c r="C8" s="2"/>
      <c r="D8" s="9" t="s">
        <v>23</v>
      </c>
      <c r="E8" s="2">
        <v>206</v>
      </c>
      <c r="F8" s="9" t="s">
        <v>23</v>
      </c>
      <c r="G8" s="2"/>
      <c r="H8" s="9" t="s">
        <v>23</v>
      </c>
      <c r="I8" s="2"/>
      <c r="J8" s="9" t="s">
        <v>23</v>
      </c>
      <c r="K8" s="2"/>
      <c r="L8" s="9" t="s">
        <v>23</v>
      </c>
      <c r="M8" s="2"/>
      <c r="N8" s="9" t="s">
        <v>23</v>
      </c>
      <c r="O8" s="1"/>
    </row>
    <row r="9" spans="1:15" ht="15.75" customHeight="1" thickBot="1" x14ac:dyDescent="0.3">
      <c r="A9" s="41"/>
      <c r="B9" s="10" t="s">
        <v>24</v>
      </c>
      <c r="C9" s="8"/>
      <c r="D9" s="10" t="s">
        <v>24</v>
      </c>
      <c r="E9" s="8"/>
      <c r="F9" s="10" t="s">
        <v>24</v>
      </c>
      <c r="G9" s="8"/>
      <c r="H9" s="10" t="s">
        <v>24</v>
      </c>
      <c r="I9" s="8"/>
      <c r="J9" s="10" t="s">
        <v>24</v>
      </c>
      <c r="K9" s="8"/>
      <c r="L9" s="10" t="s">
        <v>24</v>
      </c>
      <c r="M9" s="8"/>
      <c r="N9" s="10" t="s">
        <v>24</v>
      </c>
      <c r="O9" s="3"/>
    </row>
    <row r="10" spans="1:15" ht="16.5" thickTop="1" x14ac:dyDescent="0.25">
      <c r="A10" s="40">
        <v>43757</v>
      </c>
      <c r="B10" s="9" t="s">
        <v>23</v>
      </c>
      <c r="C10" s="2"/>
      <c r="D10" s="9" t="s">
        <v>23</v>
      </c>
      <c r="E10" s="2"/>
      <c r="F10" s="9" t="s">
        <v>23</v>
      </c>
      <c r="G10" s="2"/>
      <c r="H10" s="9" t="s">
        <v>23</v>
      </c>
      <c r="I10" s="2"/>
      <c r="J10" s="9" t="s">
        <v>23</v>
      </c>
      <c r="K10" s="2"/>
      <c r="L10" s="9" t="s">
        <v>23</v>
      </c>
      <c r="M10" s="2"/>
      <c r="N10" s="9" t="s">
        <v>23</v>
      </c>
      <c r="O10" s="1"/>
    </row>
    <row r="11" spans="1:15" ht="15.75" customHeight="1" thickBot="1" x14ac:dyDescent="0.3">
      <c r="A11" s="41"/>
      <c r="B11" s="10" t="s">
        <v>24</v>
      </c>
      <c r="C11" s="8"/>
      <c r="D11" s="10" t="s">
        <v>24</v>
      </c>
      <c r="E11" s="8">
        <v>206</v>
      </c>
      <c r="F11" s="10" t="s">
        <v>24</v>
      </c>
      <c r="G11" s="8"/>
      <c r="H11" s="10" t="s">
        <v>24</v>
      </c>
      <c r="I11" s="8"/>
      <c r="J11" s="10" t="s">
        <v>24</v>
      </c>
      <c r="K11" s="8"/>
      <c r="L11" s="10" t="s">
        <v>24</v>
      </c>
      <c r="M11" s="8"/>
      <c r="N11" s="10" t="s">
        <v>24</v>
      </c>
      <c r="O11" s="3"/>
    </row>
    <row r="12" spans="1:15" ht="15.75" customHeight="1" thickTop="1" x14ac:dyDescent="0.25">
      <c r="A12" s="40">
        <v>43758</v>
      </c>
      <c r="B12" s="9" t="s">
        <v>23</v>
      </c>
      <c r="C12" s="2"/>
      <c r="D12" s="9" t="s">
        <v>23</v>
      </c>
      <c r="E12" s="2"/>
      <c r="F12" s="9" t="s">
        <v>23</v>
      </c>
      <c r="G12" s="2"/>
      <c r="H12" s="9" t="s">
        <v>23</v>
      </c>
      <c r="I12" s="2"/>
      <c r="J12" s="9" t="s">
        <v>23</v>
      </c>
      <c r="K12" s="2"/>
      <c r="L12" s="9" t="s">
        <v>23</v>
      </c>
      <c r="M12" s="2"/>
      <c r="N12" s="9" t="s">
        <v>23</v>
      </c>
      <c r="O12" s="1"/>
    </row>
    <row r="13" spans="1:15" ht="16.5" thickBot="1" x14ac:dyDescent="0.3">
      <c r="A13" s="41"/>
      <c r="B13" s="10" t="s">
        <v>24</v>
      </c>
      <c r="C13" s="8"/>
      <c r="D13" s="10" t="s">
        <v>24</v>
      </c>
      <c r="E13" s="8"/>
      <c r="F13" s="10" t="s">
        <v>24</v>
      </c>
      <c r="G13" s="8"/>
      <c r="H13" s="10" t="s">
        <v>24</v>
      </c>
      <c r="I13" s="8"/>
      <c r="J13" s="10" t="s">
        <v>24</v>
      </c>
      <c r="K13" s="8"/>
      <c r="L13" s="10" t="s">
        <v>24</v>
      </c>
      <c r="M13" s="8"/>
      <c r="N13" s="10" t="s">
        <v>24</v>
      </c>
      <c r="O13" s="3"/>
    </row>
    <row r="14" spans="1:15" ht="16.5" thickTop="1" x14ac:dyDescent="0.25">
      <c r="A14" s="40">
        <v>43759</v>
      </c>
      <c r="B14" s="9" t="s">
        <v>23</v>
      </c>
      <c r="C14" s="2"/>
      <c r="D14" s="9" t="s">
        <v>23</v>
      </c>
      <c r="E14" s="2"/>
      <c r="F14" s="9" t="s">
        <v>23</v>
      </c>
      <c r="G14" s="2"/>
      <c r="H14" s="9" t="s">
        <v>23</v>
      </c>
      <c r="I14" s="2"/>
      <c r="J14" s="9" t="s">
        <v>23</v>
      </c>
      <c r="K14" s="2"/>
      <c r="L14" s="9" t="s">
        <v>23</v>
      </c>
      <c r="M14" s="2"/>
      <c r="N14" s="9" t="s">
        <v>23</v>
      </c>
      <c r="O14" s="1"/>
    </row>
    <row r="15" spans="1:15" ht="16.5" thickBot="1" x14ac:dyDescent="0.3">
      <c r="A15" s="41"/>
      <c r="B15" s="10" t="s">
        <v>24</v>
      </c>
      <c r="C15" s="8"/>
      <c r="D15" s="10" t="s">
        <v>24</v>
      </c>
      <c r="E15" s="8"/>
      <c r="F15" s="10" t="s">
        <v>24</v>
      </c>
      <c r="G15" s="8"/>
      <c r="H15" s="10" t="s">
        <v>24</v>
      </c>
      <c r="I15" s="8"/>
      <c r="J15" s="10" t="s">
        <v>24</v>
      </c>
      <c r="K15" s="8"/>
      <c r="L15" s="10" t="s">
        <v>24</v>
      </c>
      <c r="M15" s="8"/>
      <c r="N15" s="10" t="s">
        <v>24</v>
      </c>
      <c r="O15" s="3"/>
    </row>
    <row r="16" spans="1:15" ht="16.5" thickTop="1" x14ac:dyDescent="0.25">
      <c r="A16" s="40">
        <v>43760</v>
      </c>
      <c r="B16" s="9" t="s">
        <v>23</v>
      </c>
      <c r="C16" s="2"/>
      <c r="D16" s="9" t="s">
        <v>23</v>
      </c>
      <c r="E16" s="2"/>
      <c r="F16" s="9" t="s">
        <v>23</v>
      </c>
      <c r="G16" s="2"/>
      <c r="H16" s="9" t="s">
        <v>23</v>
      </c>
      <c r="I16" s="2"/>
      <c r="J16" s="9" t="s">
        <v>23</v>
      </c>
      <c r="K16" s="2"/>
      <c r="L16" s="9" t="s">
        <v>23</v>
      </c>
      <c r="M16" s="2"/>
      <c r="N16" s="9" t="s">
        <v>23</v>
      </c>
      <c r="O16" s="1"/>
    </row>
    <row r="17" spans="1:15" ht="16.5" thickBot="1" x14ac:dyDescent="0.3">
      <c r="A17" s="41"/>
      <c r="B17" s="10" t="s">
        <v>24</v>
      </c>
      <c r="C17" s="8"/>
      <c r="D17" s="10" t="s">
        <v>24</v>
      </c>
      <c r="E17" s="8"/>
      <c r="F17" s="10" t="s">
        <v>24</v>
      </c>
      <c r="G17" s="8"/>
      <c r="H17" s="10" t="s">
        <v>24</v>
      </c>
      <c r="I17" s="8"/>
      <c r="J17" s="10" t="s">
        <v>24</v>
      </c>
      <c r="K17" s="8"/>
      <c r="L17" s="10" t="s">
        <v>24</v>
      </c>
      <c r="M17" s="8"/>
      <c r="N17" s="10" t="s">
        <v>24</v>
      </c>
      <c r="O17" s="3"/>
    </row>
    <row r="18" spans="1:15" ht="16.5" thickTop="1" x14ac:dyDescent="0.25">
      <c r="A18" s="40">
        <v>43761</v>
      </c>
      <c r="B18" s="9" t="s">
        <v>23</v>
      </c>
      <c r="C18" s="2"/>
      <c r="D18" s="9" t="s">
        <v>23</v>
      </c>
      <c r="E18" s="2"/>
      <c r="F18" s="9" t="s">
        <v>23</v>
      </c>
      <c r="G18" s="2"/>
      <c r="H18" s="9" t="s">
        <v>23</v>
      </c>
      <c r="I18" s="2"/>
      <c r="J18" s="9" t="s">
        <v>23</v>
      </c>
      <c r="K18" s="2"/>
      <c r="L18" s="9" t="s">
        <v>23</v>
      </c>
      <c r="M18" s="2"/>
      <c r="N18" s="9" t="s">
        <v>23</v>
      </c>
      <c r="O18" s="1"/>
    </row>
    <row r="19" spans="1:15" ht="16.5" thickBot="1" x14ac:dyDescent="0.3">
      <c r="A19" s="41"/>
      <c r="B19" s="10" t="s">
        <v>24</v>
      </c>
      <c r="C19" s="8"/>
      <c r="D19" s="10" t="s">
        <v>24</v>
      </c>
      <c r="E19" s="8"/>
      <c r="F19" s="10" t="s">
        <v>24</v>
      </c>
      <c r="G19" s="8"/>
      <c r="H19" s="10" t="s">
        <v>24</v>
      </c>
      <c r="I19" s="8"/>
      <c r="J19" s="10" t="s">
        <v>24</v>
      </c>
      <c r="K19" s="8"/>
      <c r="L19" s="10" t="s">
        <v>24</v>
      </c>
      <c r="M19" s="8"/>
      <c r="N19" s="10" t="s">
        <v>24</v>
      </c>
      <c r="O19" s="3"/>
    </row>
    <row r="20" spans="1:15" ht="16.5" thickTop="1" x14ac:dyDescent="0.25">
      <c r="A20" s="40">
        <v>43762</v>
      </c>
      <c r="B20" s="9" t="s">
        <v>23</v>
      </c>
      <c r="C20" s="2"/>
      <c r="D20" s="9" t="s">
        <v>23</v>
      </c>
      <c r="E20" s="2"/>
      <c r="F20" s="9" t="s">
        <v>23</v>
      </c>
      <c r="G20" s="2"/>
      <c r="H20" s="9" t="s">
        <v>23</v>
      </c>
      <c r="I20" s="2"/>
      <c r="J20" s="9" t="s">
        <v>23</v>
      </c>
      <c r="K20" s="2"/>
      <c r="L20" s="9" t="s">
        <v>23</v>
      </c>
      <c r="M20" s="2"/>
      <c r="N20" s="9" t="s">
        <v>23</v>
      </c>
      <c r="O20" s="1"/>
    </row>
    <row r="21" spans="1:15" ht="16.5" thickBot="1" x14ac:dyDescent="0.3">
      <c r="A21" s="41"/>
      <c r="B21" s="10" t="s">
        <v>24</v>
      </c>
      <c r="C21" s="8"/>
      <c r="D21" s="10" t="s">
        <v>24</v>
      </c>
      <c r="E21" s="8"/>
      <c r="F21" s="10" t="s">
        <v>24</v>
      </c>
      <c r="G21" s="8"/>
      <c r="H21" s="10" t="s">
        <v>24</v>
      </c>
      <c r="I21" s="8"/>
      <c r="J21" s="10" t="s">
        <v>24</v>
      </c>
      <c r="K21" s="8"/>
      <c r="L21" s="10" t="s">
        <v>24</v>
      </c>
      <c r="M21" s="8"/>
      <c r="N21" s="10" t="s">
        <v>24</v>
      </c>
      <c r="O21" s="3"/>
    </row>
    <row r="22" spans="1:15" ht="16.5" thickTop="1" x14ac:dyDescent="0.25">
      <c r="A22" s="40">
        <v>43763</v>
      </c>
      <c r="B22" s="9" t="s">
        <v>23</v>
      </c>
      <c r="C22" s="2"/>
      <c r="D22" s="9" t="s">
        <v>23</v>
      </c>
      <c r="E22" s="2"/>
      <c r="F22" s="9" t="s">
        <v>23</v>
      </c>
      <c r="G22" s="2"/>
      <c r="H22" s="9" t="s">
        <v>23</v>
      </c>
      <c r="I22" s="2"/>
      <c r="J22" s="9" t="s">
        <v>23</v>
      </c>
      <c r="K22" s="2"/>
      <c r="L22" s="9" t="s">
        <v>23</v>
      </c>
      <c r="M22" s="2"/>
      <c r="N22" s="9" t="s">
        <v>23</v>
      </c>
      <c r="O22" s="1"/>
    </row>
    <row r="23" spans="1:15" ht="16.5" thickBot="1" x14ac:dyDescent="0.3">
      <c r="A23" s="41"/>
      <c r="B23" s="10" t="s">
        <v>24</v>
      </c>
      <c r="C23" s="8"/>
      <c r="D23" s="10" t="s">
        <v>24</v>
      </c>
      <c r="E23" s="8"/>
      <c r="F23" s="10" t="s">
        <v>24</v>
      </c>
      <c r="G23" s="8"/>
      <c r="H23" s="10" t="s">
        <v>24</v>
      </c>
      <c r="I23" s="8"/>
      <c r="J23" s="10" t="s">
        <v>24</v>
      </c>
      <c r="K23" s="8"/>
      <c r="L23" s="10" t="s">
        <v>24</v>
      </c>
      <c r="M23" s="8"/>
      <c r="N23" s="10" t="s">
        <v>24</v>
      </c>
      <c r="O23" s="3"/>
    </row>
    <row r="24" spans="1:15" ht="16.5" thickTop="1" x14ac:dyDescent="0.25">
      <c r="A24" s="40">
        <v>43764</v>
      </c>
      <c r="B24" s="9" t="s">
        <v>23</v>
      </c>
      <c r="C24" s="2">
        <v>2382</v>
      </c>
      <c r="D24" s="9" t="s">
        <v>23</v>
      </c>
      <c r="E24" s="2"/>
      <c r="F24" s="9" t="s">
        <v>23</v>
      </c>
      <c r="G24" s="2"/>
      <c r="H24" s="9" t="s">
        <v>23</v>
      </c>
      <c r="I24" s="2"/>
      <c r="J24" s="9" t="s">
        <v>23</v>
      </c>
      <c r="K24" s="2"/>
      <c r="L24" s="9" t="s">
        <v>23</v>
      </c>
      <c r="M24" s="2"/>
      <c r="N24" s="9" t="s">
        <v>23</v>
      </c>
      <c r="O24" s="1"/>
    </row>
    <row r="25" spans="1:15" ht="16.5" thickBot="1" x14ac:dyDescent="0.3">
      <c r="A25" s="41"/>
      <c r="B25" s="10" t="s">
        <v>24</v>
      </c>
      <c r="C25" s="8"/>
      <c r="D25" s="10" t="s">
        <v>24</v>
      </c>
      <c r="E25" s="8"/>
      <c r="F25" s="10" t="s">
        <v>24</v>
      </c>
      <c r="G25" s="8"/>
      <c r="H25" s="10" t="s">
        <v>24</v>
      </c>
      <c r="I25" s="8"/>
      <c r="J25" s="10" t="s">
        <v>24</v>
      </c>
      <c r="K25" s="8"/>
      <c r="L25" s="10" t="s">
        <v>24</v>
      </c>
      <c r="M25" s="8"/>
      <c r="N25" s="10" t="s">
        <v>24</v>
      </c>
      <c r="O25" s="3"/>
    </row>
    <row r="26" spans="1:15" ht="16.5" thickTop="1" x14ac:dyDescent="0.25">
      <c r="A26" s="40">
        <v>43765</v>
      </c>
      <c r="B26" s="9" t="s">
        <v>23</v>
      </c>
      <c r="C26" s="2"/>
      <c r="D26" s="9" t="s">
        <v>23</v>
      </c>
      <c r="E26" s="2"/>
      <c r="F26" s="9" t="s">
        <v>23</v>
      </c>
      <c r="G26" s="2"/>
      <c r="H26" s="9" t="s">
        <v>23</v>
      </c>
      <c r="I26" s="2"/>
      <c r="J26" s="9" t="s">
        <v>23</v>
      </c>
      <c r="K26" s="2"/>
      <c r="L26" s="9" t="s">
        <v>23</v>
      </c>
      <c r="M26" s="2"/>
      <c r="N26" s="9" t="s">
        <v>23</v>
      </c>
      <c r="O26" s="1"/>
    </row>
    <row r="27" spans="1:15" ht="16.5" thickBot="1" x14ac:dyDescent="0.3">
      <c r="A27" s="41"/>
      <c r="B27" s="10" t="s">
        <v>24</v>
      </c>
      <c r="C27" s="8"/>
      <c r="D27" s="10" t="s">
        <v>24</v>
      </c>
      <c r="E27" s="8"/>
      <c r="F27" s="10" t="s">
        <v>24</v>
      </c>
      <c r="G27" s="8"/>
      <c r="H27" s="10" t="s">
        <v>24</v>
      </c>
      <c r="I27" s="8"/>
      <c r="J27" s="10" t="s">
        <v>24</v>
      </c>
      <c r="K27" s="8"/>
      <c r="L27" s="10" t="s">
        <v>24</v>
      </c>
      <c r="M27" s="8"/>
      <c r="N27" s="10" t="s">
        <v>24</v>
      </c>
      <c r="O27" s="3"/>
    </row>
    <row r="28" spans="1:15" ht="16.5" thickTop="1" x14ac:dyDescent="0.25">
      <c r="A28" s="40">
        <v>43766</v>
      </c>
      <c r="B28" s="9" t="s">
        <v>23</v>
      </c>
      <c r="C28" s="2"/>
      <c r="D28" s="9" t="s">
        <v>23</v>
      </c>
      <c r="E28" s="2"/>
      <c r="F28" s="9" t="s">
        <v>23</v>
      </c>
      <c r="G28" s="2"/>
      <c r="H28" s="9" t="s">
        <v>23</v>
      </c>
      <c r="I28" s="2"/>
      <c r="J28" s="9" t="s">
        <v>23</v>
      </c>
      <c r="K28" s="2"/>
      <c r="L28" s="9" t="s">
        <v>23</v>
      </c>
      <c r="M28" s="2"/>
      <c r="N28" s="9" t="s">
        <v>23</v>
      </c>
      <c r="O28" s="1"/>
    </row>
    <row r="29" spans="1:15" ht="16.5" thickBot="1" x14ac:dyDescent="0.3">
      <c r="A29" s="41"/>
      <c r="B29" s="10" t="s">
        <v>24</v>
      </c>
      <c r="C29" s="8"/>
      <c r="D29" s="10" t="s">
        <v>24</v>
      </c>
      <c r="E29" s="8"/>
      <c r="F29" s="10" t="s">
        <v>24</v>
      </c>
      <c r="G29" s="8"/>
      <c r="H29" s="10" t="s">
        <v>24</v>
      </c>
      <c r="I29" s="8"/>
      <c r="J29" s="10" t="s">
        <v>24</v>
      </c>
      <c r="K29" s="8"/>
      <c r="L29" s="10" t="s">
        <v>24</v>
      </c>
      <c r="M29" s="8"/>
      <c r="N29" s="10" t="s">
        <v>24</v>
      </c>
      <c r="O29" s="3"/>
    </row>
    <row r="30" spans="1:15" ht="16.5" thickTop="1" x14ac:dyDescent="0.25">
      <c r="A30" s="40">
        <v>43767</v>
      </c>
      <c r="B30" s="9" t="s">
        <v>23</v>
      </c>
      <c r="C30" s="2"/>
      <c r="D30" s="9" t="s">
        <v>23</v>
      </c>
      <c r="E30" s="2"/>
      <c r="F30" s="9" t="s">
        <v>23</v>
      </c>
      <c r="G30" s="2"/>
      <c r="H30" s="9" t="s">
        <v>23</v>
      </c>
      <c r="I30" s="2"/>
      <c r="J30" s="9" t="s">
        <v>23</v>
      </c>
      <c r="K30" s="2"/>
      <c r="L30" s="9" t="s">
        <v>23</v>
      </c>
      <c r="M30" s="2"/>
      <c r="N30" s="9" t="s">
        <v>23</v>
      </c>
      <c r="O30" s="1"/>
    </row>
    <row r="31" spans="1:15" ht="16.5" thickBot="1" x14ac:dyDescent="0.3">
      <c r="A31" s="41"/>
      <c r="B31" s="10" t="s">
        <v>24</v>
      </c>
      <c r="C31" s="8"/>
      <c r="D31" s="10" t="s">
        <v>24</v>
      </c>
      <c r="E31" s="8"/>
      <c r="F31" s="10" t="s">
        <v>24</v>
      </c>
      <c r="G31" s="8"/>
      <c r="H31" s="10" t="s">
        <v>24</v>
      </c>
      <c r="I31" s="8"/>
      <c r="J31" s="10" t="s">
        <v>24</v>
      </c>
      <c r="K31" s="8"/>
      <c r="L31" s="10" t="s">
        <v>24</v>
      </c>
      <c r="M31" s="8"/>
      <c r="N31" s="10" t="s">
        <v>24</v>
      </c>
      <c r="O31" s="3"/>
    </row>
    <row r="32" spans="1:15" ht="16.5" thickTop="1" x14ac:dyDescent="0.25">
      <c r="A32" s="40">
        <v>43768</v>
      </c>
      <c r="B32" s="9" t="s">
        <v>23</v>
      </c>
      <c r="C32" s="2"/>
      <c r="D32" s="9" t="s">
        <v>23</v>
      </c>
      <c r="E32" s="2"/>
      <c r="F32" s="9" t="s">
        <v>23</v>
      </c>
      <c r="G32" s="2"/>
      <c r="H32" s="9" t="s">
        <v>23</v>
      </c>
      <c r="I32" s="2"/>
      <c r="J32" s="9" t="s">
        <v>23</v>
      </c>
      <c r="K32" s="2"/>
      <c r="L32" s="9" t="s">
        <v>23</v>
      </c>
      <c r="M32" s="2"/>
      <c r="N32" s="9" t="s">
        <v>23</v>
      </c>
      <c r="O32" s="1"/>
    </row>
    <row r="33" spans="1:15" ht="16.5" thickBot="1" x14ac:dyDescent="0.3">
      <c r="A33" s="41"/>
      <c r="B33" s="10" t="s">
        <v>24</v>
      </c>
      <c r="C33" s="8"/>
      <c r="D33" s="10" t="s">
        <v>24</v>
      </c>
      <c r="E33" s="8"/>
      <c r="F33" s="10" t="s">
        <v>24</v>
      </c>
      <c r="G33" s="8"/>
      <c r="H33" s="10" t="s">
        <v>24</v>
      </c>
      <c r="I33" s="8"/>
      <c r="J33" s="10" t="s">
        <v>24</v>
      </c>
      <c r="K33" s="8"/>
      <c r="L33" s="10" t="s">
        <v>24</v>
      </c>
      <c r="M33" s="8"/>
      <c r="N33" s="10" t="s">
        <v>24</v>
      </c>
      <c r="O33" s="3"/>
    </row>
    <row r="34" spans="1:15" ht="16.5" thickTop="1" x14ac:dyDescent="0.25">
      <c r="A34" s="40">
        <v>43769</v>
      </c>
      <c r="B34" s="9" t="s">
        <v>23</v>
      </c>
      <c r="C34" s="2"/>
      <c r="D34" s="9" t="s">
        <v>23</v>
      </c>
      <c r="E34" s="2"/>
      <c r="F34" s="9" t="s">
        <v>23</v>
      </c>
      <c r="G34" s="2"/>
      <c r="H34" s="9" t="s">
        <v>23</v>
      </c>
      <c r="I34" s="2"/>
      <c r="J34" s="9" t="s">
        <v>23</v>
      </c>
      <c r="K34" s="2"/>
      <c r="L34" s="9" t="s">
        <v>23</v>
      </c>
      <c r="M34" s="2"/>
      <c r="N34" s="9" t="s">
        <v>23</v>
      </c>
      <c r="O34" s="1"/>
    </row>
    <row r="35" spans="1:15" ht="16.5" thickBot="1" x14ac:dyDescent="0.3">
      <c r="A35" s="41"/>
      <c r="B35" s="10" t="s">
        <v>24</v>
      </c>
      <c r="C35" s="8">
        <v>2382</v>
      </c>
      <c r="D35" s="10" t="s">
        <v>24</v>
      </c>
      <c r="E35" s="8"/>
      <c r="F35" s="10" t="s">
        <v>24</v>
      </c>
      <c r="G35" s="8"/>
      <c r="H35" s="10" t="s">
        <v>24</v>
      </c>
      <c r="I35" s="8"/>
      <c r="J35" s="10" t="s">
        <v>24</v>
      </c>
      <c r="K35" s="8"/>
      <c r="L35" s="10" t="s">
        <v>24</v>
      </c>
      <c r="M35" s="8"/>
      <c r="N35" s="10" t="s">
        <v>24</v>
      </c>
      <c r="O35" s="3"/>
    </row>
    <row r="36" spans="1:15" ht="16.5" thickTop="1" x14ac:dyDescent="0.25">
      <c r="A36" s="40">
        <v>43770</v>
      </c>
      <c r="B36" s="9" t="s">
        <v>23</v>
      </c>
      <c r="C36" s="2"/>
      <c r="D36" s="9" t="s">
        <v>23</v>
      </c>
      <c r="E36" s="2"/>
      <c r="F36" s="9" t="s">
        <v>23</v>
      </c>
      <c r="G36" s="2"/>
      <c r="H36" s="9" t="s">
        <v>23</v>
      </c>
      <c r="I36" s="2"/>
      <c r="J36" s="9" t="s">
        <v>23</v>
      </c>
      <c r="K36" s="2"/>
      <c r="L36" s="9" t="s">
        <v>23</v>
      </c>
      <c r="M36" s="2"/>
      <c r="N36" s="9" t="s">
        <v>23</v>
      </c>
      <c r="O36" s="1"/>
    </row>
    <row r="37" spans="1:15" ht="16.5" thickBot="1" x14ac:dyDescent="0.3">
      <c r="A37" s="41"/>
      <c r="B37" s="10" t="s">
        <v>24</v>
      </c>
      <c r="C37" s="8"/>
      <c r="D37" s="10" t="s">
        <v>24</v>
      </c>
      <c r="E37" s="8"/>
      <c r="F37" s="10" t="s">
        <v>24</v>
      </c>
      <c r="G37" s="8"/>
      <c r="H37" s="10" t="s">
        <v>24</v>
      </c>
      <c r="I37" s="8"/>
      <c r="J37" s="10" t="s">
        <v>24</v>
      </c>
      <c r="K37" s="8"/>
      <c r="L37" s="10" t="s">
        <v>24</v>
      </c>
      <c r="M37" s="8"/>
      <c r="N37" s="10" t="s">
        <v>24</v>
      </c>
      <c r="O37" s="3"/>
    </row>
    <row r="38" spans="1:15" ht="16.5" thickTop="1" x14ac:dyDescent="0.25">
      <c r="A38" s="40">
        <v>43771</v>
      </c>
      <c r="B38" s="9" t="s">
        <v>23</v>
      </c>
      <c r="C38" s="2"/>
      <c r="D38" s="9" t="s">
        <v>23</v>
      </c>
      <c r="E38" s="2"/>
      <c r="F38" s="9" t="s">
        <v>23</v>
      </c>
      <c r="G38" s="2"/>
      <c r="H38" s="9" t="s">
        <v>23</v>
      </c>
      <c r="I38" s="2"/>
      <c r="J38" s="9" t="s">
        <v>23</v>
      </c>
      <c r="K38" s="2"/>
      <c r="L38" s="9" t="s">
        <v>23</v>
      </c>
      <c r="M38" s="2"/>
      <c r="N38" s="9" t="s">
        <v>23</v>
      </c>
      <c r="O38" s="1"/>
    </row>
    <row r="39" spans="1:15" ht="16.5" thickBot="1" x14ac:dyDescent="0.3">
      <c r="A39" s="41"/>
      <c r="B39" s="10" t="s">
        <v>24</v>
      </c>
      <c r="C39" s="8"/>
      <c r="D39" s="10" t="s">
        <v>24</v>
      </c>
      <c r="E39" s="8"/>
      <c r="F39" s="10" t="s">
        <v>24</v>
      </c>
      <c r="G39" s="8"/>
      <c r="H39" s="10" t="s">
        <v>24</v>
      </c>
      <c r="I39" s="8"/>
      <c r="J39" s="10" t="s">
        <v>24</v>
      </c>
      <c r="K39" s="8"/>
      <c r="L39" s="10" t="s">
        <v>24</v>
      </c>
      <c r="M39" s="8"/>
      <c r="N39" s="10" t="s">
        <v>24</v>
      </c>
      <c r="O39" s="3"/>
    </row>
    <row r="40" spans="1:15" ht="16.5" thickTop="1" x14ac:dyDescent="0.25">
      <c r="A40" s="40">
        <v>43772</v>
      </c>
      <c r="B40" s="9" t="s">
        <v>23</v>
      </c>
      <c r="C40" s="2"/>
      <c r="D40" s="9" t="s">
        <v>23</v>
      </c>
      <c r="E40" s="2"/>
      <c r="F40" s="9" t="s">
        <v>23</v>
      </c>
      <c r="G40" s="2"/>
      <c r="H40" s="9" t="s">
        <v>23</v>
      </c>
      <c r="I40" s="2"/>
      <c r="J40" s="9" t="s">
        <v>23</v>
      </c>
      <c r="K40" s="2"/>
      <c r="L40" s="9" t="s">
        <v>23</v>
      </c>
      <c r="M40" s="2"/>
      <c r="N40" s="9" t="s">
        <v>23</v>
      </c>
      <c r="O40" s="1"/>
    </row>
    <row r="41" spans="1:15" ht="16.5" thickBot="1" x14ac:dyDescent="0.3">
      <c r="A41" s="41"/>
      <c r="B41" s="10" t="s">
        <v>24</v>
      </c>
      <c r="C41" s="8"/>
      <c r="D41" s="10" t="s">
        <v>24</v>
      </c>
      <c r="E41" s="8"/>
      <c r="F41" s="10" t="s">
        <v>24</v>
      </c>
      <c r="G41" s="8"/>
      <c r="H41" s="10" t="s">
        <v>24</v>
      </c>
      <c r="I41" s="8"/>
      <c r="J41" s="10" t="s">
        <v>24</v>
      </c>
      <c r="K41" s="8"/>
      <c r="L41" s="10" t="s">
        <v>24</v>
      </c>
      <c r="M41" s="8"/>
      <c r="N41" s="10" t="s">
        <v>24</v>
      </c>
      <c r="O41" s="3"/>
    </row>
    <row r="42" spans="1:15" ht="16.5" thickTop="1" x14ac:dyDescent="0.25">
      <c r="A42" s="40">
        <v>43773</v>
      </c>
      <c r="B42" s="9" t="s">
        <v>23</v>
      </c>
      <c r="C42" s="2"/>
      <c r="D42" s="9" t="s">
        <v>23</v>
      </c>
      <c r="E42" s="2"/>
      <c r="F42" s="9" t="s">
        <v>23</v>
      </c>
      <c r="G42" s="2"/>
      <c r="H42" s="9" t="s">
        <v>23</v>
      </c>
      <c r="I42" s="2"/>
      <c r="J42" s="9" t="s">
        <v>23</v>
      </c>
      <c r="K42" s="2"/>
      <c r="L42" s="9" t="s">
        <v>23</v>
      </c>
      <c r="M42" s="2"/>
      <c r="N42" s="9" t="s">
        <v>23</v>
      </c>
      <c r="O42" s="1"/>
    </row>
    <row r="43" spans="1:15" ht="16.5" thickBot="1" x14ac:dyDescent="0.3">
      <c r="A43" s="41"/>
      <c r="B43" s="10" t="s">
        <v>24</v>
      </c>
      <c r="C43" s="8"/>
      <c r="D43" s="10" t="s">
        <v>24</v>
      </c>
      <c r="E43" s="8"/>
      <c r="F43" s="10" t="s">
        <v>24</v>
      </c>
      <c r="G43" s="8"/>
      <c r="H43" s="10" t="s">
        <v>24</v>
      </c>
      <c r="I43" s="8"/>
      <c r="J43" s="10" t="s">
        <v>24</v>
      </c>
      <c r="K43" s="8"/>
      <c r="L43" s="10" t="s">
        <v>24</v>
      </c>
      <c r="M43" s="8"/>
      <c r="N43" s="10" t="s">
        <v>24</v>
      </c>
      <c r="O43" s="3"/>
    </row>
    <row r="44" spans="1:15" ht="16.5" thickTop="1" x14ac:dyDescent="0.25">
      <c r="A44" s="40">
        <v>43774</v>
      </c>
      <c r="B44" s="9" t="s">
        <v>23</v>
      </c>
      <c r="C44" s="2"/>
      <c r="D44" s="9" t="s">
        <v>23</v>
      </c>
      <c r="E44" s="2"/>
      <c r="F44" s="9" t="s">
        <v>23</v>
      </c>
      <c r="G44" s="2"/>
      <c r="H44" s="9" t="s">
        <v>23</v>
      </c>
      <c r="I44" s="2"/>
      <c r="J44" s="9" t="s">
        <v>23</v>
      </c>
      <c r="K44" s="2"/>
      <c r="L44" s="9" t="s">
        <v>23</v>
      </c>
      <c r="M44" s="2"/>
      <c r="N44" s="9" t="s">
        <v>23</v>
      </c>
      <c r="O44" s="1"/>
    </row>
    <row r="45" spans="1:15" ht="16.5" thickBot="1" x14ac:dyDescent="0.3">
      <c r="A45" s="41"/>
      <c r="B45" s="10" t="s">
        <v>24</v>
      </c>
      <c r="C45" s="8"/>
      <c r="D45" s="10" t="s">
        <v>24</v>
      </c>
      <c r="E45" s="8"/>
      <c r="F45" s="10" t="s">
        <v>24</v>
      </c>
      <c r="G45" s="8"/>
      <c r="H45" s="10" t="s">
        <v>24</v>
      </c>
      <c r="I45" s="8"/>
      <c r="J45" s="10" t="s">
        <v>24</v>
      </c>
      <c r="K45" s="8"/>
      <c r="L45" s="10" t="s">
        <v>24</v>
      </c>
      <c r="M45" s="8"/>
      <c r="N45" s="10" t="s">
        <v>24</v>
      </c>
      <c r="O45" s="3"/>
    </row>
    <row r="46" spans="1:15" ht="16.5" thickTop="1" x14ac:dyDescent="0.25">
      <c r="A46" s="40">
        <v>43775</v>
      </c>
      <c r="B46" s="9" t="s">
        <v>23</v>
      </c>
      <c r="C46" s="2"/>
      <c r="D46" s="9" t="s">
        <v>23</v>
      </c>
      <c r="E46" s="2"/>
      <c r="F46" s="9" t="s">
        <v>23</v>
      </c>
      <c r="G46" s="2"/>
      <c r="H46" s="9" t="s">
        <v>23</v>
      </c>
      <c r="I46" s="2">
        <v>1463</v>
      </c>
      <c r="J46" s="9" t="s">
        <v>23</v>
      </c>
      <c r="K46" s="2"/>
      <c r="L46" s="9" t="s">
        <v>23</v>
      </c>
      <c r="M46" s="2"/>
      <c r="N46" s="9" t="s">
        <v>23</v>
      </c>
      <c r="O46" s="1"/>
    </row>
    <row r="47" spans="1:15" ht="16.5" thickBot="1" x14ac:dyDescent="0.3">
      <c r="A47" s="41"/>
      <c r="B47" s="10" t="s">
        <v>24</v>
      </c>
      <c r="C47" s="8"/>
      <c r="D47" s="10" t="s">
        <v>24</v>
      </c>
      <c r="E47" s="8"/>
      <c r="F47" s="10" t="s">
        <v>24</v>
      </c>
      <c r="G47" s="8"/>
      <c r="H47" s="10" t="s">
        <v>24</v>
      </c>
      <c r="I47" s="8"/>
      <c r="J47" s="10" t="s">
        <v>24</v>
      </c>
      <c r="K47" s="8"/>
      <c r="L47" s="10" t="s">
        <v>24</v>
      </c>
      <c r="M47" s="8"/>
      <c r="N47" s="10" t="s">
        <v>24</v>
      </c>
      <c r="O47" s="3"/>
    </row>
    <row r="48" spans="1:15" ht="16.5" thickTop="1" x14ac:dyDescent="0.25">
      <c r="A48" s="40">
        <v>43776</v>
      </c>
      <c r="B48" s="9" t="s">
        <v>23</v>
      </c>
      <c r="C48" s="2"/>
      <c r="D48" s="9" t="s">
        <v>23</v>
      </c>
      <c r="E48" s="2"/>
      <c r="F48" s="9" t="s">
        <v>23</v>
      </c>
      <c r="G48" s="2"/>
      <c r="H48" s="9" t="s">
        <v>23</v>
      </c>
      <c r="I48" s="2"/>
      <c r="J48" s="9" t="s">
        <v>23</v>
      </c>
      <c r="K48" s="2"/>
      <c r="L48" s="9" t="s">
        <v>23</v>
      </c>
      <c r="M48" s="2"/>
      <c r="N48" s="9" t="s">
        <v>23</v>
      </c>
      <c r="O48" s="1"/>
    </row>
    <row r="49" spans="1:15" ht="16.5" thickBot="1" x14ac:dyDescent="0.3">
      <c r="A49" s="41"/>
      <c r="B49" s="10" t="s">
        <v>24</v>
      </c>
      <c r="C49" s="8"/>
      <c r="D49" s="10" t="s">
        <v>24</v>
      </c>
      <c r="E49" s="8"/>
      <c r="F49" s="10" t="s">
        <v>24</v>
      </c>
      <c r="G49" s="8"/>
      <c r="H49" s="10" t="s">
        <v>24</v>
      </c>
      <c r="I49" s="8">
        <v>1463</v>
      </c>
      <c r="J49" s="10" t="s">
        <v>24</v>
      </c>
      <c r="K49" s="8"/>
      <c r="L49" s="10" t="s">
        <v>24</v>
      </c>
      <c r="M49" s="8"/>
      <c r="N49" s="10" t="s">
        <v>24</v>
      </c>
      <c r="O49" s="3"/>
    </row>
    <row r="50" spans="1:15" ht="16.5" thickTop="1" x14ac:dyDescent="0.25">
      <c r="A50" s="40">
        <v>43777</v>
      </c>
      <c r="B50" s="9" t="s">
        <v>23</v>
      </c>
      <c r="C50" s="2"/>
      <c r="D50" s="9" t="s">
        <v>23</v>
      </c>
      <c r="E50" s="2"/>
      <c r="F50" s="9" t="s">
        <v>23</v>
      </c>
      <c r="G50" s="2"/>
      <c r="H50" s="9" t="s">
        <v>23</v>
      </c>
      <c r="I50" s="2"/>
      <c r="J50" s="9" t="s">
        <v>23</v>
      </c>
      <c r="K50" s="2"/>
      <c r="L50" s="9" t="s">
        <v>23</v>
      </c>
      <c r="M50" s="2"/>
      <c r="N50" s="9" t="s">
        <v>23</v>
      </c>
      <c r="O50" s="1"/>
    </row>
    <row r="51" spans="1:15" ht="16.5" thickBot="1" x14ac:dyDescent="0.3">
      <c r="A51" s="41"/>
      <c r="B51" s="10" t="s">
        <v>24</v>
      </c>
      <c r="C51" s="8"/>
      <c r="D51" s="10" t="s">
        <v>24</v>
      </c>
      <c r="E51" s="8"/>
      <c r="F51" s="10" t="s">
        <v>24</v>
      </c>
      <c r="G51" s="8"/>
      <c r="H51" s="10" t="s">
        <v>24</v>
      </c>
      <c r="I51" s="8"/>
      <c r="J51" s="10" t="s">
        <v>24</v>
      </c>
      <c r="K51" s="8"/>
      <c r="L51" s="10" t="s">
        <v>24</v>
      </c>
      <c r="M51" s="8"/>
      <c r="N51" s="10" t="s">
        <v>24</v>
      </c>
      <c r="O51" s="3"/>
    </row>
    <row r="52" spans="1:15" ht="16.5" thickTop="1" x14ac:dyDescent="0.25">
      <c r="A52" s="40">
        <v>43778</v>
      </c>
      <c r="B52" s="9" t="s">
        <v>23</v>
      </c>
      <c r="C52" s="2"/>
      <c r="D52" s="9" t="s">
        <v>23</v>
      </c>
      <c r="E52" s="2"/>
      <c r="F52" s="9" t="s">
        <v>23</v>
      </c>
      <c r="G52" s="2"/>
      <c r="H52" s="9" t="s">
        <v>23</v>
      </c>
      <c r="I52" s="2"/>
      <c r="J52" s="9" t="s">
        <v>23</v>
      </c>
      <c r="K52" s="2"/>
      <c r="L52" s="9" t="s">
        <v>23</v>
      </c>
      <c r="M52" s="2"/>
      <c r="N52" s="9" t="s">
        <v>23</v>
      </c>
      <c r="O52" s="1"/>
    </row>
    <row r="53" spans="1:15" ht="16.5" thickBot="1" x14ac:dyDescent="0.3">
      <c r="A53" s="41"/>
      <c r="B53" s="10" t="s">
        <v>24</v>
      </c>
      <c r="C53" s="8"/>
      <c r="D53" s="10" t="s">
        <v>24</v>
      </c>
      <c r="E53" s="8"/>
      <c r="F53" s="10" t="s">
        <v>24</v>
      </c>
      <c r="G53" s="8"/>
      <c r="H53" s="10" t="s">
        <v>24</v>
      </c>
      <c r="I53" s="8"/>
      <c r="J53" s="10" t="s">
        <v>24</v>
      </c>
      <c r="K53" s="8"/>
      <c r="L53" s="10" t="s">
        <v>24</v>
      </c>
      <c r="M53" s="8"/>
      <c r="N53" s="10" t="s">
        <v>24</v>
      </c>
      <c r="O53" s="3"/>
    </row>
    <row r="54" spans="1:15" ht="16.5" thickTop="1" x14ac:dyDescent="0.25">
      <c r="A54" s="40">
        <v>43779</v>
      </c>
      <c r="B54" s="9" t="s">
        <v>23</v>
      </c>
      <c r="C54" s="2"/>
      <c r="D54" s="9" t="s">
        <v>23</v>
      </c>
      <c r="E54" s="2"/>
      <c r="F54" s="9" t="s">
        <v>23</v>
      </c>
      <c r="G54" s="2"/>
      <c r="H54" s="9" t="s">
        <v>23</v>
      </c>
      <c r="I54" s="2"/>
      <c r="J54" s="9" t="s">
        <v>23</v>
      </c>
      <c r="K54" s="2"/>
      <c r="L54" s="9" t="s">
        <v>23</v>
      </c>
      <c r="M54" s="2"/>
      <c r="N54" s="9" t="s">
        <v>23</v>
      </c>
      <c r="O54" s="1"/>
    </row>
    <row r="55" spans="1:15" ht="16.5" thickBot="1" x14ac:dyDescent="0.3">
      <c r="A55" s="41"/>
      <c r="B55" s="10" t="s">
        <v>24</v>
      </c>
      <c r="C55" s="8"/>
      <c r="D55" s="10" t="s">
        <v>24</v>
      </c>
      <c r="E55" s="8"/>
      <c r="F55" s="10" t="s">
        <v>24</v>
      </c>
      <c r="G55" s="8"/>
      <c r="H55" s="10" t="s">
        <v>24</v>
      </c>
      <c r="I55" s="8"/>
      <c r="J55" s="10" t="s">
        <v>24</v>
      </c>
      <c r="K55" s="8"/>
      <c r="L55" s="10" t="s">
        <v>24</v>
      </c>
      <c r="M55" s="8"/>
      <c r="N55" s="10" t="s">
        <v>24</v>
      </c>
      <c r="O55" s="3"/>
    </row>
    <row r="56" spans="1:15" ht="16.5" thickTop="1" x14ac:dyDescent="0.25">
      <c r="A56" s="40">
        <v>43780</v>
      </c>
      <c r="B56" s="9" t="s">
        <v>23</v>
      </c>
      <c r="C56" s="2"/>
      <c r="D56" s="9" t="s">
        <v>23</v>
      </c>
      <c r="E56" s="2"/>
      <c r="F56" s="9" t="s">
        <v>23</v>
      </c>
      <c r="G56" s="2"/>
      <c r="H56" s="9" t="s">
        <v>23</v>
      </c>
      <c r="I56" s="2"/>
      <c r="J56" s="9" t="s">
        <v>23</v>
      </c>
      <c r="K56" s="2"/>
      <c r="L56" s="9" t="s">
        <v>23</v>
      </c>
      <c r="M56" s="2"/>
      <c r="N56" s="9" t="s">
        <v>23</v>
      </c>
      <c r="O56" s="1"/>
    </row>
    <row r="57" spans="1:15" ht="16.5" thickBot="1" x14ac:dyDescent="0.3">
      <c r="A57" s="41"/>
      <c r="B57" s="10" t="s">
        <v>24</v>
      </c>
      <c r="C57" s="8"/>
      <c r="D57" s="10" t="s">
        <v>24</v>
      </c>
      <c r="E57" s="8"/>
      <c r="F57" s="10" t="s">
        <v>24</v>
      </c>
      <c r="G57" s="8"/>
      <c r="H57" s="10" t="s">
        <v>24</v>
      </c>
      <c r="I57" s="8"/>
      <c r="J57" s="10" t="s">
        <v>24</v>
      </c>
      <c r="K57" s="8"/>
      <c r="L57" s="10" t="s">
        <v>24</v>
      </c>
      <c r="M57" s="8"/>
      <c r="N57" s="10" t="s">
        <v>24</v>
      </c>
      <c r="O57" s="3"/>
    </row>
    <row r="58" spans="1:15" ht="16.5" thickTop="1" x14ac:dyDescent="0.25">
      <c r="A58" s="40">
        <v>43781</v>
      </c>
      <c r="B58" s="9" t="s">
        <v>23</v>
      </c>
      <c r="C58" s="2"/>
      <c r="D58" s="9" t="s">
        <v>23</v>
      </c>
      <c r="E58" s="2"/>
      <c r="F58" s="9" t="s">
        <v>23</v>
      </c>
      <c r="G58" s="2"/>
      <c r="H58" s="9" t="s">
        <v>23</v>
      </c>
      <c r="I58" s="2"/>
      <c r="J58" s="9" t="s">
        <v>23</v>
      </c>
      <c r="K58" s="2"/>
      <c r="L58" s="9" t="s">
        <v>23</v>
      </c>
      <c r="M58" s="2"/>
      <c r="N58" s="9" t="s">
        <v>23</v>
      </c>
      <c r="O58" s="1"/>
    </row>
    <row r="59" spans="1:15" ht="16.5" thickBot="1" x14ac:dyDescent="0.3">
      <c r="A59" s="41"/>
      <c r="B59" s="10" t="s">
        <v>24</v>
      </c>
      <c r="C59" s="8"/>
      <c r="D59" s="10" t="s">
        <v>24</v>
      </c>
      <c r="E59" s="8"/>
      <c r="F59" s="10" t="s">
        <v>24</v>
      </c>
      <c r="G59" s="8"/>
      <c r="H59" s="10" t="s">
        <v>24</v>
      </c>
      <c r="I59" s="8"/>
      <c r="J59" s="10" t="s">
        <v>24</v>
      </c>
      <c r="K59" s="8"/>
      <c r="L59" s="10" t="s">
        <v>24</v>
      </c>
      <c r="M59" s="8"/>
      <c r="N59" s="10" t="s">
        <v>24</v>
      </c>
      <c r="O59" s="3"/>
    </row>
    <row r="60" spans="1:15" ht="16.5" thickTop="1" x14ac:dyDescent="0.25">
      <c r="A60" s="40">
        <v>43782</v>
      </c>
      <c r="B60" s="9" t="s">
        <v>23</v>
      </c>
      <c r="C60" s="2"/>
      <c r="D60" s="9" t="s">
        <v>23</v>
      </c>
      <c r="E60" s="2"/>
      <c r="F60" s="9" t="s">
        <v>23</v>
      </c>
      <c r="G60" s="2"/>
      <c r="H60" s="9" t="s">
        <v>23</v>
      </c>
      <c r="I60" s="2"/>
      <c r="J60" s="9" t="s">
        <v>23</v>
      </c>
      <c r="K60" s="2"/>
      <c r="L60" s="9" t="s">
        <v>23</v>
      </c>
      <c r="M60" s="2"/>
      <c r="N60" s="9" t="s">
        <v>23</v>
      </c>
      <c r="O60" s="1"/>
    </row>
    <row r="61" spans="1:15" ht="16.5" thickBot="1" x14ac:dyDescent="0.3">
      <c r="A61" s="41"/>
      <c r="B61" s="10" t="s">
        <v>24</v>
      </c>
      <c r="C61" s="8"/>
      <c r="D61" s="10" t="s">
        <v>24</v>
      </c>
      <c r="E61" s="8"/>
      <c r="F61" s="10" t="s">
        <v>24</v>
      </c>
      <c r="G61" s="8"/>
      <c r="H61" s="10" t="s">
        <v>24</v>
      </c>
      <c r="I61" s="8"/>
      <c r="J61" s="10" t="s">
        <v>24</v>
      </c>
      <c r="K61" s="8"/>
      <c r="L61" s="10" t="s">
        <v>24</v>
      </c>
      <c r="M61" s="8"/>
      <c r="N61" s="10" t="s">
        <v>24</v>
      </c>
      <c r="O61" s="3"/>
    </row>
    <row r="62" spans="1:15" ht="16.5" thickTop="1" x14ac:dyDescent="0.25">
      <c r="A62" s="40">
        <v>43783</v>
      </c>
      <c r="B62" s="9" t="s">
        <v>23</v>
      </c>
      <c r="C62" s="2"/>
      <c r="D62" s="9" t="s">
        <v>23</v>
      </c>
      <c r="E62" s="2"/>
      <c r="F62" s="9" t="s">
        <v>23</v>
      </c>
      <c r="G62" s="2"/>
      <c r="H62" s="9" t="s">
        <v>23</v>
      </c>
      <c r="I62" s="2"/>
      <c r="J62" s="9" t="s">
        <v>23</v>
      </c>
      <c r="K62" s="2"/>
      <c r="L62" s="9" t="s">
        <v>23</v>
      </c>
      <c r="M62" s="2"/>
      <c r="N62" s="9" t="s">
        <v>23</v>
      </c>
      <c r="O62" s="1"/>
    </row>
    <row r="63" spans="1:15" ht="16.5" thickBot="1" x14ac:dyDescent="0.3">
      <c r="A63" s="41"/>
      <c r="B63" s="10" t="s">
        <v>24</v>
      </c>
      <c r="C63" s="8"/>
      <c r="D63" s="10" t="s">
        <v>24</v>
      </c>
      <c r="E63" s="8"/>
      <c r="F63" s="10" t="s">
        <v>24</v>
      </c>
      <c r="G63" s="8"/>
      <c r="H63" s="10" t="s">
        <v>24</v>
      </c>
      <c r="I63" s="8"/>
      <c r="J63" s="10" t="s">
        <v>24</v>
      </c>
      <c r="K63" s="8"/>
      <c r="L63" s="10" t="s">
        <v>24</v>
      </c>
      <c r="M63" s="8"/>
      <c r="N63" s="10" t="s">
        <v>24</v>
      </c>
      <c r="O63" s="3"/>
    </row>
    <row r="64" spans="1:15" ht="16.5" thickTop="1" x14ac:dyDescent="0.25">
      <c r="A64" s="40">
        <v>43784</v>
      </c>
      <c r="B64" s="9" t="s">
        <v>23</v>
      </c>
      <c r="C64" s="2"/>
      <c r="D64" s="9" t="s">
        <v>23</v>
      </c>
      <c r="E64" s="2"/>
      <c r="F64" s="9" t="s">
        <v>23</v>
      </c>
      <c r="G64" s="2"/>
      <c r="H64" s="9" t="s">
        <v>23</v>
      </c>
      <c r="I64" s="2"/>
      <c r="J64" s="9" t="s">
        <v>23</v>
      </c>
      <c r="K64" s="2"/>
      <c r="L64" s="9" t="s">
        <v>23</v>
      </c>
      <c r="M64" s="2"/>
      <c r="N64" s="9" t="s">
        <v>23</v>
      </c>
      <c r="O64" s="1"/>
    </row>
    <row r="65" spans="1:15" ht="16.5" thickBot="1" x14ac:dyDescent="0.3">
      <c r="A65" s="41"/>
      <c r="B65" s="10" t="s">
        <v>24</v>
      </c>
      <c r="C65" s="8"/>
      <c r="D65" s="10" t="s">
        <v>24</v>
      </c>
      <c r="E65" s="8"/>
      <c r="F65" s="10" t="s">
        <v>24</v>
      </c>
      <c r="G65" s="8"/>
      <c r="H65" s="10" t="s">
        <v>24</v>
      </c>
      <c r="I65" s="8"/>
      <c r="J65" s="10" t="s">
        <v>24</v>
      </c>
      <c r="K65" s="8"/>
      <c r="L65" s="10" t="s">
        <v>24</v>
      </c>
      <c r="M65" s="8"/>
      <c r="N65" s="10" t="s">
        <v>24</v>
      </c>
      <c r="O65" s="3"/>
    </row>
    <row r="66" spans="1:15" ht="16.5" thickTop="1" x14ac:dyDescent="0.25">
      <c r="A66" s="40">
        <v>43785</v>
      </c>
      <c r="B66" s="9" t="s">
        <v>23</v>
      </c>
      <c r="C66" s="20"/>
      <c r="D66" s="9" t="s">
        <v>23</v>
      </c>
      <c r="E66" s="20"/>
      <c r="F66" s="9" t="s">
        <v>23</v>
      </c>
      <c r="G66" s="20"/>
      <c r="H66" s="9" t="s">
        <v>23</v>
      </c>
      <c r="I66" s="20"/>
      <c r="J66" s="9" t="s">
        <v>23</v>
      </c>
      <c r="K66" s="20"/>
      <c r="L66" s="9" t="s">
        <v>23</v>
      </c>
      <c r="M66" s="20"/>
      <c r="N66" s="9" t="s">
        <v>23</v>
      </c>
      <c r="O66" s="22"/>
    </row>
    <row r="67" spans="1:15" ht="16.5" thickBot="1" x14ac:dyDescent="0.3">
      <c r="A67" s="41"/>
      <c r="B67" s="10" t="s">
        <v>24</v>
      </c>
      <c r="C67" s="21"/>
      <c r="D67" s="10" t="s">
        <v>24</v>
      </c>
      <c r="E67" s="21"/>
      <c r="F67" s="10" t="s">
        <v>24</v>
      </c>
      <c r="G67" s="21"/>
      <c r="H67" s="10" t="s">
        <v>24</v>
      </c>
      <c r="I67" s="21"/>
      <c r="J67" s="10" t="s">
        <v>24</v>
      </c>
      <c r="K67" s="21"/>
      <c r="L67" s="10" t="s">
        <v>24</v>
      </c>
      <c r="M67" s="21"/>
      <c r="N67" s="10" t="s">
        <v>24</v>
      </c>
      <c r="O67" s="23"/>
    </row>
    <row r="68" spans="1:15" ht="16.5" thickTop="1" x14ac:dyDescent="0.25">
      <c r="A68" s="40">
        <v>43786</v>
      </c>
      <c r="B68" s="9" t="s">
        <v>23</v>
      </c>
      <c r="C68" s="20"/>
      <c r="D68" s="9" t="s">
        <v>23</v>
      </c>
      <c r="E68" s="20"/>
      <c r="F68" s="9" t="s">
        <v>23</v>
      </c>
      <c r="G68" s="20"/>
      <c r="H68" s="9" t="s">
        <v>23</v>
      </c>
      <c r="I68" s="20"/>
      <c r="J68" s="9" t="s">
        <v>23</v>
      </c>
      <c r="K68" s="20"/>
      <c r="L68" s="9" t="s">
        <v>23</v>
      </c>
      <c r="M68" s="20"/>
      <c r="N68" s="9" t="s">
        <v>23</v>
      </c>
      <c r="O68" s="22"/>
    </row>
    <row r="69" spans="1:15" ht="16.5" thickBot="1" x14ac:dyDescent="0.3">
      <c r="A69" s="41"/>
      <c r="B69" s="10" t="s">
        <v>24</v>
      </c>
      <c r="C69" s="21"/>
      <c r="D69" s="10" t="s">
        <v>24</v>
      </c>
      <c r="E69" s="21"/>
      <c r="F69" s="10" t="s">
        <v>24</v>
      </c>
      <c r="G69" s="21"/>
      <c r="H69" s="10" t="s">
        <v>24</v>
      </c>
      <c r="I69" s="21"/>
      <c r="J69" s="10" t="s">
        <v>24</v>
      </c>
      <c r="K69" s="21"/>
      <c r="L69" s="10" t="s">
        <v>24</v>
      </c>
      <c r="M69" s="21"/>
      <c r="N69" s="10" t="s">
        <v>24</v>
      </c>
      <c r="O69" s="23"/>
    </row>
    <row r="70" spans="1:15" ht="16.5" thickTop="1" x14ac:dyDescent="0.25">
      <c r="A70" s="40">
        <v>43787</v>
      </c>
      <c r="B70" s="9" t="s">
        <v>23</v>
      </c>
      <c r="C70" s="20"/>
      <c r="D70" s="9" t="s">
        <v>23</v>
      </c>
      <c r="E70" s="20"/>
      <c r="F70" s="9" t="s">
        <v>23</v>
      </c>
      <c r="G70" s="20"/>
      <c r="H70" s="9" t="s">
        <v>23</v>
      </c>
      <c r="I70" s="20"/>
      <c r="J70" s="9" t="s">
        <v>23</v>
      </c>
      <c r="K70" s="20"/>
      <c r="L70" s="9" t="s">
        <v>23</v>
      </c>
      <c r="M70" s="20"/>
      <c r="N70" s="9" t="s">
        <v>23</v>
      </c>
      <c r="O70" s="22"/>
    </row>
    <row r="71" spans="1:15" ht="16.5" thickBot="1" x14ac:dyDescent="0.3">
      <c r="A71" s="41"/>
      <c r="B71" s="10" t="s">
        <v>24</v>
      </c>
      <c r="C71" s="21"/>
      <c r="D71" s="10" t="s">
        <v>24</v>
      </c>
      <c r="E71" s="21"/>
      <c r="F71" s="10" t="s">
        <v>24</v>
      </c>
      <c r="G71" s="21"/>
      <c r="H71" s="10" t="s">
        <v>24</v>
      </c>
      <c r="I71" s="21"/>
      <c r="J71" s="10" t="s">
        <v>24</v>
      </c>
      <c r="K71" s="21"/>
      <c r="L71" s="10" t="s">
        <v>24</v>
      </c>
      <c r="M71" s="21"/>
      <c r="N71" s="10" t="s">
        <v>24</v>
      </c>
      <c r="O71" s="23"/>
    </row>
    <row r="72" spans="1:15" ht="16.5" thickTop="1" x14ac:dyDescent="0.25">
      <c r="A72" s="40">
        <v>43788</v>
      </c>
      <c r="B72" s="9" t="s">
        <v>23</v>
      </c>
      <c r="C72" s="20"/>
      <c r="D72" s="9" t="s">
        <v>23</v>
      </c>
      <c r="E72" s="20"/>
      <c r="F72" s="9" t="s">
        <v>23</v>
      </c>
      <c r="G72" s="20"/>
      <c r="H72" s="9" t="s">
        <v>23</v>
      </c>
      <c r="I72" s="20"/>
      <c r="J72" s="9" t="s">
        <v>23</v>
      </c>
      <c r="K72" s="20"/>
      <c r="L72" s="9" t="s">
        <v>23</v>
      </c>
      <c r="M72" s="20"/>
      <c r="N72" s="9" t="s">
        <v>23</v>
      </c>
      <c r="O72" s="22"/>
    </row>
    <row r="73" spans="1:15" ht="16.5" thickBot="1" x14ac:dyDescent="0.3">
      <c r="A73" s="41"/>
      <c r="B73" s="10" t="s">
        <v>24</v>
      </c>
      <c r="C73" s="21"/>
      <c r="D73" s="10" t="s">
        <v>24</v>
      </c>
      <c r="E73" s="21"/>
      <c r="F73" s="10" t="s">
        <v>24</v>
      </c>
      <c r="G73" s="21"/>
      <c r="H73" s="10" t="s">
        <v>24</v>
      </c>
      <c r="I73" s="21"/>
      <c r="J73" s="10" t="s">
        <v>24</v>
      </c>
      <c r="K73" s="21"/>
      <c r="L73" s="10" t="s">
        <v>24</v>
      </c>
      <c r="M73" s="21"/>
      <c r="N73" s="10" t="s">
        <v>24</v>
      </c>
      <c r="O73" s="23"/>
    </row>
    <row r="74" spans="1:15" ht="16.5" thickTop="1" x14ac:dyDescent="0.25">
      <c r="A74" s="40">
        <v>43789</v>
      </c>
      <c r="B74" s="9" t="s">
        <v>23</v>
      </c>
      <c r="C74" s="20"/>
      <c r="D74" s="9" t="s">
        <v>23</v>
      </c>
      <c r="E74" s="20"/>
      <c r="F74" s="9" t="s">
        <v>23</v>
      </c>
      <c r="G74" s="20"/>
      <c r="H74" s="9" t="s">
        <v>23</v>
      </c>
      <c r="I74" s="20"/>
      <c r="J74" s="9" t="s">
        <v>23</v>
      </c>
      <c r="K74" s="20"/>
      <c r="L74" s="9" t="s">
        <v>23</v>
      </c>
      <c r="M74" s="20"/>
      <c r="N74" s="9" t="s">
        <v>23</v>
      </c>
      <c r="O74" s="22"/>
    </row>
    <row r="75" spans="1:15" ht="16.5" thickBot="1" x14ac:dyDescent="0.3">
      <c r="A75" s="41"/>
      <c r="B75" s="10" t="s">
        <v>24</v>
      </c>
      <c r="C75" s="21"/>
      <c r="D75" s="10" t="s">
        <v>24</v>
      </c>
      <c r="E75" s="21"/>
      <c r="F75" s="10" t="s">
        <v>24</v>
      </c>
      <c r="G75" s="21"/>
      <c r="H75" s="10" t="s">
        <v>24</v>
      </c>
      <c r="I75" s="21"/>
      <c r="J75" s="10" t="s">
        <v>24</v>
      </c>
      <c r="K75" s="21"/>
      <c r="L75" s="10" t="s">
        <v>24</v>
      </c>
      <c r="M75" s="21"/>
      <c r="N75" s="10" t="s">
        <v>24</v>
      </c>
      <c r="O75" s="23"/>
    </row>
    <row r="76" spans="1:15" ht="16.5" thickTop="1" x14ac:dyDescent="0.25">
      <c r="A76" s="40">
        <v>43790</v>
      </c>
      <c r="B76" s="9" t="s">
        <v>23</v>
      </c>
      <c r="C76" s="20"/>
      <c r="D76" s="9" t="s">
        <v>23</v>
      </c>
      <c r="E76" s="20"/>
      <c r="F76" s="9" t="s">
        <v>23</v>
      </c>
      <c r="G76" s="20"/>
      <c r="H76" s="9" t="s">
        <v>23</v>
      </c>
      <c r="I76" s="20"/>
      <c r="J76" s="9" t="s">
        <v>23</v>
      </c>
      <c r="K76" s="20"/>
      <c r="L76" s="9" t="s">
        <v>23</v>
      </c>
      <c r="M76" s="20"/>
      <c r="N76" s="9" t="s">
        <v>23</v>
      </c>
      <c r="O76" s="22"/>
    </row>
    <row r="77" spans="1:15" ht="16.5" thickBot="1" x14ac:dyDescent="0.3">
      <c r="A77" s="41"/>
      <c r="B77" s="10" t="s">
        <v>24</v>
      </c>
      <c r="C77" s="21"/>
      <c r="D77" s="10" t="s">
        <v>24</v>
      </c>
      <c r="E77" s="21"/>
      <c r="F77" s="10" t="s">
        <v>24</v>
      </c>
      <c r="G77" s="21"/>
      <c r="H77" s="10" t="s">
        <v>24</v>
      </c>
      <c r="I77" s="21"/>
      <c r="J77" s="10" t="s">
        <v>24</v>
      </c>
      <c r="K77" s="21"/>
      <c r="L77" s="10" t="s">
        <v>24</v>
      </c>
      <c r="M77" s="21"/>
      <c r="N77" s="10" t="s">
        <v>24</v>
      </c>
      <c r="O77" s="23"/>
    </row>
    <row r="78" spans="1:15" ht="16.5" thickTop="1" x14ac:dyDescent="0.25">
      <c r="A78" s="40">
        <v>43791</v>
      </c>
      <c r="B78" s="9" t="s">
        <v>23</v>
      </c>
      <c r="C78" s="20"/>
      <c r="D78" s="9" t="s">
        <v>23</v>
      </c>
      <c r="E78" s="20"/>
      <c r="F78" s="9" t="s">
        <v>23</v>
      </c>
      <c r="G78" s="20"/>
      <c r="H78" s="9" t="s">
        <v>23</v>
      </c>
      <c r="I78" s="20"/>
      <c r="J78" s="9" t="s">
        <v>23</v>
      </c>
      <c r="K78" s="20"/>
      <c r="L78" s="9" t="s">
        <v>23</v>
      </c>
      <c r="M78" s="20"/>
      <c r="N78" s="9" t="s">
        <v>23</v>
      </c>
      <c r="O78" s="22"/>
    </row>
    <row r="79" spans="1:15" ht="16.5" thickBot="1" x14ac:dyDescent="0.3">
      <c r="A79" s="41"/>
      <c r="B79" s="10" t="s">
        <v>24</v>
      </c>
      <c r="C79" s="21"/>
      <c r="D79" s="10" t="s">
        <v>24</v>
      </c>
      <c r="E79" s="21"/>
      <c r="F79" s="10" t="s">
        <v>24</v>
      </c>
      <c r="G79" s="21"/>
      <c r="H79" s="10" t="s">
        <v>24</v>
      </c>
      <c r="I79" s="21"/>
      <c r="J79" s="10" t="s">
        <v>24</v>
      </c>
      <c r="K79" s="21"/>
      <c r="L79" s="10" t="s">
        <v>24</v>
      </c>
      <c r="M79" s="21"/>
      <c r="N79" s="10" t="s">
        <v>24</v>
      </c>
      <c r="O79" s="23"/>
    </row>
    <row r="80" spans="1:15" ht="16.5" thickTop="1" x14ac:dyDescent="0.25">
      <c r="A80" s="40">
        <v>43792</v>
      </c>
      <c r="B80" s="9" t="s">
        <v>23</v>
      </c>
      <c r="C80" s="20"/>
      <c r="D80" s="9" t="s">
        <v>23</v>
      </c>
      <c r="E80" s="20"/>
      <c r="F80" s="9" t="s">
        <v>23</v>
      </c>
      <c r="G80" s="20"/>
      <c r="H80" s="9" t="s">
        <v>23</v>
      </c>
      <c r="I80" s="20"/>
      <c r="J80" s="9" t="s">
        <v>23</v>
      </c>
      <c r="K80" s="20"/>
      <c r="L80" s="9" t="s">
        <v>23</v>
      </c>
      <c r="M80" s="20"/>
      <c r="N80" s="9" t="s">
        <v>23</v>
      </c>
      <c r="O80" s="22"/>
    </row>
    <row r="81" spans="1:15" ht="16.5" thickBot="1" x14ac:dyDescent="0.3">
      <c r="A81" s="41"/>
      <c r="B81" s="10" t="s">
        <v>24</v>
      </c>
      <c r="C81" s="21"/>
      <c r="D81" s="10" t="s">
        <v>24</v>
      </c>
      <c r="E81" s="21"/>
      <c r="F81" s="10" t="s">
        <v>24</v>
      </c>
      <c r="G81" s="21"/>
      <c r="H81" s="10" t="s">
        <v>24</v>
      </c>
      <c r="I81" s="21"/>
      <c r="J81" s="10" t="s">
        <v>24</v>
      </c>
      <c r="K81" s="21"/>
      <c r="L81" s="10" t="s">
        <v>24</v>
      </c>
      <c r="M81" s="21"/>
      <c r="N81" s="10" t="s">
        <v>24</v>
      </c>
      <c r="O81" s="23"/>
    </row>
    <row r="82" spans="1:15" ht="15.75" thickTop="1" x14ac:dyDescent="0.25"/>
  </sheetData>
  <mergeCells count="47">
    <mergeCell ref="A50:A51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N1:O1"/>
    <mergeCell ref="A18:A19"/>
    <mergeCell ref="A20:A21"/>
    <mergeCell ref="A22:A23"/>
    <mergeCell ref="A24:A25"/>
    <mergeCell ref="J1:K1"/>
    <mergeCell ref="L1:M1"/>
    <mergeCell ref="A64:A65"/>
    <mergeCell ref="A52:A53"/>
    <mergeCell ref="A54:A55"/>
    <mergeCell ref="A56:A57"/>
    <mergeCell ref="A58:A59"/>
    <mergeCell ref="A60:A61"/>
    <mergeCell ref="A62:A63"/>
    <mergeCell ref="A26:A27"/>
    <mergeCell ref="H1:I1"/>
    <mergeCell ref="B1:C1"/>
    <mergeCell ref="D1:E1"/>
    <mergeCell ref="F1:G1"/>
    <mergeCell ref="A16:A17"/>
    <mergeCell ref="A14:A15"/>
    <mergeCell ref="A12:A13"/>
    <mergeCell ref="A10:A11"/>
    <mergeCell ref="A6:A7"/>
    <mergeCell ref="A4:A5"/>
    <mergeCell ref="A8:A9"/>
    <mergeCell ref="A2:A3"/>
    <mergeCell ref="A76:A77"/>
    <mergeCell ref="A78:A79"/>
    <mergeCell ref="A80:A81"/>
    <mergeCell ref="A66:A67"/>
    <mergeCell ref="A68:A69"/>
    <mergeCell ref="A70:A71"/>
    <mergeCell ref="A72:A73"/>
    <mergeCell ref="A74:A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pane ySplit="1" topLeftCell="A2" activePane="bottomLeft" state="frozen"/>
      <selection pane="bottomLeft" activeCell="B16" sqref="B16:C17"/>
    </sheetView>
  </sheetViews>
  <sheetFormatPr defaultRowHeight="15" x14ac:dyDescent="0.25"/>
  <cols>
    <col min="1" max="1" width="18" customWidth="1"/>
    <col min="2" max="2" width="11.5703125" customWidth="1"/>
    <col min="3" max="3" width="12.42578125" customWidth="1"/>
    <col min="4" max="4" width="17.140625" customWidth="1"/>
    <col min="6" max="6" width="10.85546875" customWidth="1"/>
    <col min="7" max="7" width="9.85546875" customWidth="1"/>
    <col min="8" max="8" width="26.7109375" customWidth="1"/>
  </cols>
  <sheetData>
    <row r="1" spans="1:8" ht="20.25" thickTop="1" thickBot="1" x14ac:dyDescent="0.3">
      <c r="A1" s="16" t="s">
        <v>27</v>
      </c>
      <c r="B1" s="17" t="s">
        <v>2</v>
      </c>
      <c r="C1" s="17" t="s">
        <v>26</v>
      </c>
      <c r="D1" s="17" t="s">
        <v>28</v>
      </c>
      <c r="F1" s="17" t="s">
        <v>9</v>
      </c>
    </row>
    <row r="2" spans="1:8" ht="16.5" customHeight="1" thickTop="1" x14ac:dyDescent="0.25">
      <c r="A2" s="46">
        <v>43739</v>
      </c>
      <c r="B2" s="38">
        <f>SUMIFS(Розница!M:M,Розница!A:A,"&gt;="&amp;A2,Розница!A:A,"&lt;="&amp;EOMONTH(A2,0))+SUMIFS(Розница!O:O,Розница!A:A,"&gt;="&amp;A2,Розница!A:A,"&lt;="&amp;EOMONTH(A2,0))</f>
        <v>443974</v>
      </c>
      <c r="C2" s="38">
        <f>SUMIFS(Розница!L:L,Розница!A:A,"&gt;="&amp;A2,Розница!A:A,"&lt;="&amp;EOMONTH(A2,0))</f>
        <v>57</v>
      </c>
      <c r="D2" s="38">
        <f>B2/C2</f>
        <v>7789.0175438596489</v>
      </c>
      <c r="F2" s="38">
        <f>SUMIFS(ОПТ!K:K,ОПТ!A:A,"&gt;="&amp;A2,ОПТ!A:A,"&lt;="&amp;EOMONTH(A2,0))</f>
        <v>116500</v>
      </c>
      <c r="H2" s="49" t="s">
        <v>29</v>
      </c>
    </row>
    <row r="3" spans="1:8" ht="15.75" customHeight="1" thickBot="1" x14ac:dyDescent="0.3">
      <c r="A3" s="47"/>
      <c r="B3" s="48"/>
      <c r="C3" s="48"/>
      <c r="D3" s="48"/>
      <c r="F3" s="48"/>
      <c r="H3" s="49"/>
    </row>
    <row r="4" spans="1:8" ht="15.75" customHeight="1" thickTop="1" x14ac:dyDescent="0.25">
      <c r="A4" s="46">
        <v>43770</v>
      </c>
      <c r="B4" s="38">
        <f>SUMIFS(Розница!M:M,Розница!A:A,"&gt;="&amp;A4,Розница!A:A,"&lt;="&amp;EOMONTH(A4,0))+SUMIFS(Розница!O:O,Розница!A:A,"&gt;="&amp;A4,Розница!A:A,"&lt;="&amp;EOMONTH(A4,0))</f>
        <v>654280</v>
      </c>
      <c r="C4" s="38">
        <f>SUMIFS(Розница!L:L,Розница!A:A,"&gt;="&amp;A4,Розница!A:A,"&lt;="&amp;EOMONTH(A4,0))</f>
        <v>59</v>
      </c>
      <c r="D4" s="38">
        <f>B4/C4</f>
        <v>11089.491525423729</v>
      </c>
      <c r="F4" s="38">
        <f>SUMIFS(ОПТ!K:K,ОПТ!A:A,"&gt;="&amp;A4,ОПТ!A:A,"&lt;="&amp;EOMONTH(A4,0))</f>
        <v>111050</v>
      </c>
    </row>
    <row r="5" spans="1:8" ht="15" customHeight="1" thickBot="1" x14ac:dyDescent="0.3">
      <c r="A5" s="47"/>
      <c r="B5" s="48"/>
      <c r="C5" s="48"/>
      <c r="D5" s="48"/>
      <c r="F5" s="48"/>
    </row>
    <row r="6" spans="1:8" ht="15.75" customHeight="1" thickTop="1" x14ac:dyDescent="0.25">
      <c r="A6" s="46">
        <v>43800</v>
      </c>
      <c r="B6" s="38">
        <f>SUMIFS(Розница!M:M,Розница!A:A,"&gt;="&amp;A6,Розница!A:A,"&lt;="&amp;EOMONTH(A6,0))+SUMIFS(Розница!O:O,Розница!A:A,"&gt;="&amp;A6,Розница!A:A,"&lt;="&amp;EOMONTH(A6,0))</f>
        <v>0</v>
      </c>
      <c r="C6" s="38">
        <f>SUMIFS(Розница!L:L,Розница!A:A,"&gt;="&amp;A6,Розница!A:A,"&lt;="&amp;EOMONTH(A6,0))</f>
        <v>0</v>
      </c>
      <c r="D6" s="38" t="e">
        <f>B6/C6</f>
        <v>#DIV/0!</v>
      </c>
      <c r="F6" s="38">
        <f>SUMIFS(ОПТ!K:K,ОПТ!A:A,"&gt;="&amp;A6,ОПТ!A:A,"&lt;="&amp;EOMONTH(A6,0))</f>
        <v>0</v>
      </c>
    </row>
    <row r="7" spans="1:8" ht="15" customHeight="1" thickBot="1" x14ac:dyDescent="0.3">
      <c r="A7" s="47"/>
      <c r="B7" s="48"/>
      <c r="C7" s="48"/>
      <c r="D7" s="48"/>
      <c r="F7" s="48"/>
    </row>
    <row r="8" spans="1:8" ht="15.75" customHeight="1" thickTop="1" x14ac:dyDescent="0.25">
      <c r="A8" s="46">
        <v>43831</v>
      </c>
      <c r="B8" s="38">
        <f>SUMIFS(Розница!M:M,Розница!A:A,"&gt;="&amp;A8,Розница!A:A,"&lt;="&amp;EOMONTH(A8,0))+SUMIFS(Розница!O:O,Розница!A:A,"&gt;="&amp;A8,Розница!A:A,"&lt;="&amp;EOMONTH(A8,0))</f>
        <v>0</v>
      </c>
      <c r="C8" s="38">
        <f>SUMIFS(Розница!L:L,Розница!A:A,"&gt;="&amp;A8,Розница!A:A,"&lt;="&amp;EOMONTH(A8,0))</f>
        <v>0</v>
      </c>
      <c r="D8" s="38" t="e">
        <f>B8/C8</f>
        <v>#DIV/0!</v>
      </c>
      <c r="F8" s="38">
        <f>SUMIFS(ОПТ!K:K,ОПТ!A:A,"&gt;="&amp;A8,ОПТ!A:A,"&lt;="&amp;EOMONTH(A8,0))</f>
        <v>0</v>
      </c>
    </row>
    <row r="9" spans="1:8" ht="15.75" customHeight="1" thickBot="1" x14ac:dyDescent="0.3">
      <c r="A9" s="47"/>
      <c r="B9" s="48"/>
      <c r="C9" s="48"/>
      <c r="D9" s="48"/>
      <c r="F9" s="48"/>
    </row>
    <row r="10" spans="1:8" ht="15.75" customHeight="1" thickTop="1" x14ac:dyDescent="0.25">
      <c r="A10" s="46">
        <v>43862</v>
      </c>
      <c r="B10" s="38">
        <f>SUMIFS(Розница!M:M,Розница!A:A,"&gt;="&amp;A10,Розница!A:A,"&lt;="&amp;EOMONTH(A10,0))+SUMIFS(Розница!O:O,Розница!A:A,"&gt;="&amp;A10,Розница!A:A,"&lt;="&amp;EOMONTH(A10,0))</f>
        <v>0</v>
      </c>
      <c r="C10" s="38">
        <f>SUMIFS(Розница!L:L,Розница!A:A,"&gt;="&amp;A10,Розница!A:A,"&lt;="&amp;EOMONTH(A10,0))</f>
        <v>0</v>
      </c>
      <c r="D10" s="38" t="e">
        <f t="shared" ref="D10" si="0">B10/C10</f>
        <v>#DIV/0!</v>
      </c>
    </row>
    <row r="11" spans="1:8" ht="15.75" customHeight="1" thickBot="1" x14ac:dyDescent="0.3">
      <c r="A11" s="47"/>
      <c r="B11" s="48"/>
      <c r="C11" s="48"/>
      <c r="D11" s="48"/>
    </row>
    <row r="12" spans="1:8" ht="15.75" customHeight="1" thickTop="1" x14ac:dyDescent="0.25">
      <c r="A12" s="46">
        <v>43891</v>
      </c>
      <c r="B12" s="38">
        <f>SUMIFS(Розница!M:M,Розница!A:A,"&gt;="&amp;A12,Розница!A:A,"&lt;="&amp;EOMONTH(A12,0))+SUMIFS(Розница!O:O,Розница!A:A,"&gt;="&amp;A12,Розница!A:A,"&lt;="&amp;EOMONTH(A12,0))</f>
        <v>0</v>
      </c>
      <c r="C12" s="38">
        <f>SUMIFS(Розница!L:L,Розница!A:A,"&gt;="&amp;A12,Розница!A:A,"&lt;="&amp;EOMONTH(A12,0))</f>
        <v>0</v>
      </c>
      <c r="D12" s="38" t="e">
        <f t="shared" ref="D12" si="1">B12/C12</f>
        <v>#DIV/0!</v>
      </c>
    </row>
    <row r="13" spans="1:8" ht="15.75" customHeight="1" thickBot="1" x14ac:dyDescent="0.3">
      <c r="A13" s="47"/>
      <c r="B13" s="48"/>
      <c r="C13" s="48"/>
      <c r="D13" s="48"/>
    </row>
    <row r="14" spans="1:8" ht="15.75" customHeight="1" thickTop="1" x14ac:dyDescent="0.25">
      <c r="A14" s="46">
        <v>43922</v>
      </c>
      <c r="B14" s="38">
        <f>SUMIFS(Розница!M:M,Розница!A:A,"&gt;="&amp;A14,Розница!A:A,"&lt;="&amp;EOMONTH(A14,0))+SUMIFS(Розница!O:O,Розница!A:A,"&gt;="&amp;A14,Розница!A:A,"&lt;="&amp;EOMONTH(A14,0))</f>
        <v>0</v>
      </c>
      <c r="C14" s="38">
        <f>SUMIFS(Розница!L:L,Розница!A:A,"&gt;="&amp;A14,Розница!A:A,"&lt;="&amp;EOMONTH(A14,0))</f>
        <v>0</v>
      </c>
      <c r="D14" s="38" t="e">
        <f t="shared" ref="D14" si="2">B14/C14</f>
        <v>#DIV/0!</v>
      </c>
    </row>
    <row r="15" spans="1:8" ht="15.75" customHeight="1" thickBot="1" x14ac:dyDescent="0.3">
      <c r="A15" s="47"/>
      <c r="B15" s="48"/>
      <c r="C15" s="48"/>
      <c r="D15" s="48"/>
    </row>
    <row r="16" spans="1:8" ht="15.75" customHeight="1" thickTop="1" x14ac:dyDescent="0.25">
      <c r="A16" s="46">
        <v>43952</v>
      </c>
      <c r="B16" s="50">
        <f>SUMIFS(Розница!M:M,Розница!A:A,"&gt;="&amp;A16,Розница!A:A,"&lt;="&amp;EOMONTH(A16,0))+SUMIFS(Розница!O:O,Розница!A:A,"&gt;="&amp;A16,Розница!A:A,"&lt;="&amp;EOMONTH(A16,0))</f>
        <v>50</v>
      </c>
      <c r="C16" s="50">
        <f>SUMIFS(Розница!L:L,Розница!A:A,"&gt;="&amp;A16,Розница!A:A,"&lt;="&amp;EOMONTH(A16,0))</f>
        <v>4</v>
      </c>
      <c r="D16" s="38">
        <f t="shared" ref="D16" si="3">B16/C16</f>
        <v>12.5</v>
      </c>
    </row>
    <row r="17" spans="1:4" ht="15.75" customHeight="1" thickBot="1" x14ac:dyDescent="0.3">
      <c r="A17" s="47"/>
      <c r="B17" s="51"/>
      <c r="C17" s="51"/>
      <c r="D17" s="48"/>
    </row>
    <row r="18" spans="1:4" ht="15.75" customHeight="1" thickTop="1" x14ac:dyDescent="0.25">
      <c r="A18" s="46">
        <v>43983</v>
      </c>
      <c r="B18" s="38">
        <f>SUMIFS(Розница!M:M,Розница!A:A,"&gt;="&amp;A18,Розница!A:A,"&lt;="&amp;EOMONTH(A18,0))+SUMIFS(Розница!O:O,Розница!A:A,"&gt;="&amp;A18,Розница!A:A,"&lt;="&amp;EOMONTH(A18,0))</f>
        <v>0</v>
      </c>
      <c r="C18" s="38">
        <f>SUMIFS(Розница!L:L,Розница!A:A,"&gt;="&amp;A18,Розница!A:A,"&lt;="&amp;EOMONTH(A18,0))</f>
        <v>0</v>
      </c>
      <c r="D18" s="38" t="e">
        <f t="shared" ref="D18" si="4">B18/C18</f>
        <v>#DIV/0!</v>
      </c>
    </row>
    <row r="19" spans="1:4" ht="15.75" customHeight="1" thickBot="1" x14ac:dyDescent="0.3">
      <c r="A19" s="47"/>
      <c r="B19" s="48"/>
      <c r="C19" s="48"/>
      <c r="D19" s="48"/>
    </row>
    <row r="20" spans="1:4" ht="15.75" customHeight="1" thickTop="1" x14ac:dyDescent="0.25">
      <c r="A20" s="46">
        <v>44013</v>
      </c>
      <c r="B20" s="38">
        <f>SUMIFS(Розница!M:M,Розница!A:A,"&gt;="&amp;A20,Розница!A:A,"&lt;="&amp;EOMONTH(A20,0))+SUMIFS(Розница!O:O,Розница!A:A,"&gt;="&amp;A20,Розница!A:A,"&lt;="&amp;EOMONTH(A20,0))</f>
        <v>0</v>
      </c>
      <c r="C20" s="38">
        <f>SUMIFS(Розница!L:L,Розница!A:A,"&gt;="&amp;A20,Розница!A:A,"&lt;="&amp;EOMONTH(A20,0))</f>
        <v>0</v>
      </c>
      <c r="D20" s="38" t="e">
        <f t="shared" ref="D20" si="5">B20/C20</f>
        <v>#DIV/0!</v>
      </c>
    </row>
    <row r="21" spans="1:4" ht="15.75" customHeight="1" x14ac:dyDescent="0.25">
      <c r="A21" s="47"/>
      <c r="B21" s="48"/>
      <c r="C21" s="48"/>
      <c r="D21" s="48"/>
    </row>
    <row r="22" spans="1:4" ht="15.75" customHeight="1" x14ac:dyDescent="0.25"/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" customHeight="1" x14ac:dyDescent="0.25"/>
  </sheetData>
  <mergeCells count="45"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A10:A11"/>
    <mergeCell ref="B10:B11"/>
    <mergeCell ref="C10:C11"/>
    <mergeCell ref="D10:D11"/>
    <mergeCell ref="A12:A13"/>
    <mergeCell ref="B12:B13"/>
    <mergeCell ref="C12:C13"/>
    <mergeCell ref="D12:D13"/>
    <mergeCell ref="H2:H3"/>
    <mergeCell ref="F2:F3"/>
    <mergeCell ref="F4:F5"/>
    <mergeCell ref="A2:A3"/>
    <mergeCell ref="B2:B3"/>
    <mergeCell ref="C2:C3"/>
    <mergeCell ref="D2:D3"/>
    <mergeCell ref="A4:A5"/>
    <mergeCell ref="B4:B5"/>
    <mergeCell ref="C4:C5"/>
    <mergeCell ref="D4:D5"/>
    <mergeCell ref="A6:A7"/>
    <mergeCell ref="B6:B7"/>
    <mergeCell ref="C6:C7"/>
    <mergeCell ref="D6:D7"/>
    <mergeCell ref="F6:F7"/>
    <mergeCell ref="A8:A9"/>
    <mergeCell ref="B8:B9"/>
    <mergeCell ref="C8:C9"/>
    <mergeCell ref="D8:D9"/>
    <mergeCell ref="F8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Розница</vt:lpstr>
      <vt:lpstr>ОПТ</vt:lpstr>
      <vt:lpstr>Долги - возвраты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2019-11-22T10:44:38Z</dcterms:modified>
</cp:coreProperties>
</file>